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540" windowWidth="19245" windowHeight="6165" tabRatio="910" firstSheet="1" activeTab="1"/>
  </bookViews>
  <sheets>
    <sheet name="日付" sheetId="1" state="hidden" r:id="rId1"/>
    <sheet name="研修生日誌" sheetId="2" r:id="rId2"/>
    <sheet name="研修記録簿（２年目）" sheetId="3" r:id="rId3"/>
    <sheet name="【4月】FW（２・３年目）月集計表" sheetId="4" state="hidden" r:id="rId4"/>
    <sheet name="【5月】FW（２・３年目）月集計表" sheetId="5" state="hidden" r:id="rId5"/>
    <sheet name="【6月】FW（２年目）月集計表" sheetId="6" r:id="rId6"/>
    <sheet name="【7月】FW（２年目）月集計表" sheetId="7" r:id="rId7"/>
    <sheet name="【8月】FW（２年目）月集計表" sheetId="8" r:id="rId8"/>
    <sheet name="【9月】FW（２年目）月集計表" sheetId="9" r:id="rId9"/>
    <sheet name="【10月】FW（２年目）月集計表" sheetId="10" r:id="rId10"/>
    <sheet name="【11月】FW（２年目）月集計表" sheetId="11" r:id="rId11"/>
    <sheet name="【12月】FW（２年目）月集計表" sheetId="12" r:id="rId12"/>
    <sheet name="【1月】FW（２年目）月集計表" sheetId="13" r:id="rId13"/>
    <sheet name="【2月】FW（２年目）月集計表" sheetId="14" r:id="rId14"/>
    <sheet name="【3月】FW（２年目）月集計表" sheetId="15" state="hidden" r:id="rId15"/>
    <sheet name="FW（２年目）研修【年集計表】" sheetId="16" r:id="rId16"/>
  </sheets>
  <externalReferences>
    <externalReference r:id="rId19"/>
  </externalReferences>
  <definedNames>
    <definedName name="_xlnm.Print_Area" localSheetId="9">'【10月】FW（２年目）月集計表'!$A$1:$AR$50</definedName>
    <definedName name="_xlnm.Print_Area" localSheetId="10">'【11月】FW（２年目）月集計表'!$A$1:$AR$50</definedName>
    <definedName name="_xlnm.Print_Area" localSheetId="11">'【12月】FW（２年目）月集計表'!$A$1:$AR$50</definedName>
    <definedName name="_xlnm.Print_Area" localSheetId="12">'【1月】FW（２年目）月集計表'!$A$1:$AR$50</definedName>
    <definedName name="_xlnm.Print_Area" localSheetId="13">'【2月】FW（２年目）月集計表'!$A$1:$AR$50</definedName>
    <definedName name="_xlnm.Print_Area" localSheetId="14">'【3月】FW（２年目）月集計表'!$A$1:$AR$50</definedName>
    <definedName name="_xlnm.Print_Area" localSheetId="3">'【4月】FW（２・３年目）月集計表'!$A$1:$AR$50</definedName>
    <definedName name="_xlnm.Print_Area" localSheetId="4">'【5月】FW（２・３年目）月集計表'!$A$1:$AR$50</definedName>
    <definedName name="_xlnm.Print_Area" localSheetId="5">'【6月】FW（２年目）月集計表'!$A$1:$AR$50</definedName>
    <definedName name="_xlnm.Print_Area" localSheetId="6">'【7月】FW（２年目）月集計表'!$A$1:$AR$50</definedName>
    <definedName name="_xlnm.Print_Area" localSheetId="7">'【8月】FW（２年目）月集計表'!$A$1:$AR$50</definedName>
    <definedName name="_xlnm.Print_Area" localSheetId="8">'【9月】FW（２年目）月集計表'!$A$1:$AR$50</definedName>
    <definedName name="_xlnm.Print_Area" localSheetId="15">'FW（２年目）研修【年集計表】'!$A$1:$S$27</definedName>
    <definedName name="_xlnm.Print_Area" localSheetId="2">'研修記録簿（２年目）'!$A$1:$O$54</definedName>
    <definedName name="_xlnm.Print_Area" localSheetId="1">'研修生日誌'!$A$1:$L$31</definedName>
    <definedName name="その他１">#REF!</definedName>
    <definedName name="その他２">#REF!</definedName>
    <definedName name="その他３">#REF!</definedName>
    <definedName name="その他４">#REF!</definedName>
    <definedName name="チェンソー１">#REF!</definedName>
    <definedName name="チェンソー２">#REF!</definedName>
    <definedName name="チェンソー３">#REF!</definedName>
    <definedName name="チェンソー４">#REF!</definedName>
    <definedName name="高性能１">#REF!</definedName>
    <definedName name="高性能２">#REF!</definedName>
    <definedName name="高性能３">#REF!</definedName>
    <definedName name="高性能４">#REF!</definedName>
    <definedName name="祝日1">'日付'!$A$19:$T$19</definedName>
    <definedName name="祝日2">'日付'!$A$22:$T$22</definedName>
    <definedName name="人員１">#REF!</definedName>
    <definedName name="人員２">#REF!</definedName>
    <definedName name="人員３">#REF!</definedName>
    <definedName name="人員４">#REF!</definedName>
    <definedName name="燃料１">#REF!</definedName>
    <definedName name="燃料２">#REF!</definedName>
    <definedName name="燃料３">#REF!</definedName>
    <definedName name="燃料４">#REF!</definedName>
    <definedName name="労災１">#REF!</definedName>
    <definedName name="労災２">#REF!</definedName>
    <definedName name="労災３">#REF!</definedName>
    <definedName name="労災４">#REF!</definedName>
  </definedNames>
  <calcPr fullCalcOnLoad="1"/>
</workbook>
</file>

<file path=xl/sharedStrings.xml><?xml version="1.0" encoding="utf-8"?>
<sst xmlns="http://schemas.openxmlformats.org/spreadsheetml/2006/main" count="2147" uniqueCount="315">
  <si>
    <t>確認者</t>
  </si>
  <si>
    <t>事業体名</t>
  </si>
  <si>
    <t>整理者</t>
  </si>
  <si>
    <t>区分</t>
  </si>
  <si>
    <t>氏名</t>
  </si>
  <si>
    <t>日　　　　　　　　　　付</t>
  </si>
  <si>
    <t>日数</t>
  </si>
  <si>
    <t>単価</t>
  </si>
  <si>
    <t>指導員</t>
  </si>
  <si>
    <t>　</t>
  </si>
  <si>
    <t>　</t>
  </si>
  <si>
    <t>事業体　計</t>
  </si>
  <si>
    <t>研修生</t>
  </si>
  <si>
    <t>研修人数　計</t>
  </si>
  <si>
    <t>研修人数は集合研修も含む数字</t>
  </si>
  <si>
    <t>機械</t>
  </si>
  <si>
    <t>研修実績集計</t>
  </si>
  <si>
    <t>項　　目</t>
  </si>
  <si>
    <t>①</t>
  </si>
  <si>
    <t>②</t>
  </si>
  <si>
    <t>③</t>
  </si>
  <si>
    <t>④</t>
  </si>
  <si>
    <t>⑤</t>
  </si>
  <si>
    <t>⑥</t>
  </si>
  <si>
    <t>⑦</t>
  </si>
  <si>
    <t>⑧</t>
  </si>
  <si>
    <t>⑨</t>
  </si>
  <si>
    <t>集</t>
  </si>
  <si>
    <t>休</t>
  </si>
  <si>
    <t>外</t>
  </si>
  <si>
    <t>計　　画</t>
  </si>
  <si>
    <t>○機械経費助成単価表</t>
  </si>
  <si>
    <t>○作業種一覧</t>
  </si>
  <si>
    <t>番号</t>
  </si>
  <si>
    <t>内容</t>
  </si>
  <si>
    <t>チェーンソー</t>
  </si>
  <si>
    <t>①</t>
  </si>
  <si>
    <t>資材・設備管理</t>
  </si>
  <si>
    <t>刈払い機</t>
  </si>
  <si>
    <t>②</t>
  </si>
  <si>
    <t>森林調査</t>
  </si>
  <si>
    <t>林内作業車</t>
  </si>
  <si>
    <t>③</t>
  </si>
  <si>
    <t>造　　林</t>
  </si>
  <si>
    <t xml:space="preserve">トラクタ（スキッダ） </t>
  </si>
  <si>
    <t>④</t>
  </si>
  <si>
    <t>育　　林</t>
  </si>
  <si>
    <t>フォワーダ</t>
  </si>
  <si>
    <t>⑤</t>
  </si>
  <si>
    <t>伐　　倒</t>
  </si>
  <si>
    <t>ハーベスタ</t>
  </si>
  <si>
    <t>⑥</t>
  </si>
  <si>
    <t>造　　材</t>
  </si>
  <si>
    <t>タワーヤーダ</t>
  </si>
  <si>
    <t>⑦</t>
  </si>
  <si>
    <t>集　　材</t>
  </si>
  <si>
    <t>スイングヤーダ</t>
  </si>
  <si>
    <t>⑧</t>
  </si>
  <si>
    <t>土場管理</t>
  </si>
  <si>
    <t>プロセッサ</t>
  </si>
  <si>
    <t>⑨</t>
  </si>
  <si>
    <t>輸送作業</t>
  </si>
  <si>
    <t>クレーン付トラック</t>
  </si>
  <si>
    <t>集合研修</t>
  </si>
  <si>
    <t>グラップル付トラック</t>
  </si>
  <si>
    <t>休暇</t>
  </si>
  <si>
    <t>バックホー</t>
  </si>
  <si>
    <t>研修外作業</t>
  </si>
  <si>
    <t>クローラローダ</t>
  </si>
  <si>
    <t>ホイールローダ</t>
  </si>
  <si>
    <t>研修生ごとの実地研修日数</t>
  </si>
  <si>
    <t>研修生ごとの
集合研修日数</t>
  </si>
  <si>
    <t>研修生ごとの
実地研修日数</t>
  </si>
  <si>
    <t>確認者</t>
  </si>
  <si>
    <t>整理者</t>
  </si>
  <si>
    <t>区分</t>
  </si>
  <si>
    <t>月</t>
  </si>
  <si>
    <t>備　　　　考</t>
  </si>
  <si>
    <t>項　　目</t>
  </si>
  <si>
    <t>助成額</t>
  </si>
  <si>
    <t>計</t>
  </si>
  <si>
    <t>研修生</t>
  </si>
  <si>
    <t>技術習得推進費</t>
  </si>
  <si>
    <t>労災保険料</t>
  </si>
  <si>
    <t>合　　　計</t>
  </si>
  <si>
    <t>備　　　考</t>
  </si>
  <si>
    <t>10</t>
  </si>
  <si>
    <t>1</t>
  </si>
  <si>
    <t>指導日数</t>
  </si>
  <si>
    <t>⑩</t>
  </si>
  <si>
    <t>⑩</t>
  </si>
  <si>
    <t>⑩</t>
  </si>
  <si>
    <t>⑩</t>
  </si>
  <si>
    <t>⑩</t>
  </si>
  <si>
    <t>⑩</t>
  </si>
  <si>
    <t>⑪</t>
  </si>
  <si>
    <t>⑩</t>
  </si>
  <si>
    <t>⑪</t>
  </si>
  <si>
    <t>森林作業道等維持管理</t>
  </si>
  <si>
    <t>⑪</t>
  </si>
  <si>
    <t>⑪</t>
  </si>
  <si>
    <t>⑩</t>
  </si>
  <si>
    <t>⑪</t>
  </si>
  <si>
    <t>⑪</t>
  </si>
  <si>
    <t>除染・漂流物等処理</t>
  </si>
  <si>
    <t>⑩</t>
  </si>
  <si>
    <t>⑩</t>
  </si>
  <si>
    <t>⑩</t>
  </si>
  <si>
    <t>⑪</t>
  </si>
  <si>
    <t>⑪</t>
  </si>
  <si>
    <t>⑪</t>
  </si>
  <si>
    <t>確  認　者</t>
  </si>
  <si>
    <t>事業体責任者</t>
  </si>
  <si>
    <t>監督検査員</t>
  </si>
  <si>
    <t>安全巡回指導員</t>
  </si>
  <si>
    <t xml:space="preserve">研　修　記　録　簿　　　　　 </t>
  </si>
  <si>
    <t>氏名　印</t>
  </si>
  <si>
    <t>月日(曜)</t>
  </si>
  <si>
    <t>始～終業時間</t>
  </si>
  <si>
    <t>　　　時　　分～　　時　　分</t>
  </si>
  <si>
    <t>印</t>
  </si>
  <si>
    <t>　　　項目</t>
  </si>
  <si>
    <t>氏名</t>
  </si>
  <si>
    <t>研修場所</t>
  </si>
  <si>
    <t>作業種区分</t>
  </si>
  <si>
    <t>番号</t>
  </si>
  <si>
    <t>体制等</t>
  </si>
  <si>
    <t>具体的な作業内容</t>
  </si>
  <si>
    <t>指導員</t>
  </si>
  <si>
    <t>研修生</t>
  </si>
  <si>
    <t>○研修生の習得状況等</t>
  </si>
  <si>
    <t>備　考</t>
  </si>
  <si>
    <r>
      <t xml:space="preserve">支出経費
</t>
    </r>
    <r>
      <rPr>
        <sz val="8"/>
        <rFont val="ＭＳ 明朝"/>
        <family val="1"/>
      </rPr>
      <t>（研修資材・物品類）　　　　　　</t>
    </r>
  </si>
  <si>
    <t>品　名</t>
  </si>
  <si>
    <t>品　質　・　規　格</t>
  </si>
  <si>
    <t>数　量</t>
  </si>
  <si>
    <t>単　価</t>
  </si>
  <si>
    <t>金　額</t>
  </si>
  <si>
    <t>本記録簿は、その都度　別途「月集計表」に移記し、研修実績をまとめること。</t>
  </si>
  <si>
    <t>この他、研修場所、内容等実施した研修に関する資料を併せて整備する（写真、地図等）。</t>
  </si>
  <si>
    <t>事業体名</t>
  </si>
  <si>
    <t>出役</t>
  </si>
  <si>
    <t>○本日の指導内容</t>
  </si>
  <si>
    <t>指導員は、日々の研修生に対する指導事項及び研修生の技能等習得状況等を必ず記載する。</t>
  </si>
  <si>
    <t>出役欄は、"出"は出勤、"集"は集合研修、"休"は休暇、"外"は研修対象外とする。</t>
  </si>
  <si>
    <t>研修生氏名</t>
  </si>
  <si>
    <t>平成　年　月　日（　）</t>
  </si>
  <si>
    <t>①</t>
  </si>
  <si>
    <t>③</t>
  </si>
  <si>
    <t>⑤</t>
  </si>
  <si>
    <t>⑧</t>
  </si>
  <si>
    <t>②</t>
  </si>
  <si>
    <t>安全巡回指導員は、直近日の記録簿に押印（氏名印欄に巡回日を記入）する。</t>
  </si>
  <si>
    <t>⑥</t>
  </si>
  <si>
    <t>天候</t>
  </si>
  <si>
    <t>監督検査員は、監督検査日以外の研修日についても記録簿をチェックし、必要な指導、助言を行い、直近日に押印（氏名印欄に指導日を記入）する。</t>
  </si>
  <si>
    <t>本記録簿は、研修生が助成対象作業を行った日で、かつ指導員が研修指導等を実施した日について記載する。</t>
  </si>
  <si>
    <t>支払証拠書類(請求書・領収書等）は日々整理する。</t>
  </si>
  <si>
    <t xml:space="preserve">④
</t>
  </si>
  <si>
    <t>上期計</t>
  </si>
  <si>
    <t>下期計</t>
  </si>
  <si>
    <t>助成額積算計</t>
  </si>
  <si>
    <t>当月までの
実地研修日数
（累計）</t>
  </si>
  <si>
    <t>当月までの
集合研修日数
（累計）</t>
  </si>
  <si>
    <t>当月までの累計実績</t>
  </si>
  <si>
    <t>当月実績</t>
  </si>
  <si>
    <t>5</t>
  </si>
  <si>
    <t>6</t>
  </si>
  <si>
    <t>7</t>
  </si>
  <si>
    <t>8</t>
  </si>
  <si>
    <t>9</t>
  </si>
  <si>
    <t>11</t>
  </si>
  <si>
    <t>12</t>
  </si>
  <si>
    <t>2</t>
  </si>
  <si>
    <t>研修業務管理費</t>
  </si>
  <si>
    <t>その他経費</t>
  </si>
  <si>
    <t>安全向上対策費</t>
  </si>
  <si>
    <t>ＦＷ研修生日誌</t>
  </si>
  <si>
    <t>月期</t>
  </si>
  <si>
    <t>指導員氏名</t>
  </si>
  <si>
    <t>仕事名</t>
  </si>
  <si>
    <t>レベル</t>
  </si>
  <si>
    <t>整理番号</t>
  </si>
  <si>
    <t>OJT評価基準の内容</t>
  </si>
  <si>
    <t>今月の
習得目標</t>
  </si>
  <si>
    <t>日時等</t>
  </si>
  <si>
    <t>仕事内容</t>
  </si>
  <si>
    <t>研修生記載欄
（課題・反省・次回の方針・感想等）</t>
  </si>
  <si>
    <t>日付</t>
  </si>
  <si>
    <t>曜日</t>
  </si>
  <si>
    <t>時間</t>
  </si>
  <si>
    <t>天気</t>
  </si>
  <si>
    <t>第</t>
  </si>
  <si>
    <t>月</t>
  </si>
  <si>
    <t>午前</t>
  </si>
  <si>
    <t>午後</t>
  </si>
  <si>
    <t>火</t>
  </si>
  <si>
    <t>水</t>
  </si>
  <si>
    <t>週目</t>
  </si>
  <si>
    <t>木</t>
  </si>
  <si>
    <t>金</t>
  </si>
  <si>
    <t>土</t>
  </si>
  <si>
    <t>日</t>
  </si>
  <si>
    <t>（指導員記載欄）</t>
  </si>
  <si>
    <t>FW研修（２年目）記録簿月集計表　　　　　　</t>
  </si>
  <si>
    <t>支給した
賃金等</t>
  </si>
  <si>
    <t>技術習得
推進費</t>
  </si>
  <si>
    <t>安全向上
対策費</t>
  </si>
  <si>
    <t>計</t>
  </si>
  <si>
    <t>↓</t>
  </si>
  <si>
    <t>指導費（実地研修）</t>
  </si>
  <si>
    <t>指導費</t>
  </si>
  <si>
    <t>①</t>
  </si>
  <si>
    <t>資材･設備管理</t>
  </si>
  <si>
    <t>②</t>
  </si>
  <si>
    <t>森林調査･測量</t>
  </si>
  <si>
    <t>③</t>
  </si>
  <si>
    <t>造林</t>
  </si>
  <si>
    <t>④</t>
  </si>
  <si>
    <t>育林</t>
  </si>
  <si>
    <t>⑤</t>
  </si>
  <si>
    <t>伐倒</t>
  </si>
  <si>
    <t>⑥</t>
  </si>
  <si>
    <t>造材</t>
  </si>
  <si>
    <t>⑦</t>
  </si>
  <si>
    <t>集材</t>
  </si>
  <si>
    <t>⑧</t>
  </si>
  <si>
    <t>土場管理</t>
  </si>
  <si>
    <t>⑨</t>
  </si>
  <si>
    <t>輸送作業</t>
  </si>
  <si>
    <t>⑩</t>
  </si>
  <si>
    <t>森林作業道等維持管理</t>
  </si>
  <si>
    <t>⑪</t>
  </si>
  <si>
    <t>除染・漂流物等処理</t>
  </si>
  <si>
    <t>⑫</t>
  </si>
  <si>
    <t>⑫</t>
  </si>
  <si>
    <t>森林保護対策</t>
  </si>
  <si>
    <t>⑬</t>
  </si>
  <si>
    <t>⑬</t>
  </si>
  <si>
    <t>森林作業道開設</t>
  </si>
  <si>
    <t>休</t>
  </si>
  <si>
    <t>外</t>
  </si>
  <si>
    <t>⑫</t>
  </si>
  <si>
    <t>⑫</t>
  </si>
  <si>
    <t>⑬</t>
  </si>
  <si>
    <t>森林保護対策</t>
  </si>
  <si>
    <t>森林作業道開設</t>
  </si>
  <si>
    <t>①～⑬合計</t>
  </si>
  <si>
    <t>様式10-1</t>
  </si>
  <si>
    <t>様式10-2</t>
  </si>
  <si>
    <t>27緑</t>
  </si>
  <si>
    <t>この数字を様式5-3の研修生ごとの研修日数に使用。</t>
  </si>
  <si>
    <t>←この数字を様式5-13の作業種別日数の数字に使用。</t>
  </si>
  <si>
    <t>就業環境
整備費</t>
  </si>
  <si>
    <t>女性研修生用
トイレ・休憩所
レンタル代</t>
  </si>
  <si>
    <t>研修環境整備費</t>
  </si>
  <si>
    <t>事業体名</t>
  </si>
  <si>
    <t>うち女性研修生数（人）</t>
  </si>
  <si>
    <t>就業環境整備費</t>
  </si>
  <si>
    <r>
      <t xml:space="preserve">社会保険等
</t>
    </r>
    <r>
      <rPr>
        <sz val="7"/>
        <rFont val="ＭＳ Ｐゴシック"/>
        <family val="3"/>
      </rPr>
      <t>（事業体負担分）</t>
    </r>
  </si>
  <si>
    <t>平成 28 年 3 月</t>
  </si>
  <si>
    <t>様式10-3</t>
  </si>
  <si>
    <t>様式10-4</t>
  </si>
  <si>
    <t>指導員</t>
  </si>
  <si>
    <t>FW研修（○年目）記録簿月集計表　　　　　　</t>
  </si>
  <si>
    <t>この数字を様式5-○の研修生ごとの研修日数に使用。</t>
  </si>
  <si>
    <t>28緑</t>
  </si>
  <si>
    <t>28緑</t>
  </si>
  <si>
    <t>平成 28 年 4 月</t>
  </si>
  <si>
    <t>平成 28 年 5 月</t>
  </si>
  <si>
    <t>平成 28 年 6 月</t>
  </si>
  <si>
    <t>前年度_3月</t>
  </si>
  <si>
    <t>4月</t>
  </si>
  <si>
    <t>5月</t>
  </si>
  <si>
    <t>6月</t>
  </si>
  <si>
    <t>7月</t>
  </si>
  <si>
    <t>8月</t>
  </si>
  <si>
    <t>9月</t>
  </si>
  <si>
    <t>10月</t>
  </si>
  <si>
    <t>11月</t>
  </si>
  <si>
    <t>12月</t>
  </si>
  <si>
    <t>1月</t>
  </si>
  <si>
    <t>2月</t>
  </si>
  <si>
    <t>3月</t>
  </si>
  <si>
    <t>祝日（平成28年）</t>
  </si>
  <si>
    <t>元日</t>
  </si>
  <si>
    <t>成人の日</t>
  </si>
  <si>
    <t>建国記念の日</t>
  </si>
  <si>
    <t>春分の日</t>
  </si>
  <si>
    <t>振替休日</t>
  </si>
  <si>
    <t>昭和の日</t>
  </si>
  <si>
    <t>憲法記念日</t>
  </si>
  <si>
    <t>みどりの日</t>
  </si>
  <si>
    <t>こどもの日</t>
  </si>
  <si>
    <t>海の日</t>
  </si>
  <si>
    <t>山の日</t>
  </si>
  <si>
    <t>敬老の日</t>
  </si>
  <si>
    <t>秋分の日</t>
  </si>
  <si>
    <t>体育の日</t>
  </si>
  <si>
    <t>文化の日</t>
  </si>
  <si>
    <t>勤労感謝の日</t>
  </si>
  <si>
    <t>天皇誕生日</t>
  </si>
  <si>
    <t>祝日（平成29年）</t>
  </si>
  <si>
    <t>平成 28 年 7 月</t>
  </si>
  <si>
    <t>平成 28 年 8 月</t>
  </si>
  <si>
    <t>平成 28 年 9 月</t>
  </si>
  <si>
    <t>平成 28 年 10 月</t>
  </si>
  <si>
    <t>平成 28 年 11 月</t>
  </si>
  <si>
    <t>平成 28 年 12 月</t>
  </si>
  <si>
    <t>平成 29 年 1 月</t>
  </si>
  <si>
    <t>平成 29 年 2 月</t>
  </si>
  <si>
    <t>（　２年目　）</t>
  </si>
  <si>
    <t>ＦＷ研修(２年目)</t>
  </si>
  <si>
    <t>平成28年度　ＦＷ（２年目）研修　記録簿年集計表</t>
  </si>
  <si>
    <t>FW（２年目）研修生数（人）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</si>
</sst>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_ "/>
    <numFmt numFmtId="180" formatCode="@&quot;月&quot;"/>
    <numFmt numFmtId="181" formatCode="[$-411]ggge&quot;年&quot;m&quot;月&quot;d&quot;日&quot;\(aaa\)"/>
  </numFmts>
  <fonts count="81">
    <font>
      <sz val="11"/>
      <color theme="1"/>
      <name val="Calibri"/>
      <family val="3"/>
    </font>
    <font>
      <sz val="11"/>
      <color indexed="8"/>
      <name val="ＭＳ Ｐゴシック"/>
      <family val="3"/>
    </font>
    <font>
      <sz val="11"/>
      <name val="ＭＳ Ｐゴシック"/>
      <family val="3"/>
    </font>
    <font>
      <sz val="14"/>
      <name val="ＭＳ Ｐゴシック"/>
      <family val="3"/>
    </font>
    <font>
      <sz val="6"/>
      <name val="ＭＳ Ｐゴシック"/>
      <family val="3"/>
    </font>
    <font>
      <sz val="12"/>
      <name val="ＭＳ Ｐゴシック"/>
      <family val="3"/>
    </font>
    <font>
      <sz val="28"/>
      <name val="ＭＳ Ｐゴシック"/>
      <family val="3"/>
    </font>
    <font>
      <sz val="22"/>
      <name val="ＭＳ Ｐゴシック"/>
      <family val="3"/>
    </font>
    <font>
      <b/>
      <sz val="22"/>
      <name val="ＭＳ Ｐゴシック"/>
      <family val="3"/>
    </font>
    <font>
      <sz val="26"/>
      <name val="ＭＳ Ｐゴシック"/>
      <family val="3"/>
    </font>
    <font>
      <sz val="12"/>
      <name val="ＭＳ Ｐ明朝"/>
      <family val="1"/>
    </font>
    <font>
      <b/>
      <sz val="11"/>
      <name val="ＭＳ Ｐゴシック"/>
      <family val="3"/>
    </font>
    <font>
      <sz val="11"/>
      <name val="ＭＳ Ｐ明朝"/>
      <family val="1"/>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b/>
      <sz val="24"/>
      <name val="ＭＳ Ｐゴシック"/>
      <family val="3"/>
    </font>
    <font>
      <sz val="12"/>
      <name val="ＭＳ 明朝"/>
      <family val="1"/>
    </font>
    <font>
      <b/>
      <sz val="24"/>
      <name val="ＭＳ 明朝"/>
      <family val="1"/>
    </font>
    <font>
      <b/>
      <sz val="28"/>
      <name val="ＭＳ 明朝"/>
      <family val="1"/>
    </font>
    <font>
      <sz val="10"/>
      <name val="ＭＳ 明朝"/>
      <family val="1"/>
    </font>
    <font>
      <b/>
      <sz val="14"/>
      <name val="ＭＳ 明朝"/>
      <family val="1"/>
    </font>
    <font>
      <sz val="8"/>
      <name val="ＭＳ 明朝"/>
      <family val="1"/>
    </font>
    <font>
      <sz val="16"/>
      <name val="ＭＳ Ｐゴシック"/>
      <family val="3"/>
    </font>
    <font>
      <b/>
      <i/>
      <sz val="40"/>
      <name val="ＭＳ Ｐゴシック"/>
      <family val="3"/>
    </font>
    <font>
      <sz val="28"/>
      <name val="ＭＳ Ｐ明朝"/>
      <family val="1"/>
    </font>
    <font>
      <sz val="8"/>
      <name val="ＭＳ Ｐゴシック"/>
      <family val="3"/>
    </font>
    <font>
      <b/>
      <sz val="9"/>
      <name val="ＭＳ Ｐゴシック"/>
      <family val="3"/>
    </font>
    <font>
      <sz val="24"/>
      <name val="ＭＳ Ｐゴシック"/>
      <family val="3"/>
    </font>
    <font>
      <sz val="9"/>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10"/>
      <name val="ＭＳ Ｐゴシック"/>
      <family val="3"/>
    </font>
    <font>
      <b/>
      <sz val="11"/>
      <color indexed="30"/>
      <name val="ＭＳ Ｐゴシック"/>
      <family val="3"/>
    </font>
    <font>
      <b/>
      <sz val="11"/>
      <color indexed="62"/>
      <name val="ＭＳ Ｐゴシック"/>
      <family val="3"/>
    </font>
    <font>
      <b/>
      <sz val="11"/>
      <color indexed="55"/>
      <name val="ＭＳ Ｐゴシック"/>
      <family val="3"/>
    </font>
    <font>
      <sz val="12"/>
      <color indexed="23"/>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rgb="FFFF0000"/>
      <name val="ＭＳ Ｐゴシック"/>
      <family val="3"/>
    </font>
    <font>
      <b/>
      <sz val="11"/>
      <color rgb="FF0070C0"/>
      <name val="ＭＳ Ｐゴシック"/>
      <family val="3"/>
    </font>
    <font>
      <b/>
      <sz val="11"/>
      <color theme="4"/>
      <name val="ＭＳ Ｐゴシック"/>
      <family val="3"/>
    </font>
    <font>
      <b/>
      <sz val="11"/>
      <color theme="0" tint="-0.24997000396251678"/>
      <name val="ＭＳ Ｐゴシック"/>
      <family val="3"/>
    </font>
    <font>
      <sz val="12"/>
      <color theme="0" tint="-0.4999699890613556"/>
      <name val="ＭＳ Ｐゴシック"/>
      <family val="3"/>
    </font>
    <font>
      <sz val="10"/>
      <color theme="1"/>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CCFF"/>
        <bgColor indexed="64"/>
      </patternFill>
    </fill>
    <fill>
      <patternFill patternType="solid">
        <fgColor rgb="FFFFFFFF"/>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style="medium"/>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thin"/>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tted"/>
    </border>
    <border>
      <left style="medium"/>
      <right style="medium"/>
      <top style="thin"/>
      <bottom style="hair"/>
    </border>
    <border>
      <left style="thin"/>
      <right style="thin"/>
      <top style="dotted"/>
      <bottom style="dotted"/>
    </border>
    <border>
      <left style="medium"/>
      <right style="medium"/>
      <top style="hair"/>
      <bottom style="hair"/>
    </border>
    <border>
      <left style="thin"/>
      <right style="thin"/>
      <top style="dotted"/>
      <bottom style="thin"/>
    </border>
    <border>
      <left style="medium"/>
      <right style="medium"/>
      <top style="hair"/>
      <bottom style="medium"/>
    </border>
    <border>
      <left style="medium"/>
      <right style="medium"/>
      <top>
        <color indexed="63"/>
      </top>
      <bottom style="hair"/>
    </border>
    <border>
      <left>
        <color indexed="63"/>
      </left>
      <right style="medium"/>
      <top>
        <color indexed="63"/>
      </top>
      <bottom style="hair"/>
    </border>
    <border>
      <left style="medium"/>
      <right>
        <color indexed="63"/>
      </right>
      <top style="thin"/>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color indexed="63"/>
      </top>
      <bottom style="hair"/>
    </border>
    <border>
      <left style="thin"/>
      <right style="thin"/>
      <top>
        <color indexed="63"/>
      </top>
      <bottom style="dotted"/>
    </border>
    <border>
      <left style="thin"/>
      <right>
        <color indexed="63"/>
      </right>
      <top style="dotted"/>
      <bottom style="thin"/>
    </border>
    <border>
      <left>
        <color indexed="63"/>
      </left>
      <right style="medium"/>
      <top>
        <color indexed="63"/>
      </top>
      <bottom>
        <color indexed="63"/>
      </bottom>
    </border>
    <border>
      <left>
        <color indexed="63"/>
      </left>
      <right style="medium"/>
      <top style="medium"/>
      <bottom>
        <color indexed="63"/>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style="thin"/>
      <bottom style="thin"/>
    </border>
    <border>
      <left>
        <color indexed="63"/>
      </left>
      <right style="thin"/>
      <top>
        <color indexed="63"/>
      </top>
      <bottom>
        <color indexed="63"/>
      </bottom>
    </border>
    <border>
      <left style="thin"/>
      <right style="hair"/>
      <top>
        <color indexed="63"/>
      </top>
      <bottom style="thin"/>
    </border>
    <border>
      <left style="thin"/>
      <right style="hair"/>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double"/>
      <diagonal style="thin"/>
    </border>
    <border diagonalDown="1">
      <left>
        <color indexed="63"/>
      </left>
      <right style="thin"/>
      <top>
        <color indexed="63"/>
      </top>
      <bottom style="double"/>
      <diagonal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medium"/>
      <bottom style="hair"/>
    </border>
    <border>
      <left style="medium"/>
      <right style="medium"/>
      <top style="hair"/>
      <bottom style="thin"/>
    </border>
    <border>
      <left>
        <color indexed="63"/>
      </left>
      <right style="medium"/>
      <top style="medium"/>
      <bottom style="hair"/>
    </border>
    <border>
      <left>
        <color indexed="63"/>
      </left>
      <right style="medium"/>
      <top style="hair"/>
      <bottom style="hair"/>
    </border>
    <border>
      <left>
        <color indexed="63"/>
      </left>
      <right style="medium"/>
      <top style="hair"/>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medium"/>
      <bottom style="thin"/>
    </border>
    <border>
      <left style="medium"/>
      <right style="thin"/>
      <top style="thin"/>
      <bottom>
        <color indexed="63"/>
      </bottom>
    </border>
    <border>
      <left style="medium"/>
      <right style="thin"/>
      <top>
        <color indexed="63"/>
      </top>
      <bottom style="mediu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medium"/>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color indexed="63"/>
      </left>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diagonalUp="1">
      <left style="medium"/>
      <right style="medium"/>
      <top style="medium"/>
      <bottom style="medium"/>
      <diagonal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2"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0"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6" fillId="0" borderId="0" applyNumberFormat="0" applyFill="0" applyBorder="0" applyAlignment="0" applyProtection="0"/>
    <xf numFmtId="0" fontId="72" fillId="31" borderId="0" applyNumberFormat="0" applyBorder="0" applyAlignment="0" applyProtection="0"/>
  </cellStyleXfs>
  <cellXfs count="584">
    <xf numFmtId="0" fontId="0" fillId="0" borderId="0" xfId="0" applyFont="1" applyAlignment="1">
      <alignment vertical="center"/>
    </xf>
    <xf numFmtId="0" fontId="13" fillId="0" borderId="0" xfId="66" applyFont="1" applyAlignment="1">
      <alignment vertical="center"/>
      <protection/>
    </xf>
    <xf numFmtId="0" fontId="20" fillId="0" borderId="10" xfId="66" applyFont="1" applyBorder="1" applyAlignment="1">
      <alignment horizontal="center" vertical="center"/>
      <protection/>
    </xf>
    <xf numFmtId="0" fontId="20" fillId="0" borderId="11" xfId="66" applyFont="1" applyBorder="1" applyAlignment="1">
      <alignment horizontal="center" vertical="center"/>
      <protection/>
    </xf>
    <xf numFmtId="0" fontId="13" fillId="0" borderId="11" xfId="66" applyFont="1" applyFill="1" applyBorder="1" applyAlignment="1">
      <alignment horizontal="center" vertical="center" shrinkToFit="1"/>
      <protection/>
    </xf>
    <xf numFmtId="0" fontId="13" fillId="0" borderId="11" xfId="66" applyFont="1" applyFill="1" applyBorder="1" applyAlignment="1">
      <alignment vertical="center"/>
      <protection/>
    </xf>
    <xf numFmtId="0" fontId="13" fillId="0" borderId="0" xfId="66" applyFont="1" applyFill="1" applyBorder="1" applyAlignment="1">
      <alignment vertical="center" wrapText="1"/>
      <protection/>
    </xf>
    <xf numFmtId="0" fontId="13" fillId="0" borderId="11" xfId="66" applyFont="1" applyBorder="1" applyAlignment="1">
      <alignment horizontal="center" vertical="center" shrinkToFit="1"/>
      <protection/>
    </xf>
    <xf numFmtId="0" fontId="13" fillId="0" borderId="11" xfId="66" applyFont="1" applyBorder="1" applyAlignment="1">
      <alignment horizontal="center" vertical="center"/>
      <protection/>
    </xf>
    <xf numFmtId="0" fontId="13" fillId="0" borderId="12" xfId="66" applyFont="1" applyBorder="1" applyAlignment="1">
      <alignment horizontal="center" vertical="center" shrinkToFit="1"/>
      <protection/>
    </xf>
    <xf numFmtId="0" fontId="13" fillId="0" borderId="10" xfId="66" applyFont="1" applyBorder="1" applyAlignment="1">
      <alignment horizontal="center" vertical="center"/>
      <protection/>
    </xf>
    <xf numFmtId="0" fontId="20" fillId="0" borderId="13" xfId="66" applyFont="1" applyBorder="1" applyAlignment="1">
      <alignment horizontal="center" vertical="center" shrinkToFit="1"/>
      <protection/>
    </xf>
    <xf numFmtId="0" fontId="13" fillId="0" borderId="13" xfId="66" applyFont="1" applyBorder="1" applyAlignment="1">
      <alignment horizontal="center" vertical="center"/>
      <protection/>
    </xf>
    <xf numFmtId="0" fontId="20" fillId="0" borderId="14" xfId="66" applyFont="1" applyBorder="1" applyAlignment="1">
      <alignment horizontal="center" vertical="center"/>
      <protection/>
    </xf>
    <xf numFmtId="0" fontId="20" fillId="0" borderId="10" xfId="66" applyFont="1" applyBorder="1" applyAlignment="1">
      <alignment horizontal="center" vertical="center" textRotation="255"/>
      <protection/>
    </xf>
    <xf numFmtId="0" fontId="13" fillId="0" borderId="10" xfId="66" applyFont="1" applyBorder="1" applyAlignment="1">
      <alignment horizontal="center" vertical="center" wrapText="1"/>
      <protection/>
    </xf>
    <xf numFmtId="0" fontId="13" fillId="0" borderId="13" xfId="66" applyFont="1" applyBorder="1" applyAlignment="1">
      <alignment horizontal="center" vertical="center" wrapText="1"/>
      <protection/>
    </xf>
    <xf numFmtId="0" fontId="13" fillId="0" borderId="13" xfId="66" applyFont="1" applyBorder="1" applyAlignment="1">
      <alignment horizontal="left" vertical="center"/>
      <protection/>
    </xf>
    <xf numFmtId="0" fontId="20" fillId="0" borderId="0" xfId="66" applyFont="1" applyFill="1" applyBorder="1" applyAlignment="1">
      <alignment horizontal="center" vertical="center"/>
      <protection/>
    </xf>
    <xf numFmtId="0" fontId="20" fillId="32" borderId="15" xfId="66" applyFont="1" applyFill="1" applyBorder="1" applyAlignment="1">
      <alignment vertical="center" shrinkToFit="1"/>
      <protection/>
    </xf>
    <xf numFmtId="0" fontId="20" fillId="0" borderId="16" xfId="66" applyFont="1" applyFill="1" applyBorder="1" applyAlignment="1">
      <alignment horizontal="center" vertical="center" shrinkToFit="1"/>
      <protection/>
    </xf>
    <xf numFmtId="0" fontId="13" fillId="0" borderId="0" xfId="66" applyFont="1" applyFill="1" applyBorder="1" applyAlignment="1">
      <alignment horizontal="center" vertical="center" shrinkToFit="1"/>
      <protection/>
    </xf>
    <xf numFmtId="0" fontId="13" fillId="0" borderId="0" xfId="66" applyFont="1" applyBorder="1" applyAlignment="1">
      <alignment vertical="center"/>
      <protection/>
    </xf>
    <xf numFmtId="0" fontId="13" fillId="0" borderId="0" xfId="66" applyFont="1" applyBorder="1" applyAlignment="1">
      <alignment horizontal="left" vertical="center"/>
      <protection/>
    </xf>
    <xf numFmtId="0" fontId="13" fillId="0" borderId="0" xfId="66" applyFont="1" applyFill="1" applyBorder="1" applyAlignment="1">
      <alignment horizontal="left" vertical="center"/>
      <protection/>
    </xf>
    <xf numFmtId="0" fontId="23" fillId="0" borderId="0" xfId="66" applyFont="1" applyFill="1" applyBorder="1" applyAlignment="1">
      <alignment horizontal="left" vertical="center"/>
      <protection/>
    </xf>
    <xf numFmtId="0" fontId="13" fillId="0" borderId="0" xfId="66" applyFont="1" applyFill="1" applyAlignment="1">
      <alignment vertical="center"/>
      <protection/>
    </xf>
    <xf numFmtId="0" fontId="13" fillId="0" borderId="0" xfId="66" applyFont="1" applyFill="1" applyBorder="1" applyAlignment="1">
      <alignment vertical="center"/>
      <protection/>
    </xf>
    <xf numFmtId="0" fontId="13" fillId="0" borderId="17" xfId="66" applyFont="1" applyBorder="1" applyAlignment="1">
      <alignment horizontal="left" vertical="center"/>
      <protection/>
    </xf>
    <xf numFmtId="0" fontId="24" fillId="0" borderId="0" xfId="66" applyFont="1" applyFill="1" applyBorder="1" applyAlignment="1">
      <alignment horizontal="center" vertical="center"/>
      <protection/>
    </xf>
    <xf numFmtId="0" fontId="13" fillId="0" borderId="0" xfId="66" applyFont="1" applyFill="1" applyBorder="1" applyAlignment="1">
      <alignment horizontal="center" vertical="center"/>
      <protection/>
    </xf>
    <xf numFmtId="0" fontId="23" fillId="0" borderId="0" xfId="66" applyFont="1" applyBorder="1" applyAlignment="1">
      <alignment horizontal="left" vertical="center"/>
      <protection/>
    </xf>
    <xf numFmtId="0" fontId="13" fillId="0" borderId="18" xfId="66" applyFont="1" applyBorder="1" applyAlignment="1">
      <alignment horizontal="left" vertical="center"/>
      <protection/>
    </xf>
    <xf numFmtId="0" fontId="13" fillId="0" borderId="19" xfId="66" applyFont="1" applyBorder="1" applyAlignment="1">
      <alignment horizontal="left" vertical="center"/>
      <protection/>
    </xf>
    <xf numFmtId="0" fontId="13" fillId="0" borderId="14" xfId="66" applyFont="1" applyBorder="1" applyAlignment="1">
      <alignment horizontal="left" vertical="center" shrinkToFit="1"/>
      <protection/>
    </xf>
    <xf numFmtId="0" fontId="13" fillId="0" borderId="11" xfId="66" applyFont="1" applyBorder="1" applyAlignment="1">
      <alignment horizontal="center" vertical="center" wrapText="1"/>
      <protection/>
    </xf>
    <xf numFmtId="0" fontId="13" fillId="0" borderId="11" xfId="66" applyFont="1" applyBorder="1" applyAlignment="1">
      <alignment vertical="center"/>
      <protection/>
    </xf>
    <xf numFmtId="0" fontId="23" fillId="0" borderId="0" xfId="66" applyFont="1" applyBorder="1" applyAlignment="1">
      <alignment horizontal="center" vertical="center" wrapText="1"/>
      <protection/>
    </xf>
    <xf numFmtId="0" fontId="13" fillId="0" borderId="0" xfId="66" applyFont="1" applyBorder="1" applyAlignment="1">
      <alignment horizontal="left" vertical="center" wrapText="1"/>
      <protection/>
    </xf>
    <xf numFmtId="0" fontId="13" fillId="0" borderId="0" xfId="66" applyFont="1" applyBorder="1" applyAlignment="1">
      <alignment horizontal="right" vertical="center"/>
      <protection/>
    </xf>
    <xf numFmtId="0" fontId="13" fillId="0" borderId="0" xfId="66" applyFont="1" applyBorder="1" applyAlignment="1">
      <alignment horizontal="center" vertical="center"/>
      <protection/>
    </xf>
    <xf numFmtId="0" fontId="23" fillId="0" borderId="0" xfId="66" applyFont="1" applyAlignment="1">
      <alignment vertical="center"/>
      <protection/>
    </xf>
    <xf numFmtId="0" fontId="23" fillId="0" borderId="0" xfId="66" applyFont="1" applyFill="1" applyAlignment="1">
      <alignment vertical="center"/>
      <protection/>
    </xf>
    <xf numFmtId="0" fontId="23" fillId="0" borderId="0" xfId="66" applyFont="1" applyBorder="1" applyAlignment="1">
      <alignment horizontal="left" vertical="center" shrinkToFit="1"/>
      <protection/>
    </xf>
    <xf numFmtId="0" fontId="23" fillId="0" borderId="0" xfId="66" applyFont="1" applyBorder="1" applyAlignment="1">
      <alignment vertical="center"/>
      <protection/>
    </xf>
    <xf numFmtId="0" fontId="23" fillId="0" borderId="0" xfId="66" applyFont="1" applyFill="1" applyBorder="1" applyAlignment="1">
      <alignment vertical="center"/>
      <protection/>
    </xf>
    <xf numFmtId="0" fontId="23" fillId="0" borderId="20" xfId="66" applyFont="1" applyFill="1" applyBorder="1" applyAlignment="1">
      <alignment horizontal="center" vertical="center"/>
      <protection/>
    </xf>
    <xf numFmtId="0" fontId="23" fillId="0" borderId="21" xfId="66" applyFont="1" applyFill="1" applyBorder="1" applyAlignment="1">
      <alignment horizontal="center" vertical="center"/>
      <protection/>
    </xf>
    <xf numFmtId="0" fontId="13" fillId="0" borderId="22" xfId="66" applyFont="1" applyBorder="1" applyAlignment="1">
      <alignment horizontal="center" vertical="center" wrapText="1"/>
      <protection/>
    </xf>
    <xf numFmtId="0" fontId="23" fillId="0" borderId="0" xfId="66" applyFont="1" applyBorder="1" applyAlignment="1">
      <alignment horizontal="right" vertical="top"/>
      <protection/>
    </xf>
    <xf numFmtId="0" fontId="23" fillId="0" borderId="0" xfId="66" applyFont="1" applyBorder="1" applyAlignment="1">
      <alignment horizontal="right" vertical="center"/>
      <protection/>
    </xf>
    <xf numFmtId="0" fontId="23" fillId="0" borderId="0" xfId="66" applyFont="1" applyFill="1" applyBorder="1" applyAlignment="1">
      <alignment horizontal="right" vertical="center"/>
      <protection/>
    </xf>
    <xf numFmtId="0" fontId="23" fillId="0" borderId="0" xfId="66" applyFont="1" applyBorder="1" applyAlignment="1">
      <alignment horizontal="right" vertical="center" wrapText="1"/>
      <protection/>
    </xf>
    <xf numFmtId="0" fontId="5" fillId="0" borderId="0" xfId="65" applyFont="1" applyBorder="1" applyAlignment="1">
      <alignment vertical="center"/>
      <protection/>
    </xf>
    <xf numFmtId="0" fontId="26" fillId="0" borderId="0" xfId="65" applyFont="1" applyAlignment="1">
      <alignment vertical="center"/>
      <protection/>
    </xf>
    <xf numFmtId="0" fontId="12" fillId="0" borderId="0" xfId="67" applyFont="1" applyAlignment="1">
      <alignment vertical="center"/>
      <protection/>
    </xf>
    <xf numFmtId="0" fontId="14" fillId="0" borderId="0" xfId="65" applyFont="1" applyAlignment="1">
      <alignment vertical="center"/>
      <protection/>
    </xf>
    <xf numFmtId="0" fontId="0" fillId="0" borderId="0" xfId="65" applyFont="1" applyAlignment="1">
      <alignment horizontal="right" vertical="center" indent="1"/>
      <protection/>
    </xf>
    <xf numFmtId="0" fontId="0" fillId="0" borderId="11" xfId="65" applyFont="1" applyBorder="1" applyAlignment="1">
      <alignment horizontal="center" vertical="center"/>
      <protection/>
    </xf>
    <xf numFmtId="0" fontId="28" fillId="0" borderId="0" xfId="67" applyFont="1" applyBorder="1" applyAlignment="1">
      <alignment horizontal="center" vertical="center" wrapText="1"/>
      <protection/>
    </xf>
    <xf numFmtId="0" fontId="0" fillId="0" borderId="0" xfId="65" applyFont="1" applyAlignment="1">
      <alignment horizontal="center" vertical="center"/>
      <protection/>
    </xf>
    <xf numFmtId="0" fontId="5" fillId="0" borderId="0" xfId="65" applyFont="1" applyAlignment="1">
      <alignment vertical="center"/>
      <protection/>
    </xf>
    <xf numFmtId="0" fontId="0" fillId="0" borderId="23" xfId="65" applyFont="1" applyFill="1" applyBorder="1" applyAlignment="1">
      <alignment horizontal="center" vertical="center" wrapText="1"/>
      <protection/>
    </xf>
    <xf numFmtId="0" fontId="0" fillId="0" borderId="11" xfId="65" applyFont="1" applyFill="1" applyBorder="1" applyAlignment="1">
      <alignment horizontal="center" vertical="center" wrapText="1"/>
      <protection/>
    </xf>
    <xf numFmtId="0" fontId="0" fillId="0" borderId="24" xfId="65" applyFont="1" applyFill="1" applyBorder="1" applyAlignment="1">
      <alignment horizontal="center" vertical="center" wrapText="1"/>
      <protection/>
    </xf>
    <xf numFmtId="0" fontId="14" fillId="33" borderId="12" xfId="65" applyFont="1" applyFill="1" applyBorder="1" applyAlignment="1">
      <alignment vertical="center" textRotation="255"/>
      <protection/>
    </xf>
    <xf numFmtId="0" fontId="14" fillId="33" borderId="12" xfId="65" applyFont="1" applyFill="1" applyBorder="1" applyAlignment="1">
      <alignment vertical="center" textRotation="255" wrapText="1"/>
      <protection/>
    </xf>
    <xf numFmtId="0" fontId="14" fillId="0" borderId="25" xfId="65" applyFont="1" applyBorder="1" applyAlignment="1">
      <alignment horizontal="center" vertical="center" textRotation="255"/>
      <protection/>
    </xf>
    <xf numFmtId="0" fontId="18" fillId="0" borderId="25" xfId="65" applyFont="1" applyBorder="1" applyAlignment="1">
      <alignment vertical="center" wrapText="1"/>
      <protection/>
    </xf>
    <xf numFmtId="0" fontId="14" fillId="0" borderId="24" xfId="65" applyFont="1" applyBorder="1" applyAlignment="1">
      <alignment horizontal="center" vertical="center" textRotation="255"/>
      <protection/>
    </xf>
    <xf numFmtId="0" fontId="18" fillId="0" borderId="26" xfId="65" applyFont="1" applyBorder="1" applyAlignment="1">
      <alignment vertical="center" wrapText="1"/>
      <protection/>
    </xf>
    <xf numFmtId="0" fontId="14" fillId="0" borderId="12" xfId="65" applyFont="1" applyBorder="1" applyAlignment="1">
      <alignment horizontal="center" vertical="center" textRotation="255"/>
      <protection/>
    </xf>
    <xf numFmtId="0" fontId="14" fillId="0" borderId="26" xfId="65" applyFont="1" applyBorder="1" applyAlignment="1">
      <alignment horizontal="center" vertical="center" textRotation="255"/>
      <protection/>
    </xf>
    <xf numFmtId="0" fontId="0" fillId="0" borderId="23" xfId="65" applyFont="1" applyBorder="1" applyAlignment="1">
      <alignment vertical="center" textRotation="255"/>
      <protection/>
    </xf>
    <xf numFmtId="0" fontId="14" fillId="0" borderId="0" xfId="65" applyFont="1" applyBorder="1" applyAlignment="1">
      <alignment horizontal="left" vertical="center"/>
      <protection/>
    </xf>
    <xf numFmtId="0" fontId="30" fillId="0" borderId="0" xfId="65" applyFont="1" applyBorder="1" applyAlignment="1">
      <alignment horizontal="left" vertical="center"/>
      <protection/>
    </xf>
    <xf numFmtId="0" fontId="14" fillId="0" borderId="0" xfId="65" applyFont="1" applyBorder="1" applyAlignment="1">
      <alignment vertical="center"/>
      <protection/>
    </xf>
    <xf numFmtId="176" fontId="2" fillId="0" borderId="12" xfId="66" applyNumberFormat="1" applyFont="1" applyFill="1" applyBorder="1" applyAlignment="1" applyProtection="1">
      <alignment horizontal="left" vertical="center" wrapText="1"/>
      <protection locked="0"/>
    </xf>
    <xf numFmtId="176" fontId="2" fillId="0" borderId="27" xfId="66" applyNumberFormat="1" applyFont="1" applyFill="1" applyBorder="1" applyAlignment="1" applyProtection="1">
      <alignment horizontal="left" vertical="center" wrapText="1"/>
      <protection locked="0"/>
    </xf>
    <xf numFmtId="176" fontId="2" fillId="0" borderId="26" xfId="66" applyNumberFormat="1" applyFont="1" applyFill="1" applyBorder="1" applyAlignment="1" applyProtection="1">
      <alignment horizontal="left" vertical="center" wrapText="1"/>
      <protection locked="0"/>
    </xf>
    <xf numFmtId="0" fontId="3" fillId="0" borderId="0" xfId="67" applyFont="1" applyBorder="1" applyAlignment="1" applyProtection="1">
      <alignment vertical="center"/>
      <protection/>
    </xf>
    <xf numFmtId="0" fontId="2" fillId="0" borderId="0" xfId="67" applyFont="1" applyAlignment="1" applyProtection="1">
      <alignment vertical="center"/>
      <protection/>
    </xf>
    <xf numFmtId="0" fontId="3" fillId="0" borderId="0" xfId="67" applyFont="1" applyAlignment="1" applyProtection="1">
      <alignment vertical="center"/>
      <protection/>
    </xf>
    <xf numFmtId="0" fontId="31" fillId="0" borderId="0" xfId="67" applyFont="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2" fillId="0" borderId="0" xfId="67" applyFont="1" applyBorder="1" applyAlignment="1" applyProtection="1">
      <alignment vertical="center"/>
      <protection/>
    </xf>
    <xf numFmtId="0" fontId="6" fillId="0" borderId="0" xfId="67" applyFont="1" applyBorder="1" applyAlignment="1" applyProtection="1">
      <alignment horizontal="center" vertical="center"/>
      <protection/>
    </xf>
    <xf numFmtId="0" fontId="7" fillId="0" borderId="0" xfId="67" applyFont="1" applyBorder="1" applyAlignment="1" applyProtection="1">
      <alignment horizontal="center" vertical="center"/>
      <protection/>
    </xf>
    <xf numFmtId="0" fontId="31" fillId="0" borderId="0" xfId="67" applyFont="1" applyBorder="1" applyAlignment="1" applyProtection="1">
      <alignment horizontal="center" vertical="center"/>
      <protection/>
    </xf>
    <xf numFmtId="0" fontId="2" fillId="0" borderId="11" xfId="67" applyFont="1" applyBorder="1" applyAlignment="1" applyProtection="1">
      <alignment horizontal="center" vertical="center"/>
      <protection/>
    </xf>
    <xf numFmtId="0" fontId="2" fillId="0" borderId="10" xfId="67" applyFont="1" applyBorder="1" applyAlignment="1" applyProtection="1">
      <alignment horizontal="center" vertical="center"/>
      <protection/>
    </xf>
    <xf numFmtId="0" fontId="5" fillId="0" borderId="11" xfId="67" applyFont="1" applyBorder="1" applyAlignment="1" applyProtection="1">
      <alignment horizontal="center" vertical="center"/>
      <protection/>
    </xf>
    <xf numFmtId="176" fontId="11" fillId="0" borderId="11" xfId="67" applyNumberFormat="1" applyFont="1" applyBorder="1" applyAlignment="1" applyProtection="1">
      <alignment horizontal="center" vertical="center"/>
      <protection/>
    </xf>
    <xf numFmtId="176" fontId="11" fillId="34" borderId="11" xfId="67" applyNumberFormat="1" applyFont="1" applyFill="1" applyBorder="1" applyAlignment="1" applyProtection="1">
      <alignment horizontal="center" vertical="center"/>
      <protection/>
    </xf>
    <xf numFmtId="176" fontId="2" fillId="0" borderId="11" xfId="67" applyNumberFormat="1" applyFont="1" applyBorder="1" applyAlignment="1" applyProtection="1">
      <alignment horizontal="center" vertical="center"/>
      <protection/>
    </xf>
    <xf numFmtId="176" fontId="2" fillId="0" borderId="28" xfId="67" applyNumberFormat="1" applyFont="1" applyBorder="1" applyAlignment="1" applyProtection="1">
      <alignment horizontal="center" vertical="center"/>
      <protection/>
    </xf>
    <xf numFmtId="176" fontId="2" fillId="34" borderId="25" xfId="66" applyNumberFormat="1" applyFont="1" applyFill="1" applyBorder="1" applyAlignment="1" applyProtection="1">
      <alignment horizontal="center" vertical="center" wrapText="1"/>
      <protection/>
    </xf>
    <xf numFmtId="176" fontId="2" fillId="34" borderId="27" xfId="66" applyNumberFormat="1" applyFont="1" applyFill="1" applyBorder="1" applyAlignment="1" applyProtection="1">
      <alignment horizontal="center" vertical="center" wrapText="1"/>
      <protection/>
    </xf>
    <xf numFmtId="176" fontId="2" fillId="34" borderId="26" xfId="66" applyNumberFormat="1" applyFont="1" applyFill="1" applyBorder="1" applyAlignment="1" applyProtection="1">
      <alignment horizontal="center" vertical="center" wrapText="1"/>
      <protection/>
    </xf>
    <xf numFmtId="176" fontId="2" fillId="0" borderId="23" xfId="66" applyNumberFormat="1" applyFont="1" applyFill="1" applyBorder="1" applyAlignment="1" applyProtection="1">
      <alignment horizontal="center" vertical="center" wrapText="1"/>
      <protection/>
    </xf>
    <xf numFmtId="176" fontId="2" fillId="34" borderId="23" xfId="66" applyNumberFormat="1" applyFont="1" applyFill="1" applyBorder="1" applyAlignment="1" applyProtection="1">
      <alignment horizontal="center" vertical="center" wrapText="1"/>
      <protection/>
    </xf>
    <xf numFmtId="38" fontId="2" fillId="0" borderId="29" xfId="49" applyNumberFormat="1" applyFont="1" applyBorder="1" applyAlignment="1" applyProtection="1">
      <alignment vertical="center"/>
      <protection/>
    </xf>
    <xf numFmtId="176" fontId="2" fillId="0" borderId="29" xfId="49" applyNumberFormat="1" applyFont="1" applyFill="1" applyBorder="1" applyAlignment="1" applyProtection="1">
      <alignment vertical="center"/>
      <protection/>
    </xf>
    <xf numFmtId="38" fontId="2" fillId="0" borderId="30" xfId="49" applyNumberFormat="1" applyFont="1" applyBorder="1" applyAlignment="1" applyProtection="1">
      <alignment vertical="center"/>
      <protection/>
    </xf>
    <xf numFmtId="176" fontId="5" fillId="0" borderId="31" xfId="67" applyNumberFormat="1" applyFont="1" applyBorder="1" applyAlignment="1" applyProtection="1">
      <alignment horizontal="center" vertical="center" wrapText="1"/>
      <protection/>
    </xf>
    <xf numFmtId="177" fontId="2" fillId="0" borderId="32" xfId="67" applyNumberFormat="1" applyFont="1" applyBorder="1" applyAlignment="1" applyProtection="1">
      <alignment vertical="center"/>
      <protection/>
    </xf>
    <xf numFmtId="177" fontId="2" fillId="0" borderId="32" xfId="67" applyNumberFormat="1" applyFont="1" applyFill="1" applyBorder="1" applyAlignment="1" applyProtection="1">
      <alignment vertical="center"/>
      <protection/>
    </xf>
    <xf numFmtId="176" fontId="5" fillId="0" borderId="33" xfId="67" applyNumberFormat="1" applyFont="1" applyBorder="1" applyAlignment="1" applyProtection="1">
      <alignment horizontal="center" vertical="center" wrapText="1"/>
      <protection/>
    </xf>
    <xf numFmtId="177" fontId="2" fillId="0" borderId="34" xfId="67" applyNumberFormat="1" applyFont="1" applyBorder="1" applyAlignment="1" applyProtection="1">
      <alignment vertical="center"/>
      <protection/>
    </xf>
    <xf numFmtId="177" fontId="2" fillId="0" borderId="34" xfId="67" applyNumberFormat="1" applyFont="1" applyFill="1" applyBorder="1" applyAlignment="1" applyProtection="1">
      <alignment vertical="center"/>
      <protection/>
    </xf>
    <xf numFmtId="176" fontId="5" fillId="0" borderId="35" xfId="67" applyNumberFormat="1" applyFont="1" applyBorder="1" applyAlignment="1" applyProtection="1">
      <alignment horizontal="center" vertical="center" wrapText="1"/>
      <protection/>
    </xf>
    <xf numFmtId="177" fontId="2" fillId="0" borderId="36" xfId="67" applyNumberFormat="1" applyFont="1" applyBorder="1" applyAlignment="1" applyProtection="1">
      <alignment vertical="center"/>
      <protection/>
    </xf>
    <xf numFmtId="177" fontId="2" fillId="0" borderId="36" xfId="67" applyNumberFormat="1" applyFont="1" applyFill="1" applyBorder="1" applyAlignment="1" applyProtection="1">
      <alignment vertical="center"/>
      <protection/>
    </xf>
    <xf numFmtId="176" fontId="2" fillId="0" borderId="29" xfId="49" applyNumberFormat="1" applyFont="1" applyBorder="1" applyAlignment="1" applyProtection="1">
      <alignment horizontal="center" vertical="center"/>
      <protection/>
    </xf>
    <xf numFmtId="176" fontId="2" fillId="34" borderId="29" xfId="49" applyNumberFormat="1" applyFont="1" applyFill="1" applyBorder="1" applyAlignment="1" applyProtection="1">
      <alignment horizontal="center" vertical="center"/>
      <protection/>
    </xf>
    <xf numFmtId="0" fontId="73" fillId="0" borderId="11" xfId="67" applyFont="1" applyBorder="1" applyAlignment="1" applyProtection="1">
      <alignment horizontal="center" vertical="center"/>
      <protection/>
    </xf>
    <xf numFmtId="0" fontId="2" fillId="0" borderId="11" xfId="67" applyFont="1" applyFill="1" applyBorder="1" applyAlignment="1" applyProtection="1">
      <alignment vertical="center"/>
      <protection/>
    </xf>
    <xf numFmtId="0" fontId="2" fillId="0" borderId="11" xfId="67" applyFont="1" applyBorder="1" applyAlignment="1" applyProtection="1">
      <alignment vertical="center"/>
      <protection/>
    </xf>
    <xf numFmtId="0" fontId="73" fillId="0" borderId="0" xfId="67" applyFont="1" applyAlignment="1" applyProtection="1">
      <alignment vertical="center"/>
      <protection/>
    </xf>
    <xf numFmtId="0" fontId="73" fillId="0" borderId="11" xfId="67" applyFont="1" applyBorder="1" applyAlignment="1" applyProtection="1">
      <alignment vertical="center"/>
      <protection/>
    </xf>
    <xf numFmtId="0" fontId="73" fillId="0" borderId="13" xfId="67" applyFont="1" applyBorder="1" applyAlignment="1" applyProtection="1">
      <alignment vertical="center"/>
      <protection/>
    </xf>
    <xf numFmtId="3" fontId="2" fillId="0" borderId="0" xfId="67" applyNumberFormat="1" applyFont="1" applyBorder="1" applyAlignment="1" applyProtection="1">
      <alignment vertical="center"/>
      <protection/>
    </xf>
    <xf numFmtId="176" fontId="11" fillId="32" borderId="11" xfId="67" applyNumberFormat="1" applyFont="1" applyFill="1" applyBorder="1" applyAlignment="1" applyProtection="1">
      <alignment horizontal="center" vertical="center"/>
      <protection/>
    </xf>
    <xf numFmtId="176" fontId="2" fillId="32" borderId="25" xfId="66" applyNumberFormat="1" applyFont="1" applyFill="1" applyBorder="1" applyAlignment="1" applyProtection="1">
      <alignment horizontal="center" vertical="center" wrapText="1"/>
      <protection/>
    </xf>
    <xf numFmtId="176" fontId="2" fillId="32" borderId="27" xfId="66" applyNumberFormat="1" applyFont="1" applyFill="1" applyBorder="1" applyAlignment="1" applyProtection="1">
      <alignment horizontal="center" vertical="center" wrapText="1"/>
      <protection/>
    </xf>
    <xf numFmtId="176" fontId="2" fillId="32" borderId="26" xfId="66" applyNumberFormat="1" applyFont="1" applyFill="1" applyBorder="1" applyAlignment="1" applyProtection="1">
      <alignment horizontal="center" vertical="center" wrapText="1"/>
      <protection/>
    </xf>
    <xf numFmtId="176" fontId="2" fillId="32" borderId="23" xfId="66" applyNumberFormat="1" applyFont="1" applyFill="1" applyBorder="1" applyAlignment="1" applyProtection="1">
      <alignment horizontal="center" vertical="center" wrapText="1"/>
      <protection/>
    </xf>
    <xf numFmtId="176" fontId="2" fillId="32" borderId="29" xfId="49" applyNumberFormat="1" applyFont="1" applyFill="1" applyBorder="1" applyAlignment="1" applyProtection="1">
      <alignment horizontal="center" vertical="center"/>
      <protection/>
    </xf>
    <xf numFmtId="176" fontId="2" fillId="0" borderId="25" xfId="66" applyNumberFormat="1" applyFont="1" applyFill="1" applyBorder="1" applyAlignment="1" applyProtection="1">
      <alignment horizontal="center" vertical="center" wrapText="1"/>
      <protection locked="0"/>
    </xf>
    <xf numFmtId="176" fontId="2" fillId="0" borderId="27" xfId="66" applyNumberFormat="1" applyFont="1" applyFill="1" applyBorder="1" applyAlignment="1" applyProtection="1">
      <alignment horizontal="center" vertical="center" wrapText="1"/>
      <protection locked="0"/>
    </xf>
    <xf numFmtId="176" fontId="2" fillId="0" borderId="26" xfId="66" applyNumberFormat="1" applyFont="1" applyFill="1" applyBorder="1" applyAlignment="1" applyProtection="1">
      <alignment horizontal="center" vertical="center" wrapText="1"/>
      <protection locked="0"/>
    </xf>
    <xf numFmtId="0" fontId="2" fillId="0" borderId="11" xfId="67" applyFont="1" applyFill="1" applyBorder="1" applyAlignment="1" applyProtection="1">
      <alignment vertical="center"/>
      <protection locked="0"/>
    </xf>
    <xf numFmtId="176" fontId="2" fillId="0" borderId="29" xfId="49" applyNumberFormat="1" applyFont="1" applyFill="1" applyBorder="1" applyAlignment="1" applyProtection="1">
      <alignment horizontal="center" vertical="center"/>
      <protection/>
    </xf>
    <xf numFmtId="176" fontId="2" fillId="0" borderId="29" xfId="49" applyNumberFormat="1" applyFont="1" applyBorder="1" applyAlignment="1" applyProtection="1">
      <alignment horizontal="center" vertical="center" wrapText="1"/>
      <protection/>
    </xf>
    <xf numFmtId="0" fontId="2" fillId="0" borderId="0" xfId="67" applyFont="1" applyAlignment="1" applyProtection="1">
      <alignment vertical="top" wrapText="1"/>
      <protection/>
    </xf>
    <xf numFmtId="176" fontId="11" fillId="35" borderId="11" xfId="67" applyNumberFormat="1" applyFont="1" applyFill="1" applyBorder="1" applyAlignment="1" applyProtection="1">
      <alignment horizontal="center" vertical="center"/>
      <protection/>
    </xf>
    <xf numFmtId="176" fontId="2" fillId="35" borderId="25" xfId="66" applyNumberFormat="1" applyFont="1" applyFill="1" applyBorder="1" applyAlignment="1" applyProtection="1">
      <alignment horizontal="center" vertical="center" wrapText="1"/>
      <protection/>
    </xf>
    <xf numFmtId="176" fontId="2" fillId="35" borderId="27" xfId="66" applyNumberFormat="1" applyFont="1" applyFill="1" applyBorder="1" applyAlignment="1" applyProtection="1">
      <alignment horizontal="center" vertical="center" wrapText="1"/>
      <protection/>
    </xf>
    <xf numFmtId="176" fontId="2" fillId="35" borderId="26" xfId="66" applyNumberFormat="1" applyFont="1" applyFill="1" applyBorder="1" applyAlignment="1" applyProtection="1">
      <alignment horizontal="center" vertical="center" wrapText="1"/>
      <protection/>
    </xf>
    <xf numFmtId="176" fontId="2" fillId="35" borderId="23" xfId="66" applyNumberFormat="1" applyFont="1" applyFill="1" applyBorder="1" applyAlignment="1" applyProtection="1">
      <alignment horizontal="center" vertical="center" wrapText="1"/>
      <protection/>
    </xf>
    <xf numFmtId="176" fontId="2" fillId="35" borderId="29" xfId="49" applyNumberFormat="1" applyFont="1" applyFill="1" applyBorder="1" applyAlignment="1" applyProtection="1">
      <alignment horizontal="center" vertical="center"/>
      <protection/>
    </xf>
    <xf numFmtId="0" fontId="2" fillId="0" borderId="0" xfId="67" applyAlignment="1" applyProtection="1">
      <alignment vertical="center"/>
      <protection/>
    </xf>
    <xf numFmtId="0" fontId="2" fillId="0" borderId="0" xfId="67" applyBorder="1" applyAlignment="1" applyProtection="1">
      <alignment vertical="center"/>
      <protection/>
    </xf>
    <xf numFmtId="0" fontId="7" fillId="0" borderId="0" xfId="67" applyFont="1" applyAlignment="1" applyProtection="1">
      <alignment vertical="center"/>
      <protection/>
    </xf>
    <xf numFmtId="0" fontId="2" fillId="0" borderId="0" xfId="67" applyBorder="1" applyAlignment="1" applyProtection="1">
      <alignment horizontal="center" vertical="center"/>
      <protection/>
    </xf>
    <xf numFmtId="0" fontId="5" fillId="0" borderId="14" xfId="67" applyFont="1" applyFill="1" applyBorder="1" applyAlignment="1" applyProtection="1">
      <alignment horizontal="right" vertical="center"/>
      <protection/>
    </xf>
    <xf numFmtId="3" fontId="5" fillId="0" borderId="11" xfId="67" applyNumberFormat="1" applyFont="1" applyFill="1" applyBorder="1" applyAlignment="1" applyProtection="1">
      <alignment horizontal="right" vertical="center"/>
      <protection/>
    </xf>
    <xf numFmtId="3" fontId="5" fillId="0" borderId="14" xfId="67" applyNumberFormat="1" applyFont="1" applyFill="1" applyBorder="1" applyAlignment="1" applyProtection="1">
      <alignment horizontal="right" vertical="center"/>
      <protection/>
    </xf>
    <xf numFmtId="0" fontId="5" fillId="0" borderId="11" xfId="67" applyFont="1" applyBorder="1" applyAlignment="1" applyProtection="1">
      <alignment horizontal="left" vertical="center"/>
      <protection/>
    </xf>
    <xf numFmtId="0" fontId="10" fillId="0" borderId="0" xfId="67" applyFont="1" applyBorder="1" applyAlignment="1" applyProtection="1">
      <alignment horizontal="center" vertical="center"/>
      <protection/>
    </xf>
    <xf numFmtId="0" fontId="2" fillId="0" borderId="0" xfId="67" applyFill="1" applyBorder="1" applyAlignment="1" applyProtection="1">
      <alignment horizontal="center" vertical="center"/>
      <protection/>
    </xf>
    <xf numFmtId="0" fontId="2" fillId="0" borderId="0" xfId="67" applyBorder="1" applyAlignment="1" applyProtection="1">
      <alignment horizontal="right" vertical="center"/>
      <protection/>
    </xf>
    <xf numFmtId="0" fontId="5" fillId="0" borderId="14" xfId="67" applyFont="1" applyFill="1" applyBorder="1" applyAlignment="1" applyProtection="1">
      <alignment horizontal="center" vertical="center"/>
      <protection/>
    </xf>
    <xf numFmtId="178" fontId="3" fillId="0" borderId="11" xfId="67" applyNumberFormat="1" applyFont="1" applyBorder="1" applyAlignment="1" applyProtection="1">
      <alignment horizontal="right" vertical="center"/>
      <protection locked="0"/>
    </xf>
    <xf numFmtId="0" fontId="74" fillId="36" borderId="11" xfId="67" applyFont="1" applyFill="1" applyBorder="1" applyAlignment="1" applyProtection="1">
      <alignment horizontal="center" vertical="center"/>
      <protection/>
    </xf>
    <xf numFmtId="176" fontId="2" fillId="0" borderId="12" xfId="66" applyNumberFormat="1" applyFont="1" applyFill="1" applyBorder="1" applyAlignment="1" applyProtection="1">
      <alignment horizontal="left" vertical="center" wrapText="1"/>
      <protection/>
    </xf>
    <xf numFmtId="176" fontId="2" fillId="0" borderId="25" xfId="66" applyNumberFormat="1" applyFont="1" applyFill="1" applyBorder="1" applyAlignment="1" applyProtection="1">
      <alignment horizontal="center" vertical="center" wrapText="1"/>
      <protection/>
    </xf>
    <xf numFmtId="176" fontId="2" fillId="0" borderId="27" xfId="66" applyNumberFormat="1" applyFont="1" applyFill="1" applyBorder="1" applyAlignment="1" applyProtection="1">
      <alignment horizontal="left" vertical="center" wrapText="1"/>
      <protection/>
    </xf>
    <xf numFmtId="176" fontId="2" fillId="0" borderId="27" xfId="66" applyNumberFormat="1" applyFont="1" applyFill="1" applyBorder="1" applyAlignment="1" applyProtection="1">
      <alignment horizontal="center" vertical="center" wrapText="1"/>
      <protection/>
    </xf>
    <xf numFmtId="176" fontId="2" fillId="0" borderId="26" xfId="66" applyNumberFormat="1" applyFont="1" applyFill="1" applyBorder="1" applyAlignment="1" applyProtection="1">
      <alignment horizontal="left" vertical="center" wrapText="1"/>
      <protection/>
    </xf>
    <xf numFmtId="176" fontId="2" fillId="0" borderId="26" xfId="66" applyNumberFormat="1" applyFont="1" applyFill="1" applyBorder="1" applyAlignment="1" applyProtection="1">
      <alignment horizontal="center" vertical="center" wrapText="1"/>
      <protection/>
    </xf>
    <xf numFmtId="0" fontId="5" fillId="36" borderId="16" xfId="67" applyFont="1" applyFill="1" applyBorder="1" applyAlignment="1" applyProtection="1">
      <alignment horizontal="right" vertical="center"/>
      <protection/>
    </xf>
    <xf numFmtId="3" fontId="5" fillId="36" borderId="16" xfId="67" applyNumberFormat="1" applyFont="1" applyFill="1" applyBorder="1" applyAlignment="1" applyProtection="1">
      <alignment horizontal="right" vertical="center"/>
      <protection/>
    </xf>
    <xf numFmtId="0" fontId="2" fillId="0" borderId="0" xfId="67" applyFont="1" applyAlignment="1" applyProtection="1">
      <alignment horizontal="center" vertical="center"/>
      <protection/>
    </xf>
    <xf numFmtId="0" fontId="2" fillId="0" borderId="0" xfId="67" applyFont="1" applyBorder="1" applyAlignment="1" applyProtection="1">
      <alignment wrapText="1"/>
      <protection/>
    </xf>
    <xf numFmtId="38" fontId="2" fillId="0" borderId="37" xfId="49" applyNumberFormat="1" applyFont="1" applyBorder="1" applyAlignment="1" applyProtection="1">
      <alignment vertical="center" shrinkToFit="1"/>
      <protection locked="0"/>
    </xf>
    <xf numFmtId="38" fontId="2" fillId="0" borderId="38" xfId="49" applyNumberFormat="1" applyFont="1" applyBorder="1" applyAlignment="1" applyProtection="1">
      <alignment vertical="center" shrinkToFit="1"/>
      <protection/>
    </xf>
    <xf numFmtId="38" fontId="2" fillId="0" borderId="34" xfId="67" applyNumberFormat="1" applyFont="1" applyBorder="1" applyAlignment="1" applyProtection="1">
      <alignment vertical="center" shrinkToFit="1"/>
      <protection locked="0"/>
    </xf>
    <xf numFmtId="38" fontId="2" fillId="0" borderId="36" xfId="67" applyNumberFormat="1" applyFont="1" applyBorder="1" applyAlignment="1" applyProtection="1">
      <alignment vertical="center" shrinkToFit="1"/>
      <protection locked="0"/>
    </xf>
    <xf numFmtId="38" fontId="2" fillId="0" borderId="16" xfId="67" applyNumberFormat="1" applyFont="1" applyBorder="1" applyAlignment="1" applyProtection="1">
      <alignment vertical="center" shrinkToFit="1"/>
      <protection/>
    </xf>
    <xf numFmtId="38" fontId="2" fillId="0" borderId="37" xfId="67" applyNumberFormat="1" applyFont="1" applyBorder="1" applyAlignment="1" applyProtection="1">
      <alignment vertical="center" shrinkToFit="1"/>
      <protection locked="0"/>
    </xf>
    <xf numFmtId="0" fontId="26" fillId="0" borderId="0" xfId="67" applyFont="1" applyAlignment="1" applyProtection="1">
      <alignment vertical="center"/>
      <protection/>
    </xf>
    <xf numFmtId="0" fontId="5" fillId="36" borderId="16" xfId="67" applyFont="1" applyFill="1" applyBorder="1" applyAlignment="1" applyProtection="1">
      <alignment horizontal="center" vertical="center"/>
      <protection/>
    </xf>
    <xf numFmtId="0" fontId="13" fillId="0" borderId="11" xfId="66" applyFont="1" applyBorder="1" applyAlignment="1">
      <alignment horizontal="left" vertical="center" shrinkToFit="1"/>
      <protection/>
    </xf>
    <xf numFmtId="0" fontId="23" fillId="0" borderId="39" xfId="66" applyFont="1" applyFill="1" applyBorder="1" applyAlignment="1">
      <alignment horizontal="center" vertical="center"/>
      <protection/>
    </xf>
    <xf numFmtId="0" fontId="23" fillId="0" borderId="40" xfId="66" applyFont="1" applyFill="1" applyBorder="1" applyAlignment="1">
      <alignment horizontal="center" vertical="center"/>
      <protection/>
    </xf>
    <xf numFmtId="0" fontId="23" fillId="0" borderId="41" xfId="66" applyFont="1" applyFill="1" applyBorder="1" applyAlignment="1">
      <alignment horizontal="center" vertical="center"/>
      <protection/>
    </xf>
    <xf numFmtId="0" fontId="23" fillId="0" borderId="42" xfId="66" applyFont="1" applyFill="1" applyBorder="1" applyAlignment="1">
      <alignment horizontal="center" vertical="center"/>
      <protection/>
    </xf>
    <xf numFmtId="0" fontId="9" fillId="0" borderId="0" xfId="67" applyFont="1" applyBorder="1" applyAlignment="1" applyProtection="1">
      <alignment vertical="center"/>
      <protection/>
    </xf>
    <xf numFmtId="176" fontId="2" fillId="0" borderId="43" xfId="66" applyNumberFormat="1" applyFont="1" applyFill="1" applyBorder="1" applyAlignment="1" applyProtection="1">
      <alignment horizontal="center" vertical="center" wrapText="1"/>
      <protection/>
    </xf>
    <xf numFmtId="176" fontId="2" fillId="34" borderId="43" xfId="66" applyNumberFormat="1" applyFont="1" applyFill="1" applyBorder="1" applyAlignment="1" applyProtection="1">
      <alignment horizontal="center" vertical="center" wrapText="1"/>
      <protection/>
    </xf>
    <xf numFmtId="176" fontId="2" fillId="0" borderId="43" xfId="66" applyNumberFormat="1" applyFont="1" applyFill="1" applyBorder="1" applyAlignment="1" applyProtection="1">
      <alignment horizontal="center" vertical="center" wrapText="1"/>
      <protection locked="0"/>
    </xf>
    <xf numFmtId="176" fontId="2" fillId="35" borderId="43" xfId="66" applyNumberFormat="1" applyFont="1" applyFill="1" applyBorder="1" applyAlignment="1" applyProtection="1">
      <alignment horizontal="center" vertical="center" wrapText="1"/>
      <protection/>
    </xf>
    <xf numFmtId="176" fontId="2" fillId="32" borderId="43" xfId="66" applyNumberFormat="1" applyFont="1" applyFill="1" applyBorder="1" applyAlignment="1" applyProtection="1">
      <alignment horizontal="center" vertical="center" wrapText="1"/>
      <protection/>
    </xf>
    <xf numFmtId="176" fontId="5" fillId="0" borderId="44" xfId="67" applyNumberFormat="1" applyFont="1" applyBorder="1" applyAlignment="1" applyProtection="1">
      <alignment horizontal="center" vertical="center" wrapText="1"/>
      <protection/>
    </xf>
    <xf numFmtId="176" fontId="5" fillId="0" borderId="45" xfId="67" applyNumberFormat="1" applyFont="1" applyBorder="1" applyAlignment="1" applyProtection="1">
      <alignment horizontal="center" vertical="center" wrapText="1"/>
      <protection/>
    </xf>
    <xf numFmtId="176" fontId="2" fillId="0" borderId="25" xfId="66" applyNumberFormat="1" applyFont="1" applyFill="1" applyBorder="1" applyAlignment="1" applyProtection="1">
      <alignment horizontal="left" vertical="center" wrapText="1"/>
      <protection/>
    </xf>
    <xf numFmtId="176" fontId="2" fillId="0" borderId="25" xfId="66" applyNumberFormat="1" applyFont="1" applyFill="1" applyBorder="1" applyAlignment="1" applyProtection="1">
      <alignment horizontal="left" vertical="center" wrapText="1"/>
      <protection locked="0"/>
    </xf>
    <xf numFmtId="38" fontId="2" fillId="0" borderId="46" xfId="49" applyNumberFormat="1" applyFont="1" applyBorder="1" applyAlignment="1" applyProtection="1">
      <alignment vertical="center" shrinkToFit="1"/>
      <protection/>
    </xf>
    <xf numFmtId="0" fontId="2" fillId="0" borderId="0" xfId="67" applyFont="1" applyBorder="1" applyAlignment="1" applyProtection="1">
      <alignment vertical="top" wrapText="1"/>
      <protection/>
    </xf>
    <xf numFmtId="38" fontId="2" fillId="0" borderId="32" xfId="49" applyNumberFormat="1" applyFont="1" applyBorder="1" applyAlignment="1" applyProtection="1">
      <alignment vertical="center" shrinkToFit="1"/>
      <protection/>
    </xf>
    <xf numFmtId="38" fontId="2" fillId="0" borderId="34" xfId="49" applyNumberFormat="1" applyFont="1" applyBorder="1" applyAlignment="1" applyProtection="1">
      <alignment vertical="center" shrinkToFit="1"/>
      <protection/>
    </xf>
    <xf numFmtId="38" fontId="2" fillId="0" borderId="36" xfId="49" applyNumberFormat="1" applyFont="1" applyBorder="1" applyAlignment="1" applyProtection="1">
      <alignment vertical="center" shrinkToFit="1"/>
      <protection/>
    </xf>
    <xf numFmtId="38" fontId="2" fillId="0" borderId="16" xfId="67" applyNumberFormat="1" applyFont="1" applyBorder="1" applyAlignment="1" applyProtection="1">
      <alignment vertical="center"/>
      <protection/>
    </xf>
    <xf numFmtId="0" fontId="2" fillId="0" borderId="47" xfId="67" applyFont="1" applyBorder="1" applyAlignment="1" applyProtection="1">
      <alignment horizontal="right" vertical="center"/>
      <protection/>
    </xf>
    <xf numFmtId="38" fontId="2" fillId="0" borderId="38" xfId="49" applyNumberFormat="1" applyFont="1" applyBorder="1" applyAlignment="1" applyProtection="1">
      <alignment vertical="center" shrinkToFit="1"/>
      <protection locked="0"/>
    </xf>
    <xf numFmtId="38" fontId="2" fillId="0" borderId="46" xfId="49" applyNumberFormat="1" applyFont="1" applyBorder="1" applyAlignment="1" applyProtection="1">
      <alignment vertical="center" shrinkToFit="1"/>
      <protection locked="0"/>
    </xf>
    <xf numFmtId="38" fontId="2" fillId="0" borderId="37" xfId="49" applyNumberFormat="1" applyFont="1" applyBorder="1" applyAlignment="1" applyProtection="1">
      <alignment vertical="center" shrinkToFit="1"/>
      <protection/>
    </xf>
    <xf numFmtId="38" fontId="2" fillId="0" borderId="37" xfId="67" applyNumberFormat="1" applyFont="1" applyBorder="1" applyAlignment="1" applyProtection="1">
      <alignment vertical="center" shrinkToFit="1"/>
      <protection/>
    </xf>
    <xf numFmtId="38" fontId="2" fillId="0" borderId="34" xfId="67" applyNumberFormat="1" applyFont="1" applyBorder="1" applyAlignment="1" applyProtection="1">
      <alignment vertical="center" shrinkToFit="1"/>
      <protection/>
    </xf>
    <xf numFmtId="38" fontId="2" fillId="0" borderId="36" xfId="67" applyNumberFormat="1" applyFont="1" applyBorder="1" applyAlignment="1" applyProtection="1">
      <alignment vertical="center" shrinkToFit="1"/>
      <protection/>
    </xf>
    <xf numFmtId="176" fontId="75" fillId="0" borderId="11" xfId="67" applyNumberFormat="1" applyFont="1" applyBorder="1" applyAlignment="1" applyProtection="1">
      <alignment horizontal="center" vertical="center"/>
      <protection/>
    </xf>
    <xf numFmtId="176" fontId="76" fillId="0" borderId="11" xfId="67" applyNumberFormat="1" applyFont="1" applyBorder="1" applyAlignment="1" applyProtection="1">
      <alignment horizontal="center" vertical="center"/>
      <protection/>
    </xf>
    <xf numFmtId="0" fontId="73" fillId="0" borderId="11" xfId="67" applyFont="1" applyBorder="1" applyAlignment="1" applyProtection="1">
      <alignment horizontal="center" vertical="center"/>
      <protection/>
    </xf>
    <xf numFmtId="0" fontId="20" fillId="35" borderId="24" xfId="66" applyFont="1" applyFill="1" applyBorder="1" applyAlignment="1">
      <alignment horizontal="center" vertical="center"/>
      <protection/>
    </xf>
    <xf numFmtId="0" fontId="20" fillId="0" borderId="24" xfId="66" applyFont="1" applyFill="1" applyBorder="1" applyAlignment="1">
      <alignment horizontal="center" vertical="center"/>
      <protection/>
    </xf>
    <xf numFmtId="0" fontId="23" fillId="0" borderId="11" xfId="66" applyFont="1" applyBorder="1" applyAlignment="1">
      <alignment horizontal="center" vertical="center" wrapText="1"/>
      <protection/>
    </xf>
    <xf numFmtId="0" fontId="13" fillId="0" borderId="11" xfId="66" applyFont="1" applyFill="1" applyBorder="1" applyAlignment="1">
      <alignment horizontal="left" vertical="center" wrapText="1"/>
      <protection/>
    </xf>
    <xf numFmtId="0" fontId="20" fillId="0" borderId="11" xfId="66" applyFont="1" applyFill="1" applyBorder="1" applyAlignment="1">
      <alignment horizontal="center" vertical="center"/>
      <protection/>
    </xf>
    <xf numFmtId="0" fontId="13" fillId="0" borderId="11" xfId="66" applyFont="1" applyFill="1" applyBorder="1" applyAlignment="1">
      <alignment horizontal="left" vertical="center" textRotation="255"/>
      <protection/>
    </xf>
    <xf numFmtId="0" fontId="23" fillId="0" borderId="24" xfId="66" applyFont="1" applyBorder="1" applyAlignment="1">
      <alignment horizontal="center" vertical="center" wrapText="1"/>
      <protection/>
    </xf>
    <xf numFmtId="0" fontId="13" fillId="0" borderId="24" xfId="66" applyFont="1" applyBorder="1" applyAlignment="1">
      <alignment horizontal="left" vertical="center" shrinkToFit="1"/>
      <protection/>
    </xf>
    <xf numFmtId="0" fontId="13" fillId="0" borderId="24" xfId="66" applyFont="1" applyBorder="1" applyAlignment="1">
      <alignment horizontal="center" vertical="center" wrapText="1"/>
      <protection/>
    </xf>
    <xf numFmtId="0" fontId="23" fillId="0" borderId="22" xfId="66" applyFont="1" applyBorder="1" applyAlignment="1">
      <alignment horizontal="center" vertical="center" wrapText="1"/>
      <protection/>
    </xf>
    <xf numFmtId="0" fontId="13" fillId="0" borderId="22" xfId="66" applyFont="1" applyBorder="1" applyAlignment="1">
      <alignment horizontal="left" vertical="center" shrinkToFit="1"/>
      <protection/>
    </xf>
    <xf numFmtId="0" fontId="20" fillId="0" borderId="22" xfId="66" applyFont="1" applyBorder="1" applyAlignment="1">
      <alignment horizontal="center" vertical="center"/>
      <protection/>
    </xf>
    <xf numFmtId="0" fontId="13" fillId="35" borderId="24" xfId="66" applyFont="1" applyFill="1" applyBorder="1" applyAlignment="1">
      <alignment horizontal="left" vertical="center" shrinkToFit="1"/>
      <protection/>
    </xf>
    <xf numFmtId="0" fontId="13" fillId="35" borderId="11" xfId="66" applyFont="1" applyFill="1" applyBorder="1" applyAlignment="1">
      <alignment horizontal="left" vertical="center" shrinkToFit="1"/>
      <protection/>
    </xf>
    <xf numFmtId="0" fontId="20" fillId="35" borderId="11" xfId="66" applyFont="1" applyFill="1" applyBorder="1" applyAlignment="1">
      <alignment horizontal="center" vertical="center"/>
      <protection/>
    </xf>
    <xf numFmtId="0" fontId="0" fillId="0" borderId="0" xfId="0" applyNumberFormat="1" applyFill="1" applyBorder="1" applyAlignment="1">
      <alignment horizontal="center" vertical="center" shrinkToFit="1"/>
    </xf>
    <xf numFmtId="0" fontId="0" fillId="0" borderId="11" xfId="0" applyBorder="1" applyAlignment="1">
      <alignment horizontal="center" vertical="center" shrinkToFit="1"/>
    </xf>
    <xf numFmtId="14" fontId="0" fillId="0" borderId="11" xfId="0" applyNumberFormat="1" applyBorder="1" applyAlignment="1">
      <alignment horizontal="center" vertical="center" shrinkToFit="1"/>
    </xf>
    <xf numFmtId="0" fontId="0" fillId="0" borderId="13" xfId="0" applyBorder="1" applyAlignment="1">
      <alignment horizontal="center" vertical="center" shrinkToFit="1"/>
    </xf>
    <xf numFmtId="14" fontId="0" fillId="0" borderId="13" xfId="0" applyNumberFormat="1" applyBorder="1" applyAlignment="1">
      <alignment horizontal="center" vertical="center" shrinkToFit="1"/>
    </xf>
    <xf numFmtId="14" fontId="0" fillId="0" borderId="0" xfId="0" applyNumberFormat="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NumberFormat="1" applyBorder="1" applyAlignment="1">
      <alignment horizontal="center" vertical="center" shrinkToFit="1"/>
    </xf>
    <xf numFmtId="0" fontId="0" fillId="0" borderId="19" xfId="0" applyBorder="1" applyAlignment="1">
      <alignment vertical="center"/>
    </xf>
    <xf numFmtId="14" fontId="0" fillId="0" borderId="19"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vertical="center"/>
    </xf>
    <xf numFmtId="0" fontId="0" fillId="0" borderId="11" xfId="0" applyBorder="1" applyAlignment="1">
      <alignment vertical="center" shrinkToFit="1"/>
    </xf>
    <xf numFmtId="0" fontId="0" fillId="37" borderId="48" xfId="0" applyFill="1" applyBorder="1" applyAlignment="1">
      <alignment horizontal="center" vertical="center" shrinkToFit="1"/>
    </xf>
    <xf numFmtId="0" fontId="0" fillId="0" borderId="48" xfId="0" applyFill="1" applyBorder="1" applyAlignment="1">
      <alignment horizontal="center" vertical="center" shrinkToFit="1"/>
    </xf>
    <xf numFmtId="0" fontId="0" fillId="37" borderId="48" xfId="0" applyFill="1" applyBorder="1" applyAlignment="1">
      <alignment vertical="center" shrinkToFit="1"/>
    </xf>
    <xf numFmtId="176" fontId="77" fillId="0" borderId="11" xfId="67" applyNumberFormat="1" applyFont="1" applyBorder="1" applyAlignment="1" applyProtection="1">
      <alignment horizontal="center" vertical="center"/>
      <protection/>
    </xf>
    <xf numFmtId="176" fontId="75" fillId="0" borderId="11" xfId="67" applyNumberFormat="1" applyFont="1" applyFill="1" applyBorder="1" applyAlignment="1" applyProtection="1">
      <alignment horizontal="center" vertical="center"/>
      <protection/>
    </xf>
    <xf numFmtId="176" fontId="78" fillId="35" borderId="11" xfId="67" applyNumberFormat="1" applyFont="1" applyFill="1" applyBorder="1" applyAlignment="1" applyProtection="1">
      <alignment horizontal="center" vertical="center"/>
      <protection/>
    </xf>
    <xf numFmtId="0" fontId="79" fillId="34" borderId="11" xfId="67" applyFont="1" applyFill="1" applyBorder="1" applyAlignment="1" applyProtection="1">
      <alignment horizontal="center" vertical="center"/>
      <protection locked="0"/>
    </xf>
    <xf numFmtId="0" fontId="79" fillId="34" borderId="14" xfId="67" applyFont="1" applyFill="1" applyBorder="1" applyAlignment="1" applyProtection="1">
      <alignment horizontal="right" vertical="center"/>
      <protection locked="0"/>
    </xf>
    <xf numFmtId="3" fontId="79" fillId="34" borderId="11" xfId="67" applyNumberFormat="1" applyFont="1" applyFill="1" applyBorder="1" applyAlignment="1" applyProtection="1">
      <alignment horizontal="right" vertical="center"/>
      <protection locked="0"/>
    </xf>
    <xf numFmtId="0" fontId="73" fillId="0" borderId="11" xfId="67" applyFont="1" applyBorder="1" applyAlignment="1" applyProtection="1">
      <alignment horizontal="center" vertical="center"/>
      <protection/>
    </xf>
    <xf numFmtId="6" fontId="13" fillId="0" borderId="11" xfId="66" applyNumberFormat="1" applyFont="1" applyBorder="1" applyAlignment="1">
      <alignment horizontal="right" vertical="center"/>
      <protection/>
    </xf>
    <xf numFmtId="0" fontId="14" fillId="0" borderId="49" xfId="65" applyFont="1" applyBorder="1" applyAlignment="1">
      <alignment horizontal="left" vertical="top" wrapText="1"/>
      <protection/>
    </xf>
    <xf numFmtId="0" fontId="14" fillId="0" borderId="13" xfId="65" applyFont="1" applyBorder="1" applyAlignment="1">
      <alignment horizontal="left" vertical="top" wrapText="1"/>
      <protection/>
    </xf>
    <xf numFmtId="0" fontId="14" fillId="0" borderId="50" xfId="65" applyFont="1" applyBorder="1" applyAlignment="1">
      <alignment horizontal="left" vertical="top" wrapText="1"/>
      <protection/>
    </xf>
    <xf numFmtId="0" fontId="14" fillId="0" borderId="17" xfId="65" applyFont="1" applyBorder="1" applyAlignment="1">
      <alignment horizontal="left" vertical="top" wrapText="1"/>
      <protection/>
    </xf>
    <xf numFmtId="0" fontId="14" fillId="0" borderId="19" xfId="65" applyFont="1" applyBorder="1" applyAlignment="1">
      <alignment horizontal="left" vertical="top" wrapText="1"/>
      <protection/>
    </xf>
    <xf numFmtId="0" fontId="14" fillId="0" borderId="51" xfId="65" applyFont="1" applyBorder="1" applyAlignment="1">
      <alignment horizontal="left" vertical="top" wrapText="1"/>
      <protection/>
    </xf>
    <xf numFmtId="0" fontId="0" fillId="0" borderId="52" xfId="65" applyFont="1" applyBorder="1" applyAlignment="1">
      <alignment horizontal="left" vertical="center" wrapText="1"/>
      <protection/>
    </xf>
    <xf numFmtId="0" fontId="0" fillId="0" borderId="53" xfId="65" applyFont="1" applyBorder="1" applyAlignment="1">
      <alignment horizontal="left" vertical="center" wrapText="1"/>
      <protection/>
    </xf>
    <xf numFmtId="0" fontId="0" fillId="0" borderId="54" xfId="65" applyFont="1" applyBorder="1" applyAlignment="1">
      <alignment horizontal="left" vertical="center" wrapText="1"/>
      <protection/>
    </xf>
    <xf numFmtId="0" fontId="18" fillId="0" borderId="11" xfId="65" applyFont="1" applyBorder="1" applyAlignment="1">
      <alignment vertical="center" wrapText="1"/>
      <protection/>
    </xf>
    <xf numFmtId="0" fontId="14" fillId="0" borderId="55" xfId="65" applyFont="1" applyBorder="1" applyAlignment="1">
      <alignment horizontal="center" vertical="center"/>
      <protection/>
    </xf>
    <xf numFmtId="0" fontId="14" fillId="0" borderId="56" xfId="65" applyFont="1" applyBorder="1" applyAlignment="1">
      <alignment horizontal="center" vertical="center"/>
      <protection/>
    </xf>
    <xf numFmtId="0" fontId="0" fillId="0" borderId="55" xfId="65" applyFont="1" applyBorder="1" applyAlignment="1">
      <alignment horizontal="left" vertical="center" wrapText="1"/>
      <protection/>
    </xf>
    <xf numFmtId="0" fontId="0" fillId="0" borderId="57" xfId="65" applyFont="1" applyBorder="1" applyAlignment="1">
      <alignment horizontal="left" vertical="center" wrapText="1"/>
      <protection/>
    </xf>
    <xf numFmtId="0" fontId="0" fillId="0" borderId="56" xfId="65" applyFont="1" applyBorder="1" applyAlignment="1">
      <alignment horizontal="left" vertical="center" wrapText="1"/>
      <protection/>
    </xf>
    <xf numFmtId="176" fontId="5" fillId="0" borderId="11" xfId="65" applyNumberFormat="1" applyFont="1" applyBorder="1" applyAlignment="1">
      <alignment horizontal="center" vertical="center"/>
      <protection/>
    </xf>
    <xf numFmtId="0" fontId="0" fillId="0" borderId="12" xfId="65" applyFont="1" applyBorder="1" applyAlignment="1">
      <alignment horizontal="center" vertical="center"/>
      <protection/>
    </xf>
    <xf numFmtId="0" fontId="0" fillId="0" borderId="24" xfId="65" applyFont="1" applyBorder="1" applyAlignment="1">
      <alignment horizontal="center" vertical="center"/>
      <protection/>
    </xf>
    <xf numFmtId="0" fontId="14" fillId="0" borderId="52" xfId="65" applyFont="1" applyBorder="1" applyAlignment="1">
      <alignment horizontal="center" vertical="center"/>
      <protection/>
    </xf>
    <xf numFmtId="0" fontId="14" fillId="0" borderId="54" xfId="65" applyFont="1" applyBorder="1" applyAlignment="1">
      <alignment horizontal="center" vertical="center"/>
      <protection/>
    </xf>
    <xf numFmtId="0" fontId="0" fillId="0" borderId="24" xfId="65" applyFont="1" applyBorder="1" applyAlignment="1">
      <alignment horizontal="center" vertical="top" textRotation="255"/>
      <protection/>
    </xf>
    <xf numFmtId="0" fontId="0" fillId="0" borderId="11" xfId="65" applyFont="1" applyBorder="1" applyAlignment="1">
      <alignment horizontal="center" vertical="top" textRotation="255"/>
      <protection/>
    </xf>
    <xf numFmtId="0" fontId="80" fillId="0" borderId="11" xfId="65" applyFont="1" applyBorder="1" applyAlignment="1">
      <alignment vertical="center" wrapText="1"/>
      <protection/>
    </xf>
    <xf numFmtId="0" fontId="0" fillId="0" borderId="11" xfId="65" applyFont="1" applyBorder="1" applyAlignment="1">
      <alignment horizontal="center" textRotation="255"/>
      <protection/>
    </xf>
    <xf numFmtId="0" fontId="0" fillId="0" borderId="12" xfId="65" applyFont="1" applyBorder="1" applyAlignment="1">
      <alignment horizontal="center" textRotation="255"/>
      <protection/>
    </xf>
    <xf numFmtId="0" fontId="14" fillId="33" borderId="14" xfId="65" applyFont="1" applyFill="1" applyBorder="1" applyAlignment="1">
      <alignment horizontal="center" vertical="center"/>
      <protection/>
    </xf>
    <xf numFmtId="0" fontId="14" fillId="33" borderId="10" xfId="65" applyFont="1" applyFill="1" applyBorder="1" applyAlignment="1">
      <alignment horizontal="center" vertical="center"/>
      <protection/>
    </xf>
    <xf numFmtId="0" fontId="2" fillId="33" borderId="49" xfId="65" applyFont="1" applyFill="1" applyBorder="1" applyAlignment="1">
      <alignment horizontal="center" vertical="center"/>
      <protection/>
    </xf>
    <xf numFmtId="0" fontId="2" fillId="33" borderId="13" xfId="65" applyFont="1" applyFill="1" applyBorder="1" applyAlignment="1">
      <alignment horizontal="center" vertical="center"/>
      <protection/>
    </xf>
    <xf numFmtId="0" fontId="2" fillId="33" borderId="50" xfId="65" applyFont="1" applyFill="1" applyBorder="1" applyAlignment="1">
      <alignment horizontal="center" vertical="center"/>
      <protection/>
    </xf>
    <xf numFmtId="0" fontId="2" fillId="33" borderId="17" xfId="65" applyFont="1" applyFill="1" applyBorder="1" applyAlignment="1">
      <alignment horizontal="center" vertical="center"/>
      <protection/>
    </xf>
    <xf numFmtId="0" fontId="2" fillId="33" borderId="19" xfId="65" applyFont="1" applyFill="1" applyBorder="1" applyAlignment="1">
      <alignment horizontal="center" vertical="center"/>
      <protection/>
    </xf>
    <xf numFmtId="0" fontId="2" fillId="33" borderId="51" xfId="65" applyFont="1" applyFill="1" applyBorder="1" applyAlignment="1">
      <alignment horizontal="center" vertical="center"/>
      <protection/>
    </xf>
    <xf numFmtId="0" fontId="2" fillId="33" borderId="12" xfId="65" applyFont="1" applyFill="1" applyBorder="1" applyAlignment="1">
      <alignment horizontal="center" vertical="center"/>
      <protection/>
    </xf>
    <xf numFmtId="0" fontId="2" fillId="33" borderId="24" xfId="65" applyFont="1" applyFill="1" applyBorder="1" applyAlignment="1">
      <alignment horizontal="center" vertical="center"/>
      <protection/>
    </xf>
    <xf numFmtId="0" fontId="2" fillId="33" borderId="11" xfId="65" applyFont="1" applyFill="1" applyBorder="1" applyAlignment="1">
      <alignment horizontal="center" vertical="center" wrapText="1"/>
      <protection/>
    </xf>
    <xf numFmtId="0" fontId="2" fillId="33" borderId="11" xfId="65" applyFont="1" applyFill="1" applyBorder="1" applyAlignment="1">
      <alignment/>
      <protection/>
    </xf>
    <xf numFmtId="0" fontId="2" fillId="33" borderId="12" xfId="65" applyFont="1" applyFill="1" applyBorder="1" applyAlignment="1">
      <alignment/>
      <protection/>
    </xf>
    <xf numFmtId="0" fontId="14" fillId="33" borderId="12" xfId="65" applyFont="1" applyFill="1" applyBorder="1" applyAlignment="1">
      <alignment horizontal="center" vertical="center"/>
      <protection/>
    </xf>
    <xf numFmtId="0" fontId="14" fillId="33" borderId="14" xfId="65" applyFont="1" applyFill="1" applyBorder="1" applyAlignment="1">
      <alignment horizontal="center" vertical="center" textRotation="255" wrapText="1"/>
      <protection/>
    </xf>
    <xf numFmtId="0" fontId="14" fillId="33" borderId="58" xfId="65" applyFont="1" applyFill="1" applyBorder="1" applyAlignment="1">
      <alignment horizontal="center" vertical="center" textRotation="255" wrapText="1"/>
      <protection/>
    </xf>
    <xf numFmtId="0" fontId="0" fillId="33" borderId="18" xfId="65" applyFont="1" applyFill="1" applyBorder="1" applyAlignment="1">
      <alignment horizontal="center" vertical="center" wrapText="1"/>
      <protection/>
    </xf>
    <xf numFmtId="0" fontId="0" fillId="33" borderId="59" xfId="65" applyFont="1" applyFill="1" applyBorder="1" applyAlignment="1">
      <alignment horizontal="center" vertical="center" wrapText="1"/>
      <protection/>
    </xf>
    <xf numFmtId="0" fontId="0" fillId="33" borderId="17" xfId="65" applyFont="1" applyFill="1" applyBorder="1" applyAlignment="1">
      <alignment horizontal="center" vertical="center" wrapText="1"/>
      <protection/>
    </xf>
    <xf numFmtId="0" fontId="0" fillId="33" borderId="51" xfId="65" applyFont="1" applyFill="1" applyBorder="1" applyAlignment="1">
      <alignment horizontal="center" vertical="center" wrapText="1"/>
      <protection/>
    </xf>
    <xf numFmtId="0" fontId="0" fillId="0" borderId="17" xfId="65" applyFont="1" applyFill="1" applyBorder="1" applyAlignment="1">
      <alignment horizontal="center" vertical="center" wrapText="1"/>
      <protection/>
    </xf>
    <xf numFmtId="0" fontId="0" fillId="0" borderId="51" xfId="65" applyFont="1" applyFill="1" applyBorder="1" applyAlignment="1">
      <alignment horizontal="center" vertical="center" wrapText="1"/>
      <protection/>
    </xf>
    <xf numFmtId="0" fontId="11" fillId="0" borderId="24" xfId="65" applyNumberFormat="1" applyFont="1" applyBorder="1" applyAlignment="1">
      <alignment horizontal="center" vertical="center" wrapText="1"/>
      <protection/>
    </xf>
    <xf numFmtId="0" fontId="11" fillId="0" borderId="60" xfId="65" applyNumberFormat="1" applyFont="1" applyBorder="1" applyAlignment="1">
      <alignment horizontal="center" vertical="center" wrapText="1"/>
      <protection/>
    </xf>
    <xf numFmtId="0" fontId="11" fillId="0" borderId="24" xfId="65" applyFont="1" applyBorder="1" applyAlignment="1">
      <alignment horizontal="left" vertical="center" wrapText="1"/>
      <protection/>
    </xf>
    <xf numFmtId="0" fontId="0" fillId="0" borderId="14" xfId="65" applyFont="1" applyFill="1" applyBorder="1" applyAlignment="1">
      <alignment horizontal="center" vertical="center" wrapText="1"/>
      <protection/>
    </xf>
    <xf numFmtId="0" fontId="0" fillId="0" borderId="58" xfId="65" applyFont="1" applyFill="1" applyBorder="1" applyAlignment="1">
      <alignment horizontal="center" vertical="center" wrapText="1"/>
      <protection/>
    </xf>
    <xf numFmtId="0" fontId="11" fillId="0" borderId="11" xfId="65" applyNumberFormat="1" applyFont="1" applyBorder="1" applyAlignment="1">
      <alignment horizontal="center" vertical="center"/>
      <protection/>
    </xf>
    <xf numFmtId="0" fontId="11" fillId="0" borderId="61" xfId="65" applyNumberFormat="1" applyFont="1" applyBorder="1" applyAlignment="1">
      <alignment horizontal="center" vertical="center"/>
      <protection/>
    </xf>
    <xf numFmtId="0" fontId="11" fillId="0" borderId="14" xfId="65" applyFont="1" applyBorder="1" applyAlignment="1">
      <alignment horizontal="left" vertical="center" wrapText="1"/>
      <protection/>
    </xf>
    <xf numFmtId="0" fontId="11" fillId="0" borderId="10" xfId="65" applyFont="1" applyBorder="1" applyAlignment="1">
      <alignment horizontal="left" vertical="center" wrapText="1"/>
      <protection/>
    </xf>
    <xf numFmtId="0" fontId="11" fillId="0" borderId="58" xfId="65" applyFont="1" applyBorder="1" applyAlignment="1">
      <alignment horizontal="left" vertical="center" wrapText="1"/>
      <protection/>
    </xf>
    <xf numFmtId="0" fontId="11" fillId="0" borderId="14" xfId="65" applyFont="1" applyFill="1" applyBorder="1" applyAlignment="1">
      <alignment horizontal="left" vertical="center" wrapText="1"/>
      <protection/>
    </xf>
    <xf numFmtId="0" fontId="11" fillId="0" borderId="10" xfId="65" applyFont="1" applyFill="1" applyBorder="1" applyAlignment="1">
      <alignment horizontal="left" vertical="center" wrapText="1"/>
      <protection/>
    </xf>
    <xf numFmtId="0" fontId="11" fillId="0" borderId="58" xfId="65" applyFont="1" applyFill="1" applyBorder="1" applyAlignment="1">
      <alignment horizontal="left" vertical="center" wrapText="1"/>
      <protection/>
    </xf>
    <xf numFmtId="0" fontId="5" fillId="0" borderId="14" xfId="68" applyFont="1" applyBorder="1" applyAlignment="1">
      <alignment horizontal="center" vertical="center"/>
      <protection/>
    </xf>
    <xf numFmtId="0" fontId="5" fillId="0" borderId="10" xfId="68" applyFont="1" applyBorder="1" applyAlignment="1">
      <alignment horizontal="center" vertical="center"/>
      <protection/>
    </xf>
    <xf numFmtId="0" fontId="5" fillId="0" borderId="58" xfId="68" applyFont="1" applyBorder="1" applyAlignment="1">
      <alignment horizontal="center" vertical="center"/>
      <protection/>
    </xf>
    <xf numFmtId="0" fontId="27" fillId="0" borderId="0" xfId="68" applyFont="1" applyAlignment="1">
      <alignment horizontal="center" vertical="center"/>
      <protection/>
    </xf>
    <xf numFmtId="0" fontId="19" fillId="0" borderId="0" xfId="68" applyFont="1" applyAlignment="1">
      <alignment horizontal="center" vertical="top"/>
      <protection/>
    </xf>
    <xf numFmtId="0" fontId="14" fillId="33" borderId="62" xfId="65" applyFont="1" applyFill="1" applyBorder="1" applyAlignment="1">
      <alignment horizontal="center" vertical="center"/>
      <protection/>
    </xf>
    <xf numFmtId="0" fontId="14" fillId="33" borderId="63" xfId="65" applyFont="1" applyFill="1" applyBorder="1" applyAlignment="1">
      <alignment horizontal="center" vertical="center"/>
      <protection/>
    </xf>
    <xf numFmtId="0" fontId="14" fillId="33" borderId="64" xfId="65" applyFont="1" applyFill="1" applyBorder="1" applyAlignment="1">
      <alignment horizontal="center" vertical="center"/>
      <protection/>
    </xf>
    <xf numFmtId="0" fontId="14" fillId="33" borderId="65" xfId="65" applyFont="1" applyFill="1" applyBorder="1" applyAlignment="1">
      <alignment horizontal="center" vertical="center"/>
      <protection/>
    </xf>
    <xf numFmtId="0" fontId="14" fillId="33" borderId="49" xfId="65" applyFont="1" applyFill="1" applyBorder="1" applyAlignment="1">
      <alignment horizontal="center" vertical="center"/>
      <protection/>
    </xf>
    <xf numFmtId="0" fontId="14" fillId="33" borderId="50" xfId="65" applyFont="1" applyFill="1" applyBorder="1" applyAlignment="1">
      <alignment horizontal="center" vertical="center"/>
      <protection/>
    </xf>
    <xf numFmtId="0" fontId="14" fillId="33" borderId="66" xfId="65" applyFont="1" applyFill="1" applyBorder="1" applyAlignment="1">
      <alignment horizontal="center" vertical="center"/>
      <protection/>
    </xf>
    <xf numFmtId="0" fontId="14" fillId="33" borderId="67" xfId="65" applyFont="1" applyFill="1" applyBorder="1" applyAlignment="1">
      <alignment horizontal="center" vertical="center"/>
      <protection/>
    </xf>
    <xf numFmtId="0" fontId="29" fillId="33" borderId="12" xfId="65" applyFont="1" applyFill="1" applyBorder="1" applyAlignment="1">
      <alignment horizontal="center" vertical="center" textRotation="255"/>
      <protection/>
    </xf>
    <xf numFmtId="0" fontId="29" fillId="33" borderId="68" xfId="65" applyFont="1" applyFill="1" applyBorder="1" applyAlignment="1">
      <alignment horizontal="center" vertical="center" textRotation="255"/>
      <protection/>
    </xf>
    <xf numFmtId="0" fontId="14" fillId="33" borderId="13" xfId="65" applyFont="1" applyFill="1" applyBorder="1" applyAlignment="1">
      <alignment horizontal="center" vertical="center"/>
      <protection/>
    </xf>
    <xf numFmtId="0" fontId="14" fillId="33" borderId="69" xfId="65" applyFont="1" applyFill="1" applyBorder="1" applyAlignment="1">
      <alignment horizontal="center" vertical="center"/>
      <protection/>
    </xf>
    <xf numFmtId="0" fontId="2" fillId="33" borderId="66" xfId="65" applyFont="1" applyFill="1" applyBorder="1" applyAlignment="1">
      <alignment horizontal="center" vertical="center"/>
      <protection/>
    </xf>
    <xf numFmtId="0" fontId="2" fillId="33" borderId="69" xfId="65" applyFont="1" applyFill="1" applyBorder="1" applyAlignment="1">
      <alignment horizontal="center" vertical="center"/>
      <protection/>
    </xf>
    <xf numFmtId="0" fontId="2" fillId="33" borderId="67" xfId="65" applyFont="1" applyFill="1" applyBorder="1" applyAlignment="1">
      <alignment horizontal="center" vertical="center"/>
      <protection/>
    </xf>
    <xf numFmtId="0" fontId="13" fillId="0" borderId="14" xfId="66" applyFont="1" applyBorder="1" applyAlignment="1">
      <alignment horizontal="left" vertical="center" shrinkToFit="1"/>
      <protection/>
    </xf>
    <xf numFmtId="0" fontId="13" fillId="0" borderId="10" xfId="66" applyFont="1" applyBorder="1" applyAlignment="1">
      <alignment horizontal="left" vertical="center" shrinkToFit="1"/>
      <protection/>
    </xf>
    <xf numFmtId="0" fontId="13" fillId="0" borderId="58" xfId="66" applyFont="1" applyBorder="1" applyAlignment="1">
      <alignment horizontal="left" vertical="center" shrinkToFit="1"/>
      <protection/>
    </xf>
    <xf numFmtId="0" fontId="23" fillId="0" borderId="0" xfId="66" applyFont="1" applyBorder="1" applyAlignment="1">
      <alignment horizontal="left" vertical="center"/>
      <protection/>
    </xf>
    <xf numFmtId="0" fontId="23" fillId="0" borderId="0" xfId="66" applyFont="1" applyBorder="1" applyAlignment="1">
      <alignment horizontal="left" vertical="top" wrapText="1"/>
      <protection/>
    </xf>
    <xf numFmtId="0" fontId="13" fillId="35" borderId="11" xfId="66" applyFont="1" applyFill="1" applyBorder="1" applyAlignment="1">
      <alignment horizontal="left" vertical="center" shrinkToFit="1"/>
      <protection/>
    </xf>
    <xf numFmtId="0" fontId="20" fillId="0" borderId="49" xfId="66" applyFont="1" applyBorder="1" applyAlignment="1">
      <alignment horizontal="center" vertical="center" wrapText="1"/>
      <protection/>
    </xf>
    <xf numFmtId="0" fontId="20" fillId="0" borderId="50" xfId="66" applyFont="1" applyBorder="1" applyAlignment="1">
      <alignment horizontal="center" vertical="center" wrapText="1"/>
      <protection/>
    </xf>
    <xf numFmtId="0" fontId="20" fillId="0" borderId="18" xfId="66" applyFont="1" applyBorder="1" applyAlignment="1">
      <alignment horizontal="center" vertical="center" wrapText="1"/>
      <protection/>
    </xf>
    <xf numFmtId="0" fontId="20" fillId="0" borderId="59" xfId="66" applyFont="1" applyBorder="1" applyAlignment="1">
      <alignment horizontal="center" vertical="center" wrapText="1"/>
      <protection/>
    </xf>
    <xf numFmtId="0" fontId="20" fillId="0" borderId="17" xfId="66" applyFont="1" applyBorder="1" applyAlignment="1">
      <alignment horizontal="center" vertical="center" wrapText="1"/>
      <protection/>
    </xf>
    <xf numFmtId="0" fontId="20" fillId="0" borderId="51" xfId="66" applyFont="1" applyBorder="1" applyAlignment="1">
      <alignment horizontal="center" vertical="center" wrapText="1"/>
      <protection/>
    </xf>
    <xf numFmtId="0" fontId="20" fillId="0" borderId="14" xfId="66" applyFont="1" applyBorder="1" applyAlignment="1">
      <alignment horizontal="center" vertical="center"/>
      <protection/>
    </xf>
    <xf numFmtId="0" fontId="20" fillId="0" borderId="10" xfId="66" applyFont="1" applyBorder="1" applyAlignment="1">
      <alignment horizontal="center" vertical="center"/>
      <protection/>
    </xf>
    <xf numFmtId="0" fontId="20" fillId="0" borderId="58" xfId="66" applyFont="1" applyBorder="1" applyAlignment="1">
      <alignment horizontal="center" vertical="center"/>
      <protection/>
    </xf>
    <xf numFmtId="0" fontId="13" fillId="0" borderId="11" xfId="66" applyFont="1" applyBorder="1" applyAlignment="1">
      <alignment horizontal="left" vertical="center" shrinkToFit="1"/>
      <protection/>
    </xf>
    <xf numFmtId="0" fontId="20" fillId="0" borderId="24" xfId="66" applyFont="1" applyBorder="1" applyAlignment="1">
      <alignment horizontal="center" vertical="center" textRotation="255"/>
      <protection/>
    </xf>
    <xf numFmtId="0" fontId="20" fillId="0" borderId="11" xfId="66" applyFont="1" applyBorder="1" applyAlignment="1">
      <alignment horizontal="center" vertical="center" textRotation="255"/>
      <protection/>
    </xf>
    <xf numFmtId="0" fontId="20" fillId="0" borderId="22" xfId="66" applyFont="1" applyBorder="1" applyAlignment="1">
      <alignment horizontal="center" vertical="center" textRotation="255"/>
      <protection/>
    </xf>
    <xf numFmtId="5" fontId="13" fillId="0" borderId="14" xfId="66" applyNumberFormat="1" applyFont="1" applyBorder="1" applyAlignment="1">
      <alignment horizontal="right" vertical="center"/>
      <protection/>
    </xf>
    <xf numFmtId="5" fontId="13" fillId="0" borderId="10" xfId="66" applyNumberFormat="1" applyFont="1" applyBorder="1" applyAlignment="1">
      <alignment horizontal="right" vertical="center"/>
      <protection/>
    </xf>
    <xf numFmtId="5" fontId="13" fillId="0" borderId="58" xfId="66" applyNumberFormat="1" applyFont="1" applyBorder="1" applyAlignment="1">
      <alignment horizontal="right" vertical="center"/>
      <protection/>
    </xf>
    <xf numFmtId="0" fontId="13" fillId="0" borderId="49" xfId="66" applyFont="1" applyBorder="1" applyAlignment="1">
      <alignment horizontal="left" vertical="top" wrapText="1"/>
      <protection/>
    </xf>
    <xf numFmtId="0" fontId="13" fillId="0" borderId="13" xfId="66" applyFont="1" applyBorder="1" applyAlignment="1">
      <alignment horizontal="left" vertical="top" wrapText="1"/>
      <protection/>
    </xf>
    <xf numFmtId="0" fontId="13" fillId="0" borderId="50" xfId="66" applyFont="1" applyBorder="1" applyAlignment="1">
      <alignment horizontal="left" vertical="top" wrapText="1"/>
      <protection/>
    </xf>
    <xf numFmtId="0" fontId="13" fillId="0" borderId="18" xfId="66" applyFont="1" applyBorder="1" applyAlignment="1">
      <alignment horizontal="left" vertical="top" wrapText="1"/>
      <protection/>
    </xf>
    <xf numFmtId="0" fontId="13" fillId="0" borderId="0" xfId="66" applyFont="1" applyBorder="1" applyAlignment="1">
      <alignment horizontal="left" vertical="top" wrapText="1"/>
      <protection/>
    </xf>
    <xf numFmtId="0" fontId="13" fillId="0" borderId="59" xfId="66" applyFont="1" applyBorder="1" applyAlignment="1">
      <alignment horizontal="left" vertical="top" wrapText="1"/>
      <protection/>
    </xf>
    <xf numFmtId="0" fontId="13" fillId="0" borderId="17" xfId="66" applyFont="1" applyBorder="1" applyAlignment="1">
      <alignment horizontal="left" vertical="top" wrapText="1"/>
      <protection/>
    </xf>
    <xf numFmtId="0" fontId="13" fillId="0" borderId="19" xfId="66" applyFont="1" applyBorder="1" applyAlignment="1">
      <alignment horizontal="left" vertical="top" wrapText="1"/>
      <protection/>
    </xf>
    <xf numFmtId="0" fontId="13" fillId="0" borderId="51" xfId="66" applyFont="1" applyBorder="1" applyAlignment="1">
      <alignment horizontal="left" vertical="top" wrapText="1"/>
      <protection/>
    </xf>
    <xf numFmtId="0" fontId="23" fillId="0" borderId="49" xfId="66" applyFont="1" applyFill="1" applyBorder="1" applyAlignment="1">
      <alignment horizontal="distributed" vertical="center" indent="1"/>
      <protection/>
    </xf>
    <xf numFmtId="0" fontId="23" fillId="0" borderId="70" xfId="66" applyFont="1" applyFill="1" applyBorder="1" applyAlignment="1">
      <alignment horizontal="distributed" vertical="center" indent="1"/>
      <protection/>
    </xf>
    <xf numFmtId="0" fontId="32" fillId="0" borderId="14" xfId="66" applyFont="1" applyFill="1" applyBorder="1" applyAlignment="1">
      <alignment horizontal="center" vertical="center" shrinkToFit="1"/>
      <protection/>
    </xf>
    <xf numFmtId="0" fontId="32" fillId="0" borderId="71" xfId="66" applyFont="1" applyFill="1" applyBorder="1" applyAlignment="1">
      <alignment horizontal="center" vertical="center" shrinkToFit="1"/>
      <protection/>
    </xf>
    <xf numFmtId="0" fontId="23" fillId="0" borderId="14" xfId="66" applyFont="1" applyFill="1" applyBorder="1" applyAlignment="1">
      <alignment horizontal="center" vertical="center" shrinkToFit="1"/>
      <protection/>
    </xf>
    <xf numFmtId="0" fontId="23" fillId="0" borderId="71" xfId="66" applyFont="1" applyFill="1" applyBorder="1" applyAlignment="1">
      <alignment horizontal="center" vertical="center" shrinkToFit="1"/>
      <protection/>
    </xf>
    <xf numFmtId="0" fontId="23" fillId="0" borderId="14" xfId="66" applyFont="1" applyFill="1" applyBorder="1" applyAlignment="1">
      <alignment horizontal="distributed" vertical="center" indent="1"/>
      <protection/>
    </xf>
    <xf numFmtId="0" fontId="23" fillId="0" borderId="71" xfId="66" applyFont="1" applyFill="1" applyBorder="1" applyAlignment="1">
      <alignment horizontal="distributed" vertical="center" indent="1"/>
      <protection/>
    </xf>
    <xf numFmtId="0" fontId="13" fillId="0" borderId="11" xfId="66" applyFont="1" applyFill="1" applyBorder="1" applyAlignment="1">
      <alignment horizontal="left" vertical="center"/>
      <protection/>
    </xf>
    <xf numFmtId="0" fontId="20" fillId="0" borderId="49" xfId="66" applyFont="1" applyBorder="1" applyAlignment="1">
      <alignment horizontal="right" vertical="center"/>
      <protection/>
    </xf>
    <xf numFmtId="0" fontId="20" fillId="0" borderId="50" xfId="66" applyFont="1" applyBorder="1" applyAlignment="1">
      <alignment horizontal="right" vertical="center"/>
      <protection/>
    </xf>
    <xf numFmtId="0" fontId="23" fillId="0" borderId="72" xfId="66" applyFont="1" applyFill="1" applyBorder="1" applyAlignment="1">
      <alignment horizontal="distributed" vertical="center" indent="1" shrinkToFit="1"/>
      <protection/>
    </xf>
    <xf numFmtId="0" fontId="23" fillId="0" borderId="73" xfId="66" applyFont="1" applyFill="1" applyBorder="1" applyAlignment="1">
      <alignment horizontal="distributed" vertical="center" indent="1" shrinkToFit="1"/>
      <protection/>
    </xf>
    <xf numFmtId="0" fontId="20" fillId="0" borderId="49" xfId="66" applyFont="1" applyFill="1" applyBorder="1" applyAlignment="1">
      <alignment horizontal="center" vertical="center" wrapText="1"/>
      <protection/>
    </xf>
    <xf numFmtId="0" fontId="20" fillId="0" borderId="18" xfId="66" applyFont="1" applyFill="1" applyBorder="1" applyAlignment="1">
      <alignment horizontal="center" vertical="center" wrapText="1"/>
      <protection/>
    </xf>
    <xf numFmtId="0" fontId="20" fillId="0" borderId="12" xfId="66" applyFont="1" applyBorder="1" applyAlignment="1">
      <alignment horizontal="center" vertical="center"/>
      <protection/>
    </xf>
    <xf numFmtId="0" fontId="20" fillId="0" borderId="23" xfId="66" applyFont="1" applyBorder="1" applyAlignment="1">
      <alignment horizontal="center" vertical="center"/>
      <protection/>
    </xf>
    <xf numFmtId="0" fontId="20" fillId="32" borderId="74" xfId="66" applyFont="1" applyFill="1" applyBorder="1" applyAlignment="1">
      <alignment horizontal="center" vertical="center" wrapText="1"/>
      <protection/>
    </xf>
    <xf numFmtId="0" fontId="20" fillId="32" borderId="75" xfId="66" applyFont="1" applyFill="1" applyBorder="1" applyAlignment="1">
      <alignment horizontal="center" vertical="center" wrapText="1"/>
      <protection/>
    </xf>
    <xf numFmtId="0" fontId="13" fillId="0" borderId="12" xfId="66" applyFont="1" applyFill="1" applyBorder="1" applyAlignment="1">
      <alignment horizontal="center" vertical="center" wrapText="1"/>
      <protection/>
    </xf>
    <xf numFmtId="0" fontId="13" fillId="0" borderId="23" xfId="66" applyFont="1" applyFill="1" applyBorder="1" applyAlignment="1">
      <alignment horizontal="center" vertical="center" wrapText="1"/>
      <protection/>
    </xf>
    <xf numFmtId="0" fontId="20" fillId="0" borderId="49" xfId="66" applyFont="1" applyFill="1" applyBorder="1" applyAlignment="1">
      <alignment horizontal="center" vertical="center"/>
      <protection/>
    </xf>
    <xf numFmtId="0" fontId="20" fillId="0" borderId="13" xfId="66" applyFont="1" applyFill="1" applyBorder="1" applyAlignment="1">
      <alignment horizontal="center" vertical="center"/>
      <protection/>
    </xf>
    <xf numFmtId="0" fontId="20" fillId="0" borderId="50" xfId="66" applyFont="1" applyFill="1" applyBorder="1" applyAlignment="1">
      <alignment horizontal="center" vertical="center"/>
      <protection/>
    </xf>
    <xf numFmtId="0" fontId="20" fillId="0" borderId="14" xfId="66" applyFont="1" applyBorder="1" applyAlignment="1">
      <alignment horizontal="center" vertical="center" shrinkToFit="1"/>
      <protection/>
    </xf>
    <xf numFmtId="0" fontId="20" fillId="0" borderId="58" xfId="66" applyFont="1" applyBorder="1" applyAlignment="1">
      <alignment horizontal="center" vertical="center" shrinkToFit="1"/>
      <protection/>
    </xf>
    <xf numFmtId="0" fontId="20" fillId="0" borderId="17" xfId="66" applyFont="1" applyBorder="1" applyAlignment="1">
      <alignment horizontal="left" vertical="center"/>
      <protection/>
    </xf>
    <xf numFmtId="0" fontId="20" fillId="0" borderId="19" xfId="66" applyFont="1" applyBorder="1" applyAlignment="1">
      <alignment horizontal="left" vertical="center"/>
      <protection/>
    </xf>
    <xf numFmtId="0" fontId="21" fillId="0" borderId="49" xfId="66" applyFont="1" applyBorder="1" applyAlignment="1">
      <alignment horizontal="center" vertical="center" shrinkToFit="1"/>
      <protection/>
    </xf>
    <xf numFmtId="0" fontId="21" fillId="0" borderId="13" xfId="66" applyFont="1" applyBorder="1" applyAlignment="1">
      <alignment horizontal="center" vertical="center" shrinkToFit="1"/>
      <protection/>
    </xf>
    <xf numFmtId="0" fontId="21" fillId="0" borderId="50" xfId="66" applyFont="1" applyBorder="1" applyAlignment="1">
      <alignment horizontal="center" vertical="center" shrinkToFit="1"/>
      <protection/>
    </xf>
    <xf numFmtId="0" fontId="21" fillId="0" borderId="17" xfId="66" applyFont="1" applyBorder="1" applyAlignment="1">
      <alignment horizontal="center" vertical="center" shrinkToFit="1"/>
      <protection/>
    </xf>
    <xf numFmtId="0" fontId="21" fillId="0" borderId="19" xfId="66" applyFont="1" applyBorder="1" applyAlignment="1">
      <alignment horizontal="center" vertical="center" shrinkToFit="1"/>
      <protection/>
    </xf>
    <xf numFmtId="0" fontId="21" fillId="0" borderId="51" xfId="66" applyFont="1" applyBorder="1" applyAlignment="1">
      <alignment horizontal="center" vertical="center" shrinkToFit="1"/>
      <protection/>
    </xf>
    <xf numFmtId="0" fontId="13" fillId="0" borderId="14" xfId="66" applyFont="1" applyFill="1" applyBorder="1" applyAlignment="1">
      <alignment horizontal="center" vertical="center" shrinkToFit="1"/>
      <protection/>
    </xf>
    <xf numFmtId="0" fontId="13" fillId="0" borderId="58" xfId="66" applyFont="1" applyFill="1" applyBorder="1" applyAlignment="1">
      <alignment horizontal="center" vertical="center" shrinkToFit="1"/>
      <protection/>
    </xf>
    <xf numFmtId="0" fontId="13" fillId="0" borderId="10" xfId="66" applyFont="1" applyFill="1" applyBorder="1" applyAlignment="1">
      <alignment horizontal="center" vertical="center" shrinkToFit="1"/>
      <protection/>
    </xf>
    <xf numFmtId="0" fontId="23" fillId="0" borderId="14" xfId="66" applyFont="1" applyFill="1" applyBorder="1" applyAlignment="1">
      <alignment horizontal="center" vertical="top" wrapText="1"/>
      <protection/>
    </xf>
    <xf numFmtId="0" fontId="23" fillId="0" borderId="10" xfId="66" applyFont="1" applyFill="1" applyBorder="1" applyAlignment="1">
      <alignment horizontal="center" vertical="top" wrapText="1"/>
      <protection/>
    </xf>
    <xf numFmtId="0" fontId="23" fillId="0" borderId="58" xfId="66" applyFont="1" applyFill="1" applyBorder="1" applyAlignment="1">
      <alignment horizontal="center" vertical="top" wrapText="1"/>
      <protection/>
    </xf>
    <xf numFmtId="0" fontId="20" fillId="0" borderId="59" xfId="66" applyFont="1" applyBorder="1" applyAlignment="1">
      <alignment horizontal="left" vertical="center"/>
      <protection/>
    </xf>
    <xf numFmtId="0" fontId="13" fillId="35" borderId="24" xfId="66" applyFont="1" applyFill="1" applyBorder="1" applyAlignment="1">
      <alignment horizontal="left" vertical="center" shrinkToFit="1"/>
      <protection/>
    </xf>
    <xf numFmtId="0" fontId="13" fillId="0" borderId="14" xfId="66" applyFont="1" applyBorder="1" applyAlignment="1">
      <alignment horizontal="center" vertical="center"/>
      <protection/>
    </xf>
    <xf numFmtId="0" fontId="13" fillId="0" borderId="58" xfId="66" applyFont="1" applyBorder="1" applyAlignment="1">
      <alignment horizontal="center" vertical="center"/>
      <protection/>
    </xf>
    <xf numFmtId="181" fontId="24" fillId="0" borderId="14" xfId="66" applyNumberFormat="1" applyFont="1" applyBorder="1" applyAlignment="1">
      <alignment horizontal="center" vertical="center" shrinkToFit="1"/>
      <protection/>
    </xf>
    <xf numFmtId="181" fontId="24" fillId="0" borderId="10" xfId="66" applyNumberFormat="1" applyFont="1" applyBorder="1" applyAlignment="1">
      <alignment horizontal="center" vertical="center" shrinkToFit="1"/>
      <protection/>
    </xf>
    <xf numFmtId="181" fontId="24" fillId="0" borderId="58" xfId="66" applyNumberFormat="1" applyFont="1" applyBorder="1" applyAlignment="1">
      <alignment horizontal="center" vertical="center" shrinkToFit="1"/>
      <protection/>
    </xf>
    <xf numFmtId="0" fontId="13" fillId="0" borderId="11" xfId="66" applyFont="1" applyBorder="1" applyAlignment="1">
      <alignment horizontal="center" vertical="center" shrinkToFit="1"/>
      <protection/>
    </xf>
    <xf numFmtId="0" fontId="22" fillId="0" borderId="0" xfId="66" applyFont="1" applyFill="1" applyBorder="1" applyAlignment="1">
      <alignment horizontal="center" vertical="center" wrapText="1"/>
      <protection/>
    </xf>
    <xf numFmtId="0" fontId="22" fillId="0" borderId="19" xfId="66" applyFont="1" applyFill="1" applyBorder="1" applyAlignment="1">
      <alignment horizontal="center" vertical="center" wrapText="1"/>
      <protection/>
    </xf>
    <xf numFmtId="0" fontId="13" fillId="0" borderId="12" xfId="66" applyFont="1" applyBorder="1" applyAlignment="1">
      <alignment horizontal="center" vertical="center" wrapText="1"/>
      <protection/>
    </xf>
    <xf numFmtId="0" fontId="13" fillId="0" borderId="55" xfId="66" applyFont="1" applyBorder="1" applyAlignment="1">
      <alignment horizontal="center" vertical="center" shrinkToFit="1"/>
      <protection/>
    </xf>
    <xf numFmtId="0" fontId="13" fillId="0" borderId="56" xfId="66" applyFont="1" applyBorder="1" applyAlignment="1">
      <alignment horizontal="center" vertical="center" shrinkToFit="1"/>
      <protection/>
    </xf>
    <xf numFmtId="0" fontId="23" fillId="0" borderId="0" xfId="66" applyFont="1" applyBorder="1" applyAlignment="1">
      <alignment horizontal="left" vertical="center" wrapText="1" shrinkToFit="1"/>
      <protection/>
    </xf>
    <xf numFmtId="0" fontId="23" fillId="0" borderId="0" xfId="66" applyFont="1" applyFill="1" applyBorder="1" applyAlignment="1">
      <alignment horizontal="left" vertical="center"/>
      <protection/>
    </xf>
    <xf numFmtId="0" fontId="13" fillId="0" borderId="14" xfId="66" applyFont="1" applyBorder="1" applyAlignment="1">
      <alignment horizontal="center" vertical="center" wrapText="1" shrinkToFit="1"/>
      <protection/>
    </xf>
    <xf numFmtId="0" fontId="13" fillId="0" borderId="58" xfId="66" applyFont="1" applyBorder="1" applyAlignment="1">
      <alignment horizontal="center" vertical="center" wrapText="1" shrinkToFit="1"/>
      <protection/>
    </xf>
    <xf numFmtId="0" fontId="13" fillId="0" borderId="14" xfId="66" applyFont="1" applyBorder="1" applyAlignment="1">
      <alignment horizontal="center" vertical="center" shrinkToFit="1"/>
      <protection/>
    </xf>
    <xf numFmtId="0" fontId="13" fillId="0" borderId="10" xfId="66" applyFont="1" applyBorder="1" applyAlignment="1">
      <alignment horizontal="center" vertical="center" shrinkToFit="1"/>
      <protection/>
    </xf>
    <xf numFmtId="0" fontId="13" fillId="0" borderId="58" xfId="66" applyFont="1" applyBorder="1" applyAlignment="1">
      <alignment horizontal="center" vertical="center" shrinkToFit="1"/>
      <protection/>
    </xf>
    <xf numFmtId="0" fontId="23" fillId="0" borderId="76" xfId="66" applyFont="1" applyFill="1" applyBorder="1" applyAlignment="1">
      <alignment horizontal="distributed" vertical="center" indent="1"/>
      <protection/>
    </xf>
    <xf numFmtId="0" fontId="23" fillId="0" borderId="77" xfId="66" applyFont="1" applyFill="1" applyBorder="1" applyAlignment="1">
      <alignment horizontal="distributed" vertical="center" indent="1"/>
      <protection/>
    </xf>
    <xf numFmtId="0" fontId="20" fillId="0" borderId="39" xfId="66" applyFont="1" applyFill="1" applyBorder="1" applyAlignment="1">
      <alignment horizontal="center" vertical="center" shrinkToFit="1"/>
      <protection/>
    </xf>
    <xf numFmtId="0" fontId="20" fillId="0" borderId="13" xfId="66" applyFont="1" applyFill="1" applyBorder="1" applyAlignment="1">
      <alignment horizontal="center" vertical="center" shrinkToFit="1"/>
      <protection/>
    </xf>
    <xf numFmtId="0" fontId="20" fillId="0" borderId="50" xfId="66" applyFont="1" applyFill="1" applyBorder="1" applyAlignment="1">
      <alignment horizontal="center" vertical="center" shrinkToFit="1"/>
      <protection/>
    </xf>
    <xf numFmtId="0" fontId="13" fillId="0" borderId="18" xfId="66" applyFont="1" applyBorder="1" applyAlignment="1">
      <alignment horizontal="left" vertical="center" shrinkToFit="1"/>
      <protection/>
    </xf>
    <xf numFmtId="0" fontId="13" fillId="0" borderId="0" xfId="66" applyFont="1" applyBorder="1" applyAlignment="1">
      <alignment horizontal="left" vertical="center" shrinkToFit="1"/>
      <protection/>
    </xf>
    <xf numFmtId="0" fontId="13" fillId="0" borderId="22" xfId="66" applyFont="1" applyBorder="1" applyAlignment="1">
      <alignment horizontal="left" vertical="center" shrinkToFit="1"/>
      <protection/>
    </xf>
    <xf numFmtId="0" fontId="23" fillId="0" borderId="17" xfId="66" applyFont="1" applyFill="1" applyBorder="1" applyAlignment="1">
      <alignment horizontal="distributed" vertical="center" indent="1" shrinkToFit="1"/>
      <protection/>
    </xf>
    <xf numFmtId="0" fontId="23" fillId="0" borderId="78" xfId="66" applyFont="1" applyFill="1" applyBorder="1" applyAlignment="1">
      <alignment horizontal="distributed" vertical="center" indent="1" shrinkToFit="1"/>
      <protection/>
    </xf>
    <xf numFmtId="176" fontId="2" fillId="0" borderId="79" xfId="49" applyNumberFormat="1" applyFont="1" applyBorder="1" applyAlignment="1" applyProtection="1">
      <alignment horizontal="center" vertical="center" wrapText="1"/>
      <protection/>
    </xf>
    <xf numFmtId="176" fontId="2" fillId="0" borderId="34" xfId="49" applyNumberFormat="1" applyFont="1" applyBorder="1" applyAlignment="1" applyProtection="1">
      <alignment horizontal="center" vertical="center"/>
      <protection/>
    </xf>
    <xf numFmtId="176" fontId="2" fillId="0" borderId="80" xfId="49" applyNumberFormat="1" applyFont="1" applyBorder="1" applyAlignment="1" applyProtection="1">
      <alignment horizontal="center" vertical="center"/>
      <protection/>
    </xf>
    <xf numFmtId="176" fontId="2" fillId="0" borderId="81" xfId="49" applyNumberFormat="1" applyFont="1" applyBorder="1" applyAlignment="1" applyProtection="1">
      <alignment horizontal="center" vertical="center" wrapText="1"/>
      <protection/>
    </xf>
    <xf numFmtId="176" fontId="2" fillId="0" borderId="82" xfId="49" applyNumberFormat="1" applyFont="1" applyBorder="1" applyAlignment="1" applyProtection="1">
      <alignment horizontal="center" vertical="center"/>
      <protection/>
    </xf>
    <xf numFmtId="176" fontId="2" fillId="0" borderId="83" xfId="49" applyNumberFormat="1" applyFont="1" applyBorder="1" applyAlignment="1" applyProtection="1">
      <alignment horizontal="center" vertical="center"/>
      <protection/>
    </xf>
    <xf numFmtId="0" fontId="14" fillId="0" borderId="84" xfId="67" applyFont="1" applyBorder="1" applyAlignment="1" applyProtection="1">
      <alignment horizontal="center" vertical="center" wrapText="1"/>
      <protection/>
    </xf>
    <xf numFmtId="0" fontId="14" fillId="0" borderId="85" xfId="67" applyFont="1" applyBorder="1" applyAlignment="1" applyProtection="1">
      <alignment horizontal="center" vertical="center" wrapText="1"/>
      <protection/>
    </xf>
    <xf numFmtId="0" fontId="14" fillId="0" borderId="86" xfId="67" applyFont="1" applyBorder="1" applyAlignment="1" applyProtection="1">
      <alignment horizontal="center" vertical="center" wrapText="1"/>
      <protection/>
    </xf>
    <xf numFmtId="0" fontId="2" fillId="0" borderId="87" xfId="67" applyFont="1" applyBorder="1" applyAlignment="1" applyProtection="1">
      <alignment wrapText="1"/>
      <protection/>
    </xf>
    <xf numFmtId="0" fontId="2" fillId="0" borderId="0" xfId="67" applyFont="1" applyBorder="1" applyAlignment="1" applyProtection="1">
      <alignment wrapText="1"/>
      <protection/>
    </xf>
    <xf numFmtId="0" fontId="29" fillId="36" borderId="84" xfId="67" applyFont="1" applyFill="1" applyBorder="1" applyAlignment="1" applyProtection="1">
      <alignment horizontal="center" vertical="center" wrapText="1"/>
      <protection/>
    </xf>
    <xf numFmtId="0" fontId="29" fillId="36" borderId="85" xfId="67" applyFont="1" applyFill="1" applyBorder="1" applyAlignment="1" applyProtection="1">
      <alignment horizontal="center" vertical="center" wrapText="1"/>
      <protection/>
    </xf>
    <xf numFmtId="0" fontId="29" fillId="36" borderId="86" xfId="67" applyFont="1" applyFill="1" applyBorder="1" applyAlignment="1" applyProtection="1">
      <alignment horizontal="center" vertical="center" wrapText="1"/>
      <protection/>
    </xf>
    <xf numFmtId="176" fontId="18" fillId="0" borderId="84" xfId="49" applyNumberFormat="1" applyFont="1" applyBorder="1" applyAlignment="1" applyProtection="1">
      <alignment horizontal="center" vertical="center" wrapText="1"/>
      <protection/>
    </xf>
    <xf numFmtId="176" fontId="18" fillId="0" borderId="85" xfId="49" applyNumberFormat="1" applyFont="1" applyBorder="1" applyAlignment="1" applyProtection="1">
      <alignment horizontal="center" vertical="center" wrapText="1"/>
      <protection/>
    </xf>
    <xf numFmtId="176" fontId="18" fillId="0" borderId="86" xfId="49" applyNumberFormat="1" applyFont="1" applyBorder="1" applyAlignment="1" applyProtection="1">
      <alignment horizontal="center" vertical="center" wrapText="1"/>
      <protection/>
    </xf>
    <xf numFmtId="176" fontId="2" fillId="0" borderId="84" xfId="49" applyNumberFormat="1" applyFont="1" applyBorder="1" applyAlignment="1" applyProtection="1">
      <alignment horizontal="center" vertical="center" wrapText="1"/>
      <protection/>
    </xf>
    <xf numFmtId="176" fontId="2" fillId="0" borderId="85" xfId="49" applyNumberFormat="1" applyFont="1" applyBorder="1" applyAlignment="1" applyProtection="1">
      <alignment horizontal="center" vertical="center" wrapText="1"/>
      <protection/>
    </xf>
    <xf numFmtId="176" fontId="2" fillId="0" borderId="86" xfId="49" applyNumberFormat="1" applyFont="1" applyBorder="1" applyAlignment="1" applyProtection="1">
      <alignment horizontal="center" vertical="center" wrapText="1"/>
      <protection/>
    </xf>
    <xf numFmtId="176" fontId="11" fillId="0" borderId="88" xfId="67" applyNumberFormat="1" applyFont="1" applyBorder="1" applyAlignment="1" applyProtection="1">
      <alignment horizontal="center" vertical="center"/>
      <protection/>
    </xf>
    <xf numFmtId="176" fontId="11" fillId="0" borderId="23" xfId="67" applyNumberFormat="1" applyFont="1" applyBorder="1" applyAlignment="1" applyProtection="1">
      <alignment horizontal="center" vertical="center"/>
      <protection/>
    </xf>
    <xf numFmtId="176" fontId="11" fillId="0" borderId="24" xfId="67" applyNumberFormat="1" applyFont="1" applyBorder="1" applyAlignment="1" applyProtection="1">
      <alignment horizontal="center" vertical="center"/>
      <protection/>
    </xf>
    <xf numFmtId="0" fontId="18" fillId="0" borderId="89" xfId="67" applyFont="1" applyBorder="1" applyAlignment="1" applyProtection="1">
      <alignment horizontal="left" vertical="center"/>
      <protection/>
    </xf>
    <xf numFmtId="0" fontId="18" fillId="0" borderId="90" xfId="67" applyFont="1" applyBorder="1" applyAlignment="1" applyProtection="1">
      <alignment horizontal="left" vertical="center"/>
      <protection/>
    </xf>
    <xf numFmtId="176" fontId="75" fillId="0" borderId="88" xfId="67" applyNumberFormat="1" applyFont="1" applyBorder="1" applyAlignment="1" applyProtection="1">
      <alignment horizontal="center" vertical="center"/>
      <protection/>
    </xf>
    <xf numFmtId="176" fontId="75" fillId="0" borderId="23" xfId="67" applyNumberFormat="1" applyFont="1" applyBorder="1" applyAlignment="1" applyProtection="1">
      <alignment horizontal="center" vertical="center"/>
      <protection/>
    </xf>
    <xf numFmtId="176" fontId="75" fillId="0" borderId="24" xfId="67" applyNumberFormat="1" applyFont="1" applyBorder="1" applyAlignment="1" applyProtection="1">
      <alignment horizontal="center" vertical="center"/>
      <protection/>
    </xf>
    <xf numFmtId="176" fontId="2" fillId="34" borderId="89" xfId="66" applyNumberFormat="1" applyFont="1" applyFill="1" applyBorder="1" applyAlignment="1" applyProtection="1">
      <alignment horizontal="center" vertical="center" wrapText="1"/>
      <protection/>
    </xf>
    <xf numFmtId="176" fontId="2" fillId="34" borderId="18" xfId="66" applyNumberFormat="1" applyFont="1" applyFill="1" applyBorder="1" applyAlignment="1" applyProtection="1">
      <alignment horizontal="center" vertical="center" wrapText="1"/>
      <protection/>
    </xf>
    <xf numFmtId="176" fontId="2" fillId="34" borderId="17" xfId="66" applyNumberFormat="1" applyFont="1" applyFill="1" applyBorder="1" applyAlignment="1" applyProtection="1">
      <alignment horizontal="center" vertical="center" wrapText="1"/>
      <protection/>
    </xf>
    <xf numFmtId="0" fontId="29" fillId="0" borderId="84" xfId="67" applyFont="1" applyBorder="1" applyAlignment="1" applyProtection="1">
      <alignment horizontal="center" vertical="center" wrapText="1"/>
      <protection/>
    </xf>
    <xf numFmtId="0" fontId="29" fillId="0" borderId="85" xfId="67" applyFont="1" applyBorder="1" applyAlignment="1" applyProtection="1">
      <alignment horizontal="center" vertical="center" wrapText="1"/>
      <protection/>
    </xf>
    <xf numFmtId="0" fontId="29" fillId="0" borderId="86" xfId="67" applyFont="1" applyBorder="1" applyAlignment="1" applyProtection="1">
      <alignment horizontal="center" vertical="center" wrapText="1"/>
      <protection/>
    </xf>
    <xf numFmtId="176" fontId="76" fillId="0" borderId="88" xfId="67" applyNumberFormat="1" applyFont="1" applyBorder="1" applyAlignment="1" applyProtection="1">
      <alignment horizontal="center" vertical="center"/>
      <protection/>
    </xf>
    <xf numFmtId="176" fontId="76" fillId="0" borderId="23" xfId="67" applyNumberFormat="1" applyFont="1" applyBorder="1" applyAlignment="1" applyProtection="1">
      <alignment horizontal="center" vertical="center"/>
      <protection/>
    </xf>
    <xf numFmtId="176" fontId="76" fillId="0" borderId="24" xfId="67" applyNumberFormat="1" applyFont="1" applyBorder="1" applyAlignment="1" applyProtection="1">
      <alignment horizontal="center" vertical="center"/>
      <protection/>
    </xf>
    <xf numFmtId="177" fontId="73" fillId="0" borderId="14" xfId="67" applyNumberFormat="1" applyFont="1" applyFill="1" applyBorder="1" applyAlignment="1" applyProtection="1">
      <alignment horizontal="center" vertical="center"/>
      <protection/>
    </xf>
    <xf numFmtId="177" fontId="73" fillId="0" borderId="10" xfId="67" applyNumberFormat="1" applyFont="1" applyFill="1" applyBorder="1" applyAlignment="1" applyProtection="1">
      <alignment horizontal="center" vertical="center"/>
      <protection/>
    </xf>
    <xf numFmtId="177" fontId="73" fillId="0" borderId="58" xfId="67" applyNumberFormat="1" applyFont="1" applyFill="1" applyBorder="1" applyAlignment="1" applyProtection="1">
      <alignment horizontal="center" vertical="center"/>
      <protection/>
    </xf>
    <xf numFmtId="176" fontId="5" fillId="0" borderId="91" xfId="67" applyNumberFormat="1" applyFont="1" applyBorder="1" applyAlignment="1" applyProtection="1">
      <alignment horizontal="center" vertical="center" wrapText="1"/>
      <protection/>
    </xf>
    <xf numFmtId="176" fontId="5" fillId="0" borderId="92" xfId="67" applyNumberFormat="1" applyFont="1" applyBorder="1" applyAlignment="1" applyProtection="1">
      <alignment horizontal="center" vertical="center" wrapText="1"/>
      <protection/>
    </xf>
    <xf numFmtId="176" fontId="5" fillId="0" borderId="41" xfId="67" applyNumberFormat="1" applyFont="1" applyBorder="1" applyAlignment="1" applyProtection="1">
      <alignment horizontal="center" vertical="center" wrapText="1"/>
      <protection/>
    </xf>
    <xf numFmtId="176" fontId="5" fillId="0" borderId="89" xfId="67" applyNumberFormat="1" applyFont="1" applyBorder="1" applyAlignment="1" applyProtection="1">
      <alignment horizontal="center" vertical="center"/>
      <protection/>
    </xf>
    <xf numFmtId="176" fontId="5" fillId="0" borderId="93" xfId="67" applyNumberFormat="1" applyFont="1" applyBorder="1" applyAlignment="1" applyProtection="1">
      <alignment horizontal="center" vertical="center"/>
      <protection/>
    </xf>
    <xf numFmtId="176" fontId="5" fillId="0" borderId="18" xfId="67" applyNumberFormat="1" applyFont="1" applyBorder="1" applyAlignment="1" applyProtection="1">
      <alignment horizontal="center" vertical="center"/>
      <protection/>
    </xf>
    <xf numFmtId="176" fontId="5" fillId="0" borderId="59" xfId="67" applyNumberFormat="1" applyFont="1" applyBorder="1" applyAlignment="1" applyProtection="1">
      <alignment horizontal="center" vertical="center"/>
      <protection/>
    </xf>
    <xf numFmtId="176" fontId="5" fillId="0" borderId="17" xfId="67" applyNumberFormat="1" applyFont="1" applyBorder="1" applyAlignment="1" applyProtection="1">
      <alignment horizontal="center" vertical="center"/>
      <protection/>
    </xf>
    <xf numFmtId="176" fontId="5" fillId="0" borderId="51" xfId="67" applyNumberFormat="1" applyFont="1" applyBorder="1" applyAlignment="1" applyProtection="1">
      <alignment horizontal="center" vertical="center"/>
      <protection/>
    </xf>
    <xf numFmtId="0" fontId="8" fillId="0" borderId="0" xfId="67" applyFont="1" applyBorder="1" applyAlignment="1" applyProtection="1">
      <alignment horizontal="center" vertical="center"/>
      <protection/>
    </xf>
    <xf numFmtId="0" fontId="9" fillId="0" borderId="0" xfId="67" applyFont="1" applyBorder="1" applyAlignment="1" applyProtection="1">
      <alignment vertical="center"/>
      <protection/>
    </xf>
    <xf numFmtId="0" fontId="5" fillId="0" borderId="11" xfId="67" applyFont="1" applyBorder="1" applyAlignment="1" applyProtection="1">
      <alignment horizontal="center" vertical="center" wrapText="1"/>
      <protection/>
    </xf>
    <xf numFmtId="0" fontId="5" fillId="0" borderId="14" xfId="67" applyFont="1" applyBorder="1" applyAlignment="1" applyProtection="1">
      <alignment horizontal="center" vertical="center" shrinkToFit="1"/>
      <protection/>
    </xf>
    <xf numFmtId="0" fontId="5" fillId="0" borderId="10" xfId="67" applyFont="1" applyBorder="1" applyAlignment="1" applyProtection="1">
      <alignment horizontal="center" vertical="center" shrinkToFit="1"/>
      <protection/>
    </xf>
    <xf numFmtId="0" fontId="5" fillId="0" borderId="58" xfId="67" applyFont="1" applyBorder="1" applyAlignment="1" applyProtection="1">
      <alignment horizontal="center" vertical="center" shrinkToFit="1"/>
      <protection/>
    </xf>
    <xf numFmtId="0" fontId="2" fillId="0" borderId="11" xfId="67" applyFont="1" applyBorder="1" applyAlignment="1" applyProtection="1">
      <alignment horizontal="center" vertical="center"/>
      <protection/>
    </xf>
    <xf numFmtId="0" fontId="3" fillId="0" borderId="14" xfId="67" applyFont="1" applyBorder="1" applyAlignment="1" applyProtection="1">
      <alignment horizontal="center" vertical="center"/>
      <protection/>
    </xf>
    <xf numFmtId="0" fontId="3" fillId="0" borderId="10" xfId="67" applyFont="1" applyBorder="1" applyAlignment="1" applyProtection="1">
      <alignment horizontal="center" vertical="center"/>
      <protection/>
    </xf>
    <xf numFmtId="0" fontId="3" fillId="0" borderId="58" xfId="67" applyFont="1" applyBorder="1" applyAlignment="1" applyProtection="1">
      <alignment horizontal="center" vertical="center"/>
      <protection/>
    </xf>
    <xf numFmtId="0" fontId="3" fillId="0" borderId="18" xfId="67" applyFont="1" applyBorder="1" applyAlignment="1" applyProtection="1">
      <alignment vertical="center"/>
      <protection/>
    </xf>
    <xf numFmtId="0" fontId="3" fillId="0" borderId="0" xfId="67" applyFont="1" applyAlignment="1" applyProtection="1">
      <alignment vertical="center"/>
      <protection/>
    </xf>
    <xf numFmtId="176" fontId="2" fillId="0" borderId="76" xfId="67" applyNumberFormat="1" applyFont="1" applyBorder="1" applyAlignment="1" applyProtection="1">
      <alignment horizontal="center" vertical="center"/>
      <protection/>
    </xf>
    <xf numFmtId="176" fontId="2" fillId="0" borderId="94" xfId="67" applyNumberFormat="1" applyFont="1" applyBorder="1" applyAlignment="1" applyProtection="1">
      <alignment horizontal="center" vertical="center"/>
      <protection/>
    </xf>
    <xf numFmtId="176" fontId="2" fillId="0" borderId="77" xfId="67" applyNumberFormat="1" applyFont="1" applyBorder="1" applyAlignment="1" applyProtection="1">
      <alignment horizontal="center" vertical="center"/>
      <protection/>
    </xf>
    <xf numFmtId="176" fontId="5" fillId="0" borderId="95" xfId="67" applyNumberFormat="1" applyFont="1" applyBorder="1" applyAlignment="1" applyProtection="1">
      <alignment horizontal="center" vertical="center" textRotation="255" wrapText="1"/>
      <protection/>
    </xf>
    <xf numFmtId="176" fontId="5" fillId="0" borderId="92" xfId="67" applyNumberFormat="1" applyFont="1" applyBorder="1" applyAlignment="1" applyProtection="1">
      <alignment horizontal="center" vertical="center" textRotation="255" wrapText="1"/>
      <protection/>
    </xf>
    <xf numFmtId="176" fontId="5" fillId="0" borderId="96" xfId="67" applyNumberFormat="1" applyFont="1" applyBorder="1" applyAlignment="1" applyProtection="1">
      <alignment horizontal="center" vertical="center" textRotation="255" wrapText="1"/>
      <protection/>
    </xf>
    <xf numFmtId="176" fontId="2" fillId="0" borderId="97" xfId="49" applyNumberFormat="1" applyFont="1" applyBorder="1" applyAlignment="1" applyProtection="1">
      <alignment horizontal="center" vertical="center"/>
      <protection/>
    </xf>
    <xf numFmtId="176" fontId="2" fillId="0" borderId="98" xfId="49" applyNumberFormat="1" applyFont="1" applyBorder="1" applyAlignment="1" applyProtection="1">
      <alignment horizontal="center" vertical="center"/>
      <protection/>
    </xf>
    <xf numFmtId="176" fontId="2" fillId="0" borderId="99" xfId="49" applyNumberFormat="1" applyFont="1" applyBorder="1" applyAlignment="1" applyProtection="1">
      <alignment horizontal="center" vertical="center"/>
      <protection/>
    </xf>
    <xf numFmtId="176" fontId="5" fillId="0" borderId="100" xfId="67" applyNumberFormat="1" applyFont="1" applyBorder="1" applyAlignment="1" applyProtection="1">
      <alignment horizontal="center" vertical="center" wrapText="1"/>
      <protection/>
    </xf>
    <xf numFmtId="176" fontId="5" fillId="0" borderId="40" xfId="67" applyNumberFormat="1" applyFont="1" applyBorder="1" applyAlignment="1" applyProtection="1">
      <alignment horizontal="center" vertical="center" wrapText="1"/>
      <protection/>
    </xf>
    <xf numFmtId="176" fontId="5" fillId="0" borderId="101" xfId="67" applyNumberFormat="1" applyFont="1" applyBorder="1" applyAlignment="1" applyProtection="1">
      <alignment horizontal="center" vertical="center"/>
      <protection/>
    </xf>
    <xf numFmtId="176" fontId="5" fillId="0" borderId="11" xfId="67" applyNumberFormat="1" applyFont="1" applyBorder="1" applyAlignment="1" applyProtection="1">
      <alignment horizontal="center" vertical="center"/>
      <protection/>
    </xf>
    <xf numFmtId="176" fontId="5" fillId="0" borderId="102" xfId="67" applyNumberFormat="1" applyFont="1" applyBorder="1" applyAlignment="1" applyProtection="1">
      <alignment horizontal="center" vertical="center"/>
      <protection/>
    </xf>
    <xf numFmtId="176" fontId="5" fillId="0" borderId="103" xfId="67" applyNumberFormat="1" applyFont="1" applyBorder="1" applyAlignment="1" applyProtection="1">
      <alignment horizontal="center" vertical="center"/>
      <protection/>
    </xf>
    <xf numFmtId="176" fontId="2" fillId="0" borderId="104" xfId="49" applyNumberFormat="1" applyFont="1" applyBorder="1" applyAlignment="1" applyProtection="1">
      <alignment horizontal="center" vertical="center"/>
      <protection/>
    </xf>
    <xf numFmtId="176" fontId="2" fillId="0" borderId="105" xfId="49" applyNumberFormat="1" applyFont="1" applyBorder="1" applyAlignment="1" applyProtection="1">
      <alignment horizontal="center" vertical="center"/>
      <protection/>
    </xf>
    <xf numFmtId="176" fontId="2" fillId="0" borderId="106" xfId="49" applyNumberFormat="1" applyFont="1" applyBorder="1" applyAlignment="1" applyProtection="1">
      <alignment horizontal="center" vertical="center"/>
      <protection/>
    </xf>
    <xf numFmtId="176" fontId="73" fillId="0" borderId="101" xfId="67" applyNumberFormat="1" applyFont="1" applyBorder="1" applyAlignment="1" applyProtection="1">
      <alignment horizontal="center" vertical="center"/>
      <protection/>
    </xf>
    <xf numFmtId="176" fontId="2" fillId="0" borderId="101" xfId="67" applyNumberFormat="1" applyFont="1" applyBorder="1" applyAlignment="1" applyProtection="1">
      <alignment horizontal="center" vertical="center"/>
      <protection/>
    </xf>
    <xf numFmtId="176" fontId="5" fillId="0" borderId="72" xfId="67" applyNumberFormat="1" applyFont="1" applyBorder="1" applyAlignment="1" applyProtection="1">
      <alignment horizontal="center" vertical="center" wrapText="1"/>
      <protection/>
    </xf>
    <xf numFmtId="176" fontId="5" fillId="0" borderId="107" xfId="67" applyNumberFormat="1" applyFont="1" applyBorder="1" applyAlignment="1" applyProtection="1">
      <alignment horizontal="center" vertical="center" wrapText="1"/>
      <protection/>
    </xf>
    <xf numFmtId="3" fontId="2" fillId="0" borderId="11" xfId="67" applyNumberFormat="1" applyFont="1" applyBorder="1" applyAlignment="1" applyProtection="1">
      <alignment vertical="center"/>
      <protection/>
    </xf>
    <xf numFmtId="0" fontId="73" fillId="0" borderId="11" xfId="67" applyFont="1" applyBorder="1" applyAlignment="1" applyProtection="1">
      <alignment horizontal="center" vertical="center"/>
      <protection/>
    </xf>
    <xf numFmtId="0" fontId="73" fillId="0" borderId="10" xfId="67" applyFont="1" applyBorder="1" applyAlignment="1" applyProtection="1">
      <alignment horizontal="center" vertical="center"/>
      <protection/>
    </xf>
    <xf numFmtId="0" fontId="73" fillId="0" borderId="58" xfId="67" applyFont="1" applyBorder="1" applyAlignment="1" applyProtection="1">
      <alignment horizontal="center" vertical="center"/>
      <protection/>
    </xf>
    <xf numFmtId="177" fontId="73" fillId="0" borderId="11" xfId="67" applyNumberFormat="1" applyFont="1" applyBorder="1" applyAlignment="1" applyProtection="1">
      <alignment horizontal="center" vertical="center"/>
      <protection/>
    </xf>
    <xf numFmtId="0" fontId="2" fillId="0" borderId="11" xfId="67" applyFont="1" applyBorder="1" applyAlignment="1" applyProtection="1">
      <alignment vertical="center"/>
      <protection/>
    </xf>
    <xf numFmtId="0" fontId="2" fillId="0" borderId="11" xfId="67" applyFont="1" applyBorder="1" applyAlignment="1" applyProtection="1">
      <alignment horizontal="center" vertical="center"/>
      <protection locked="0"/>
    </xf>
    <xf numFmtId="0" fontId="5" fillId="0" borderId="14" xfId="67" applyFont="1" applyBorder="1" applyAlignment="1" applyProtection="1">
      <alignment horizontal="center" vertical="center" shrinkToFit="1"/>
      <protection locked="0"/>
    </xf>
    <xf numFmtId="0" fontId="5" fillId="0" borderId="10" xfId="67" applyFont="1" applyBorder="1" applyAlignment="1" applyProtection="1">
      <alignment horizontal="center" vertical="center" shrinkToFit="1"/>
      <protection locked="0"/>
    </xf>
    <xf numFmtId="0" fontId="5" fillId="0" borderId="58" xfId="67" applyFont="1" applyBorder="1" applyAlignment="1" applyProtection="1">
      <alignment horizontal="center" vertical="center" shrinkToFit="1"/>
      <protection locked="0"/>
    </xf>
    <xf numFmtId="176" fontId="75" fillId="0" borderId="89" xfId="67" applyNumberFormat="1" applyFont="1" applyBorder="1" applyAlignment="1" applyProtection="1">
      <alignment horizontal="center" vertical="center"/>
      <protection/>
    </xf>
    <xf numFmtId="176" fontId="75" fillId="0" borderId="18" xfId="67" applyNumberFormat="1" applyFont="1" applyBorder="1" applyAlignment="1" applyProtection="1">
      <alignment horizontal="center" vertical="center"/>
      <protection/>
    </xf>
    <xf numFmtId="176" fontId="75" fillId="0" borderId="17" xfId="67" applyNumberFormat="1" applyFont="1" applyBorder="1" applyAlignment="1" applyProtection="1">
      <alignment horizontal="center" vertical="center"/>
      <protection/>
    </xf>
    <xf numFmtId="176" fontId="11" fillId="35" borderId="89" xfId="67" applyNumberFormat="1" applyFont="1" applyFill="1" applyBorder="1" applyAlignment="1" applyProtection="1">
      <alignment horizontal="center" vertical="center"/>
      <protection/>
    </xf>
    <xf numFmtId="176" fontId="11" fillId="35" borderId="18" xfId="67" applyNumberFormat="1" applyFont="1" applyFill="1" applyBorder="1" applyAlignment="1" applyProtection="1">
      <alignment horizontal="center" vertical="center"/>
      <protection/>
    </xf>
    <xf numFmtId="176" fontId="11" fillId="35" borderId="17" xfId="67" applyNumberFormat="1" applyFont="1" applyFill="1" applyBorder="1" applyAlignment="1" applyProtection="1">
      <alignment horizontal="center" vertical="center"/>
      <protection/>
    </xf>
    <xf numFmtId="176" fontId="77" fillId="0" borderId="88" xfId="67" applyNumberFormat="1" applyFont="1" applyBorder="1" applyAlignment="1" applyProtection="1">
      <alignment horizontal="center" vertical="center"/>
      <protection/>
    </xf>
    <xf numFmtId="176" fontId="77" fillId="0" borderId="23" xfId="67" applyNumberFormat="1" applyFont="1" applyBorder="1" applyAlignment="1" applyProtection="1">
      <alignment horizontal="center" vertical="center"/>
      <protection/>
    </xf>
    <xf numFmtId="176" fontId="77" fillId="0" borderId="24" xfId="67" applyNumberFormat="1" applyFont="1" applyBorder="1" applyAlignment="1" applyProtection="1">
      <alignment horizontal="center" vertical="center"/>
      <protection/>
    </xf>
    <xf numFmtId="176" fontId="75" fillId="0" borderId="89" xfId="66" applyNumberFormat="1" applyFont="1" applyFill="1" applyBorder="1" applyAlignment="1" applyProtection="1">
      <alignment horizontal="center" vertical="center" wrapText="1"/>
      <protection/>
    </xf>
    <xf numFmtId="176" fontId="75" fillId="0" borderId="18" xfId="66" applyNumberFormat="1" applyFont="1" applyFill="1" applyBorder="1" applyAlignment="1" applyProtection="1">
      <alignment horizontal="center" vertical="center" wrapText="1"/>
      <protection/>
    </xf>
    <xf numFmtId="176" fontId="75" fillId="0" borderId="17" xfId="66" applyNumberFormat="1" applyFont="1" applyFill="1" applyBorder="1" applyAlignment="1" applyProtection="1">
      <alignment horizontal="center" vertical="center" wrapText="1"/>
      <protection/>
    </xf>
    <xf numFmtId="176" fontId="2" fillId="32" borderId="89" xfId="66" applyNumberFormat="1" applyFont="1" applyFill="1" applyBorder="1" applyAlignment="1" applyProtection="1">
      <alignment horizontal="center" vertical="center" wrapText="1"/>
      <protection/>
    </xf>
    <xf numFmtId="176" fontId="2" fillId="32" borderId="18" xfId="66" applyNumberFormat="1" applyFont="1" applyFill="1" applyBorder="1" applyAlignment="1" applyProtection="1">
      <alignment horizontal="center" vertical="center" wrapText="1"/>
      <protection/>
    </xf>
    <xf numFmtId="176" fontId="2" fillId="32" borderId="17" xfId="66" applyNumberFormat="1" applyFont="1" applyFill="1" applyBorder="1" applyAlignment="1" applyProtection="1">
      <alignment horizontal="center" vertical="center" wrapText="1"/>
      <protection/>
    </xf>
    <xf numFmtId="176" fontId="11" fillId="0" borderId="89" xfId="67" applyNumberFormat="1" applyFont="1" applyBorder="1" applyAlignment="1" applyProtection="1">
      <alignment horizontal="center" vertical="center"/>
      <protection/>
    </xf>
    <xf numFmtId="176" fontId="11" fillId="0" borderId="18" xfId="67" applyNumberFormat="1" applyFont="1" applyBorder="1" applyAlignment="1" applyProtection="1">
      <alignment horizontal="center" vertical="center"/>
      <protection/>
    </xf>
    <xf numFmtId="176" fontId="11" fillId="0" borderId="17" xfId="67" applyNumberFormat="1" applyFont="1" applyBorder="1" applyAlignment="1" applyProtection="1">
      <alignment horizontal="center" vertical="center"/>
      <protection/>
    </xf>
    <xf numFmtId="176" fontId="77" fillId="0" borderId="89" xfId="67" applyNumberFormat="1" applyFont="1" applyBorder="1" applyAlignment="1" applyProtection="1">
      <alignment horizontal="center" vertical="center"/>
      <protection/>
    </xf>
    <xf numFmtId="176" fontId="77" fillId="0" borderId="18" xfId="67" applyNumberFormat="1" applyFont="1" applyBorder="1" applyAlignment="1" applyProtection="1">
      <alignment horizontal="center" vertical="center"/>
      <protection/>
    </xf>
    <xf numFmtId="176" fontId="77" fillId="0" borderId="17" xfId="67" applyNumberFormat="1" applyFont="1" applyBorder="1" applyAlignment="1" applyProtection="1">
      <alignment horizontal="center" vertical="center"/>
      <protection/>
    </xf>
    <xf numFmtId="176" fontId="11" fillId="0" borderId="108" xfId="67" applyNumberFormat="1" applyFont="1" applyBorder="1" applyAlignment="1" applyProtection="1">
      <alignment horizontal="center" vertical="center"/>
      <protection/>
    </xf>
    <xf numFmtId="176" fontId="11" fillId="0" borderId="109" xfId="67" applyNumberFormat="1" applyFont="1" applyBorder="1" applyAlignment="1" applyProtection="1">
      <alignment horizontal="center" vertical="center"/>
      <protection/>
    </xf>
    <xf numFmtId="176" fontId="11" fillId="0" borderId="110" xfId="67" applyNumberFormat="1" applyFont="1" applyBorder="1" applyAlignment="1" applyProtection="1">
      <alignment horizontal="center" vertical="center"/>
      <protection/>
    </xf>
    <xf numFmtId="176" fontId="11" fillId="35" borderId="88" xfId="67" applyNumberFormat="1" applyFont="1" applyFill="1" applyBorder="1" applyAlignment="1" applyProtection="1">
      <alignment horizontal="center" vertical="center"/>
      <protection/>
    </xf>
    <xf numFmtId="176" fontId="11" fillId="35" borderId="23" xfId="67" applyNumberFormat="1" applyFont="1" applyFill="1" applyBorder="1" applyAlignment="1" applyProtection="1">
      <alignment horizontal="center" vertical="center"/>
      <protection/>
    </xf>
    <xf numFmtId="176" fontId="11" fillId="35" borderId="24" xfId="67" applyNumberFormat="1" applyFont="1" applyFill="1" applyBorder="1" applyAlignment="1" applyProtection="1">
      <alignment horizontal="center" vertical="center"/>
      <protection/>
    </xf>
    <xf numFmtId="176" fontId="78" fillId="35" borderId="88" xfId="67" applyNumberFormat="1" applyFont="1" applyFill="1" applyBorder="1" applyAlignment="1" applyProtection="1">
      <alignment horizontal="center" vertical="center"/>
      <protection/>
    </xf>
    <xf numFmtId="176" fontId="78" fillId="35" borderId="23" xfId="67" applyNumberFormat="1" applyFont="1" applyFill="1" applyBorder="1" applyAlignment="1" applyProtection="1">
      <alignment horizontal="center" vertical="center"/>
      <protection/>
    </xf>
    <xf numFmtId="176" fontId="78" fillId="35" borderId="24" xfId="67" applyNumberFormat="1" applyFont="1" applyFill="1" applyBorder="1" applyAlignment="1" applyProtection="1">
      <alignment horizontal="center" vertical="center"/>
      <protection/>
    </xf>
    <xf numFmtId="0" fontId="5" fillId="0" borderId="12" xfId="67" applyFont="1" applyBorder="1" applyAlignment="1" applyProtection="1">
      <alignment horizontal="center" vertical="center" wrapText="1"/>
      <protection/>
    </xf>
    <xf numFmtId="0" fontId="5" fillId="0" borderId="23" xfId="67" applyFont="1" applyBorder="1" applyAlignment="1" applyProtection="1">
      <alignment horizontal="center" vertical="center" wrapText="1"/>
      <protection/>
    </xf>
    <xf numFmtId="0" fontId="5" fillId="0" borderId="24" xfId="67" applyFont="1" applyBorder="1" applyAlignment="1" applyProtection="1">
      <alignment horizontal="center" vertical="center" wrapText="1"/>
      <protection/>
    </xf>
    <xf numFmtId="0" fontId="2" fillId="0" borderId="11" xfId="67" applyBorder="1" applyAlignment="1" applyProtection="1">
      <alignment horizontal="center" vertical="center"/>
      <protection/>
    </xf>
    <xf numFmtId="0" fontId="19" fillId="0" borderId="0" xfId="67" applyFont="1" applyAlignment="1" applyProtection="1">
      <alignment horizontal="center" vertical="center" wrapText="1"/>
      <protection/>
    </xf>
    <xf numFmtId="0" fontId="79" fillId="34" borderId="97" xfId="67" applyFont="1" applyFill="1" applyBorder="1" applyAlignment="1" applyProtection="1">
      <alignment horizontal="center" vertical="center"/>
      <protection locked="0"/>
    </xf>
    <xf numFmtId="0" fontId="79" fillId="34" borderId="98" xfId="67" applyFont="1" applyFill="1" applyBorder="1" applyAlignment="1" applyProtection="1">
      <alignment horizontal="center" vertical="center"/>
      <protection locked="0"/>
    </xf>
    <xf numFmtId="0" fontId="79" fillId="34" borderId="99" xfId="67" applyFont="1" applyFill="1" applyBorder="1" applyAlignment="1" applyProtection="1">
      <alignment horizontal="center" vertical="center"/>
      <protection locked="0"/>
    </xf>
    <xf numFmtId="180" fontId="5" fillId="0" borderId="14" xfId="67" applyNumberFormat="1" applyFont="1" applyBorder="1" applyAlignment="1" applyProtection="1">
      <alignment horizontal="center" vertical="center"/>
      <protection/>
    </xf>
    <xf numFmtId="180" fontId="5" fillId="0" borderId="58" xfId="67" applyNumberFormat="1" applyFont="1" applyBorder="1" applyAlignment="1" applyProtection="1">
      <alignment horizontal="center" vertical="center"/>
      <protection/>
    </xf>
    <xf numFmtId="0" fontId="18" fillId="0" borderId="11" xfId="67" applyFont="1" applyBorder="1" applyAlignment="1" applyProtection="1">
      <alignment horizontal="left" vertical="center" wrapText="1"/>
      <protection locked="0"/>
    </xf>
    <xf numFmtId="0" fontId="5" fillId="0" borderId="97" xfId="67" applyFont="1" applyFill="1" applyBorder="1" applyAlignment="1" applyProtection="1">
      <alignment horizontal="center" vertical="center"/>
      <protection/>
    </xf>
    <xf numFmtId="0" fontId="5" fillId="0" borderId="98" xfId="67" applyFont="1" applyFill="1" applyBorder="1" applyAlignment="1" applyProtection="1">
      <alignment horizontal="center" vertical="center"/>
      <protection/>
    </xf>
    <xf numFmtId="0" fontId="5" fillId="0" borderId="99" xfId="67" applyFont="1" applyFill="1" applyBorder="1" applyAlignment="1" applyProtection="1">
      <alignment horizontal="center" vertical="center"/>
      <protection/>
    </xf>
    <xf numFmtId="180" fontId="5" fillId="0" borderId="14" xfId="67" applyNumberFormat="1" applyFont="1" applyFill="1" applyBorder="1" applyAlignment="1" applyProtection="1">
      <alignment horizontal="center" vertical="center"/>
      <protection/>
    </xf>
    <xf numFmtId="180" fontId="5" fillId="0" borderId="58" xfId="67" applyNumberFormat="1" applyFont="1" applyFill="1" applyBorder="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5" fillId="0" borderId="14" xfId="67" applyFont="1" applyFill="1" applyBorder="1" applyAlignment="1" applyProtection="1">
      <alignment horizontal="center" vertical="center"/>
      <protection/>
    </xf>
    <xf numFmtId="0" fontId="2" fillId="0" borderId="11" xfId="67" applyBorder="1" applyAlignment="1" applyProtection="1">
      <alignment horizontal="center" vertical="center"/>
      <protection locked="0"/>
    </xf>
    <xf numFmtId="0" fontId="17" fillId="0" borderId="11" xfId="67" applyFont="1" applyBorder="1" applyAlignment="1" applyProtection="1">
      <alignment horizontal="center" vertical="center"/>
      <protection/>
    </xf>
    <xf numFmtId="0" fontId="5" fillId="0" borderId="11" xfId="67" applyFont="1" applyBorder="1" applyAlignment="1" applyProtection="1">
      <alignment horizontal="center" vertical="center"/>
      <protection/>
    </xf>
    <xf numFmtId="0" fontId="17" fillId="0" borderId="14" xfId="67" applyFont="1" applyBorder="1" applyAlignment="1" applyProtection="1">
      <alignment horizontal="center" vertical="center"/>
      <protection/>
    </xf>
    <xf numFmtId="0" fontId="17" fillId="0" borderId="58" xfId="67" applyFont="1" applyBorder="1" applyAlignment="1" applyProtection="1">
      <alignment horizontal="center" vertical="center"/>
      <protection/>
    </xf>
    <xf numFmtId="0" fontId="26" fillId="0" borderId="14" xfId="67" applyFont="1" applyBorder="1" applyAlignment="1" applyProtection="1">
      <alignment horizontal="center" vertical="center"/>
      <protection/>
    </xf>
    <xf numFmtId="0" fontId="26" fillId="0" borderId="58" xfId="67" applyFont="1" applyBorder="1" applyAlignment="1" applyProtection="1">
      <alignment horizontal="center" vertical="center"/>
      <protection/>
    </xf>
    <xf numFmtId="0" fontId="2" fillId="0" borderId="10" xfId="67" applyBorder="1" applyAlignment="1" applyProtection="1">
      <alignment horizontal="center" vertical="center"/>
      <protection locked="0"/>
    </xf>
    <xf numFmtId="180" fontId="79" fillId="34" borderId="14" xfId="67" applyNumberFormat="1" applyFont="1" applyFill="1" applyBorder="1" applyAlignment="1" applyProtection="1">
      <alignment horizontal="center" vertical="center"/>
      <protection locked="0"/>
    </xf>
    <xf numFmtId="180" fontId="79" fillId="34" borderId="58" xfId="67" applyNumberFormat="1" applyFont="1" applyFill="1" applyBorder="1" applyAlignment="1" applyProtection="1">
      <alignment horizontal="center" vertical="center"/>
      <protection locked="0"/>
    </xf>
    <xf numFmtId="0" fontId="3" fillId="0" borderId="11" xfId="67" applyFont="1" applyBorder="1" applyAlignment="1" applyProtection="1">
      <alignment horizontal="center" vertical="center"/>
      <protection/>
    </xf>
    <xf numFmtId="0" fontId="18" fillId="0" borderId="14" xfId="67" applyFont="1" applyBorder="1" applyAlignment="1" applyProtection="1">
      <alignment horizontal="left" vertical="center" wrapText="1"/>
      <protection locked="0"/>
    </xf>
    <xf numFmtId="0" fontId="18" fillId="0" borderId="10" xfId="67" applyFont="1" applyBorder="1" applyAlignment="1" applyProtection="1">
      <alignment horizontal="left" vertical="center" wrapText="1"/>
      <protection locked="0"/>
    </xf>
    <xf numFmtId="0" fontId="18" fillId="0" borderId="58" xfId="67" applyFont="1" applyBorder="1" applyAlignment="1" applyProtection="1">
      <alignment horizontal="left" vertical="center" wrapText="1"/>
      <protection locked="0"/>
    </xf>
    <xf numFmtId="0" fontId="5" fillId="0" borderId="58" xfId="67" applyFont="1" applyBorder="1" applyAlignment="1" applyProtection="1">
      <alignment horizontal="center" vertical="center"/>
      <protection/>
    </xf>
    <xf numFmtId="0" fontId="5" fillId="36" borderId="111" xfId="67" applyFont="1" applyFill="1" applyBorder="1" applyAlignment="1" applyProtection="1">
      <alignment horizontal="center" vertical="center"/>
      <protection/>
    </xf>
    <xf numFmtId="0" fontId="5" fillId="36" borderId="16" xfId="67" applyFont="1" applyFill="1" applyBorder="1" applyAlignment="1" applyProtection="1">
      <alignment horizontal="center" vertical="center"/>
      <protection/>
    </xf>
    <xf numFmtId="0" fontId="18" fillId="0" borderId="21" xfId="67" applyFont="1" applyBorder="1" applyAlignment="1" applyProtection="1">
      <alignment horizontal="left" vertical="center"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3研修記録簿・集計表（●）" xfId="66"/>
    <cellStyle name="標準_■12参考 様式" xfId="67"/>
    <cellStyle name="標準_18：●内規（別紙１２）FW研修記録簿・日誌（月集計表修正）" xfId="68"/>
    <cellStyle name="Followed Hyperlink" xfId="69"/>
    <cellStyle name="良い" xfId="70"/>
  </cellStyles>
  <dxfs count="16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0</xdr:row>
      <xdr:rowOff>57150</xdr:rowOff>
    </xdr:from>
    <xdr:to>
      <xdr:col>11</xdr:col>
      <xdr:colOff>1666875</xdr:colOff>
      <xdr:row>1</xdr:row>
      <xdr:rowOff>552450</xdr:rowOff>
    </xdr:to>
    <xdr:pic>
      <xdr:nvPicPr>
        <xdr:cNvPr id="1" name="Picture 2"/>
        <xdr:cNvPicPr preferRelativeResize="1">
          <a:picLocks noChangeAspect="1"/>
        </xdr:cNvPicPr>
      </xdr:nvPicPr>
      <xdr:blipFill>
        <a:blip r:embed="rId1"/>
        <a:stretch>
          <a:fillRect/>
        </a:stretch>
      </xdr:blipFill>
      <xdr:spPr>
        <a:xfrm>
          <a:off x="5362575" y="57150"/>
          <a:ext cx="1800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390525</xdr:colOff>
      <xdr:row>49</xdr:row>
      <xdr:rowOff>314325</xdr:rowOff>
    </xdr:from>
    <xdr:to>
      <xdr:col>13</xdr:col>
      <xdr:colOff>561975</xdr:colOff>
      <xdr:row>53</xdr:row>
      <xdr:rowOff>38100</xdr:rowOff>
    </xdr:to>
    <xdr:pic>
      <xdr:nvPicPr>
        <xdr:cNvPr id="1" name="Picture 2"/>
        <xdr:cNvPicPr preferRelativeResize="1">
          <a:picLocks noChangeAspect="1"/>
        </xdr:cNvPicPr>
      </xdr:nvPicPr>
      <xdr:blipFill>
        <a:blip r:embed="rId1"/>
        <a:stretch>
          <a:fillRect/>
        </a:stretch>
      </xdr:blipFill>
      <xdr:spPr>
        <a:xfrm>
          <a:off x="5505450" y="10848975"/>
          <a:ext cx="666750" cy="542925"/>
        </a:xfrm>
        <a:prstGeom prst="rect">
          <a:avLst/>
        </a:prstGeom>
        <a:noFill/>
        <a:ln w="9525" cmpd="sng">
          <a:noFill/>
        </a:ln>
      </xdr:spPr>
    </xdr:pic>
    <xdr:clientData/>
  </xdr:twoCellAnchor>
  <xdr:twoCellAnchor>
    <xdr:from>
      <xdr:col>0</xdr:col>
      <xdr:colOff>9525</xdr:colOff>
      <xdr:row>8</xdr:row>
      <xdr:rowOff>9525</xdr:rowOff>
    </xdr:from>
    <xdr:to>
      <xdr:col>2</xdr:col>
      <xdr:colOff>9525</xdr:colOff>
      <xdr:row>10</xdr:row>
      <xdr:rowOff>9525</xdr:rowOff>
    </xdr:to>
    <xdr:sp>
      <xdr:nvSpPr>
        <xdr:cNvPr id="2" name="Line 1"/>
        <xdr:cNvSpPr>
          <a:spLocks/>
        </xdr:cNvSpPr>
      </xdr:nvSpPr>
      <xdr:spPr>
        <a:xfrm>
          <a:off x="9525" y="2038350"/>
          <a:ext cx="6477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00sosiki\02&#32068;&#32340;&#37096;\04&#25285;&#12356;&#25163;&#32946;&#25104;&#65319;\90&#25285;&#12356;&#25163;&#65319;&#20491;&#20154;\&#30000;&#37032;\&#30476;&#210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福島変更分"/>
      <sheetName val="3岩手変更分"/>
      <sheetName val="1北海道"/>
      <sheetName val="2青森"/>
      <sheetName val="3岩手"/>
      <sheetName val="4宮城"/>
      <sheetName val="5秋田"/>
      <sheetName val="6山形"/>
      <sheetName val="7-1福島"/>
      <sheetName val="7-2福島（磐林協）"/>
      <sheetName val="8茨城"/>
      <sheetName val="9栃木"/>
      <sheetName val="10群馬"/>
      <sheetName val="11埼玉（なし）"/>
      <sheetName val="12千葉"/>
      <sheetName val="13東京"/>
      <sheetName val="15新潟"/>
      <sheetName val="16富山"/>
      <sheetName val="17石川"/>
      <sheetName val="18福井"/>
      <sheetName val="19山梨"/>
      <sheetName val="20長野"/>
      <sheetName val="10　群馬"/>
      <sheetName val="Sheet1"/>
      <sheetName val="21岐阜"/>
      <sheetName val="22静岡"/>
      <sheetName val="23愛知"/>
      <sheetName val="24三重"/>
      <sheetName val="25滋賀"/>
      <sheetName val="26京都"/>
      <sheetName val="27大阪"/>
      <sheetName val="28兵庫"/>
      <sheetName val="29奈良"/>
      <sheetName val="30 和歌山"/>
      <sheetName val="31鳥取"/>
      <sheetName val="32島根"/>
      <sheetName val="33岡山"/>
      <sheetName val="34 広島"/>
      <sheetName val="35山口"/>
      <sheetName val="36徳島"/>
      <sheetName val="37香川"/>
      <sheetName val="38愛媛"/>
      <sheetName val="39-1高知"/>
      <sheetName val="39-2高知（素生協）"/>
      <sheetName val="40福岡"/>
      <sheetName val="41佐賀"/>
      <sheetName val="42長崎"/>
      <sheetName val="43熊本"/>
      <sheetName val="44大分"/>
      <sheetName val="45宮崎"/>
      <sheetName val="46鹿児島"/>
      <sheetName val="47沖縄（なし）"/>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F22"/>
  <sheetViews>
    <sheetView zoomScalePageLayoutView="0" workbookViewId="0" topLeftCell="A1">
      <selection activeCell="A1" sqref="A1"/>
    </sheetView>
  </sheetViews>
  <sheetFormatPr defaultColWidth="9.140625" defaultRowHeight="15"/>
  <cols>
    <col min="1" max="1" width="9.00390625" style="0" customWidth="1"/>
    <col min="16" max="16" width="9.00390625" style="0" customWidth="1"/>
    <col min="18" max="18" width="9.00390625" style="0" customWidth="1"/>
  </cols>
  <sheetData>
    <row r="1" spans="2:32" ht="13.5">
      <c r="B1" s="219">
        <v>1</v>
      </c>
      <c r="C1" s="219">
        <v>2</v>
      </c>
      <c r="D1" s="219">
        <v>3</v>
      </c>
      <c r="E1" s="219">
        <v>4</v>
      </c>
      <c r="F1" s="219">
        <v>5</v>
      </c>
      <c r="G1" s="219">
        <v>6</v>
      </c>
      <c r="H1" s="219">
        <v>7</v>
      </c>
      <c r="I1" s="219">
        <v>8</v>
      </c>
      <c r="J1" s="219">
        <v>9</v>
      </c>
      <c r="K1" s="219">
        <v>10</v>
      </c>
      <c r="L1" s="219">
        <v>11</v>
      </c>
      <c r="M1" s="219">
        <v>12</v>
      </c>
      <c r="N1" s="219">
        <v>13</v>
      </c>
      <c r="O1" s="219">
        <v>14</v>
      </c>
      <c r="P1" s="219">
        <v>15</v>
      </c>
      <c r="Q1" s="219">
        <v>16</v>
      </c>
      <c r="R1" s="219">
        <v>17</v>
      </c>
      <c r="S1" s="219">
        <v>18</v>
      </c>
      <c r="T1" s="219">
        <v>19</v>
      </c>
      <c r="U1" s="219">
        <v>20</v>
      </c>
      <c r="V1" s="219">
        <v>21</v>
      </c>
      <c r="W1" s="219">
        <v>22</v>
      </c>
      <c r="X1" s="219">
        <v>23</v>
      </c>
      <c r="Y1" s="219">
        <v>24</v>
      </c>
      <c r="Z1" s="219">
        <v>25</v>
      </c>
      <c r="AA1" s="219">
        <v>26</v>
      </c>
      <c r="AB1" s="219">
        <v>27</v>
      </c>
      <c r="AC1" s="219">
        <v>28</v>
      </c>
      <c r="AD1" s="219">
        <v>29</v>
      </c>
      <c r="AE1" s="219">
        <v>30</v>
      </c>
      <c r="AF1" s="219">
        <v>31</v>
      </c>
    </row>
    <row r="2" spans="1:32" ht="13.5">
      <c r="A2" s="220" t="s">
        <v>271</v>
      </c>
      <c r="B2" s="221">
        <v>42430</v>
      </c>
      <c r="C2" s="221">
        <v>42431</v>
      </c>
      <c r="D2" s="221">
        <v>42432</v>
      </c>
      <c r="E2" s="221">
        <v>42433</v>
      </c>
      <c r="F2" s="221">
        <v>42434</v>
      </c>
      <c r="G2" s="221">
        <v>42435</v>
      </c>
      <c r="H2" s="221">
        <v>42436</v>
      </c>
      <c r="I2" s="221">
        <v>42437</v>
      </c>
      <c r="J2" s="221">
        <v>42438</v>
      </c>
      <c r="K2" s="221">
        <v>42439</v>
      </c>
      <c r="L2" s="221">
        <v>42440</v>
      </c>
      <c r="M2" s="221">
        <v>42441</v>
      </c>
      <c r="N2" s="221">
        <v>42442</v>
      </c>
      <c r="O2" s="221">
        <v>42443</v>
      </c>
      <c r="P2" s="221">
        <v>42444</v>
      </c>
      <c r="Q2" s="221">
        <v>42445</v>
      </c>
      <c r="R2" s="221">
        <v>42446</v>
      </c>
      <c r="S2" s="221">
        <v>42447</v>
      </c>
      <c r="T2" s="221">
        <v>42448</v>
      </c>
      <c r="U2" s="221">
        <v>42449</v>
      </c>
      <c r="V2" s="221">
        <v>42450</v>
      </c>
      <c r="W2" s="221">
        <v>42451</v>
      </c>
      <c r="X2" s="221">
        <v>42452</v>
      </c>
      <c r="Y2" s="221">
        <v>42453</v>
      </c>
      <c r="Z2" s="221">
        <v>42454</v>
      </c>
      <c r="AA2" s="221">
        <v>42455</v>
      </c>
      <c r="AB2" s="221">
        <v>42456</v>
      </c>
      <c r="AC2" s="221">
        <v>42457</v>
      </c>
      <c r="AD2" s="221">
        <v>42458</v>
      </c>
      <c r="AE2" s="221">
        <v>42459</v>
      </c>
      <c r="AF2" s="221">
        <v>42460</v>
      </c>
    </row>
    <row r="3" spans="1:32" ht="13.5">
      <c r="A3" s="220" t="s">
        <v>272</v>
      </c>
      <c r="B3" s="221">
        <v>42461</v>
      </c>
      <c r="C3" s="221">
        <v>42462</v>
      </c>
      <c r="D3" s="221">
        <v>42463</v>
      </c>
      <c r="E3" s="221">
        <v>42464</v>
      </c>
      <c r="F3" s="221">
        <v>42465</v>
      </c>
      <c r="G3" s="221">
        <v>42466</v>
      </c>
      <c r="H3" s="221">
        <v>42467</v>
      </c>
      <c r="I3" s="221">
        <v>42468</v>
      </c>
      <c r="J3" s="221">
        <v>42469</v>
      </c>
      <c r="K3" s="221">
        <v>42470</v>
      </c>
      <c r="L3" s="221">
        <v>42471</v>
      </c>
      <c r="M3" s="221">
        <v>42472</v>
      </c>
      <c r="N3" s="221">
        <v>42473</v>
      </c>
      <c r="O3" s="221">
        <v>42474</v>
      </c>
      <c r="P3" s="221">
        <v>42475</v>
      </c>
      <c r="Q3" s="221">
        <v>42476</v>
      </c>
      <c r="R3" s="221">
        <v>42477</v>
      </c>
      <c r="S3" s="221">
        <v>42478</v>
      </c>
      <c r="T3" s="221">
        <v>42479</v>
      </c>
      <c r="U3" s="221">
        <v>42480</v>
      </c>
      <c r="V3" s="221">
        <v>42481</v>
      </c>
      <c r="W3" s="221">
        <v>42482</v>
      </c>
      <c r="X3" s="221">
        <v>42483</v>
      </c>
      <c r="Y3" s="221">
        <v>42484</v>
      </c>
      <c r="Z3" s="221">
        <v>42485</v>
      </c>
      <c r="AA3" s="221">
        <v>42486</v>
      </c>
      <c r="AB3" s="221">
        <v>42487</v>
      </c>
      <c r="AC3" s="221">
        <v>42488</v>
      </c>
      <c r="AD3" s="221">
        <v>42489</v>
      </c>
      <c r="AE3" s="221">
        <v>42490</v>
      </c>
      <c r="AF3" s="221"/>
    </row>
    <row r="4" spans="1:32" ht="13.5">
      <c r="A4" s="220" t="s">
        <v>273</v>
      </c>
      <c r="B4" s="221">
        <v>42491</v>
      </c>
      <c r="C4" s="221">
        <v>42492</v>
      </c>
      <c r="D4" s="221">
        <v>42493</v>
      </c>
      <c r="E4" s="221">
        <v>42494</v>
      </c>
      <c r="F4" s="221">
        <v>42495</v>
      </c>
      <c r="G4" s="221">
        <v>42496</v>
      </c>
      <c r="H4" s="221">
        <v>42497</v>
      </c>
      <c r="I4" s="221">
        <v>42498</v>
      </c>
      <c r="J4" s="221">
        <v>42499</v>
      </c>
      <c r="K4" s="221">
        <v>42500</v>
      </c>
      <c r="L4" s="221">
        <v>42501</v>
      </c>
      <c r="M4" s="221">
        <v>42502</v>
      </c>
      <c r="N4" s="221">
        <v>42503</v>
      </c>
      <c r="O4" s="221">
        <v>42504</v>
      </c>
      <c r="P4" s="221">
        <v>42505</v>
      </c>
      <c r="Q4" s="221">
        <v>42506</v>
      </c>
      <c r="R4" s="221">
        <v>42507</v>
      </c>
      <c r="S4" s="221">
        <v>42508</v>
      </c>
      <c r="T4" s="221">
        <v>42509</v>
      </c>
      <c r="U4" s="221">
        <v>42510</v>
      </c>
      <c r="V4" s="221">
        <v>42511</v>
      </c>
      <c r="W4" s="221">
        <v>42512</v>
      </c>
      <c r="X4" s="221">
        <v>42513</v>
      </c>
      <c r="Y4" s="221">
        <v>42514</v>
      </c>
      <c r="Z4" s="221">
        <v>42515</v>
      </c>
      <c r="AA4" s="221">
        <v>42516</v>
      </c>
      <c r="AB4" s="221">
        <v>42517</v>
      </c>
      <c r="AC4" s="221">
        <v>42518</v>
      </c>
      <c r="AD4" s="221">
        <v>42519</v>
      </c>
      <c r="AE4" s="221">
        <v>42520</v>
      </c>
      <c r="AF4" s="221">
        <v>42521</v>
      </c>
    </row>
    <row r="5" spans="1:32" ht="13.5">
      <c r="A5" s="220" t="s">
        <v>274</v>
      </c>
      <c r="B5" s="221">
        <v>42522</v>
      </c>
      <c r="C5" s="221">
        <v>42523</v>
      </c>
      <c r="D5" s="221">
        <v>42524</v>
      </c>
      <c r="E5" s="221">
        <v>42525</v>
      </c>
      <c r="F5" s="221">
        <v>42526</v>
      </c>
      <c r="G5" s="221">
        <v>42527</v>
      </c>
      <c r="H5" s="221">
        <v>42528</v>
      </c>
      <c r="I5" s="221">
        <v>42529</v>
      </c>
      <c r="J5" s="221">
        <v>42530</v>
      </c>
      <c r="K5" s="221">
        <v>42531</v>
      </c>
      <c r="L5" s="221">
        <v>42532</v>
      </c>
      <c r="M5" s="221">
        <v>42533</v>
      </c>
      <c r="N5" s="221">
        <v>42534</v>
      </c>
      <c r="O5" s="221">
        <v>42535</v>
      </c>
      <c r="P5" s="221">
        <v>42536</v>
      </c>
      <c r="Q5" s="221">
        <v>42537</v>
      </c>
      <c r="R5" s="221">
        <v>42538</v>
      </c>
      <c r="S5" s="221">
        <v>42539</v>
      </c>
      <c r="T5" s="221">
        <v>42540</v>
      </c>
      <c r="U5" s="221">
        <v>42541</v>
      </c>
      <c r="V5" s="221">
        <v>42542</v>
      </c>
      <c r="W5" s="221">
        <v>42543</v>
      </c>
      <c r="X5" s="221">
        <v>42544</v>
      </c>
      <c r="Y5" s="221">
        <v>42545</v>
      </c>
      <c r="Z5" s="221">
        <v>42546</v>
      </c>
      <c r="AA5" s="221">
        <v>42547</v>
      </c>
      <c r="AB5" s="221">
        <v>42548</v>
      </c>
      <c r="AC5" s="221">
        <v>42549</v>
      </c>
      <c r="AD5" s="221">
        <v>42550</v>
      </c>
      <c r="AE5" s="221">
        <v>42551</v>
      </c>
      <c r="AF5" s="221"/>
    </row>
    <row r="6" spans="1:32" ht="13.5">
      <c r="A6" s="220" t="s">
        <v>275</v>
      </c>
      <c r="B6" s="221">
        <v>42552</v>
      </c>
      <c r="C6" s="221">
        <v>42553</v>
      </c>
      <c r="D6" s="221">
        <v>42554</v>
      </c>
      <c r="E6" s="221">
        <v>42555</v>
      </c>
      <c r="F6" s="221">
        <v>42556</v>
      </c>
      <c r="G6" s="221">
        <v>42557</v>
      </c>
      <c r="H6" s="221">
        <v>42558</v>
      </c>
      <c r="I6" s="221">
        <v>42559</v>
      </c>
      <c r="J6" s="221">
        <v>42560</v>
      </c>
      <c r="K6" s="221">
        <v>42561</v>
      </c>
      <c r="L6" s="221">
        <v>42562</v>
      </c>
      <c r="M6" s="221">
        <v>42563</v>
      </c>
      <c r="N6" s="221">
        <v>42564</v>
      </c>
      <c r="O6" s="221">
        <v>42565</v>
      </c>
      <c r="P6" s="221">
        <v>42566</v>
      </c>
      <c r="Q6" s="221">
        <v>42567</v>
      </c>
      <c r="R6" s="221">
        <v>42568</v>
      </c>
      <c r="S6" s="221">
        <v>42569</v>
      </c>
      <c r="T6" s="221">
        <v>42570</v>
      </c>
      <c r="U6" s="221">
        <v>42571</v>
      </c>
      <c r="V6" s="221">
        <v>42572</v>
      </c>
      <c r="W6" s="221">
        <v>42573</v>
      </c>
      <c r="X6" s="221">
        <v>42574</v>
      </c>
      <c r="Y6" s="221">
        <v>42575</v>
      </c>
      <c r="Z6" s="221">
        <v>42576</v>
      </c>
      <c r="AA6" s="221">
        <v>42577</v>
      </c>
      <c r="AB6" s="221">
        <v>42578</v>
      </c>
      <c r="AC6" s="221">
        <v>42579</v>
      </c>
      <c r="AD6" s="221">
        <v>42580</v>
      </c>
      <c r="AE6" s="221">
        <v>42581</v>
      </c>
      <c r="AF6" s="221">
        <v>42582</v>
      </c>
    </row>
    <row r="7" spans="1:32" ht="13.5">
      <c r="A7" s="220" t="s">
        <v>276</v>
      </c>
      <c r="B7" s="221">
        <v>42583</v>
      </c>
      <c r="C7" s="221">
        <v>42584</v>
      </c>
      <c r="D7" s="221">
        <v>42585</v>
      </c>
      <c r="E7" s="221">
        <v>42586</v>
      </c>
      <c r="F7" s="221">
        <v>42587</v>
      </c>
      <c r="G7" s="221">
        <v>42588</v>
      </c>
      <c r="H7" s="221">
        <v>42589</v>
      </c>
      <c r="I7" s="221">
        <v>42590</v>
      </c>
      <c r="J7" s="221">
        <v>42591</v>
      </c>
      <c r="K7" s="221">
        <v>42592</v>
      </c>
      <c r="L7" s="221">
        <v>42593</v>
      </c>
      <c r="M7" s="221">
        <v>42594</v>
      </c>
      <c r="N7" s="221">
        <v>42595</v>
      </c>
      <c r="O7" s="221">
        <v>42596</v>
      </c>
      <c r="P7" s="221">
        <v>42597</v>
      </c>
      <c r="Q7" s="221">
        <v>42598</v>
      </c>
      <c r="R7" s="221">
        <v>42599</v>
      </c>
      <c r="S7" s="221">
        <v>42600</v>
      </c>
      <c r="T7" s="221">
        <v>42601</v>
      </c>
      <c r="U7" s="221">
        <v>42602</v>
      </c>
      <c r="V7" s="221">
        <v>42603</v>
      </c>
      <c r="W7" s="221">
        <v>42604</v>
      </c>
      <c r="X7" s="221">
        <v>42605</v>
      </c>
      <c r="Y7" s="221">
        <v>42606</v>
      </c>
      <c r="Z7" s="221">
        <v>42607</v>
      </c>
      <c r="AA7" s="221">
        <v>42608</v>
      </c>
      <c r="AB7" s="221">
        <v>42609</v>
      </c>
      <c r="AC7" s="221">
        <v>42610</v>
      </c>
      <c r="AD7" s="221">
        <v>42611</v>
      </c>
      <c r="AE7" s="221">
        <v>42612</v>
      </c>
      <c r="AF7" s="221">
        <v>42613</v>
      </c>
    </row>
    <row r="8" spans="1:32" ht="13.5">
      <c r="A8" s="220" t="s">
        <v>277</v>
      </c>
      <c r="B8" s="221">
        <v>42614</v>
      </c>
      <c r="C8" s="221">
        <v>42615</v>
      </c>
      <c r="D8" s="221">
        <v>42616</v>
      </c>
      <c r="E8" s="221">
        <v>42617</v>
      </c>
      <c r="F8" s="221">
        <v>42618</v>
      </c>
      <c r="G8" s="221">
        <v>42619</v>
      </c>
      <c r="H8" s="221">
        <v>42620</v>
      </c>
      <c r="I8" s="221">
        <v>42621</v>
      </c>
      <c r="J8" s="221">
        <v>42622</v>
      </c>
      <c r="K8" s="221">
        <v>42623</v>
      </c>
      <c r="L8" s="221">
        <v>42624</v>
      </c>
      <c r="M8" s="221">
        <v>42625</v>
      </c>
      <c r="N8" s="221">
        <v>42626</v>
      </c>
      <c r="O8" s="221">
        <v>42627</v>
      </c>
      <c r="P8" s="221">
        <v>42628</v>
      </c>
      <c r="Q8" s="221">
        <v>42629</v>
      </c>
      <c r="R8" s="221">
        <v>42630</v>
      </c>
      <c r="S8" s="221">
        <v>42631</v>
      </c>
      <c r="T8" s="221">
        <v>42632</v>
      </c>
      <c r="U8" s="221">
        <v>42633</v>
      </c>
      <c r="V8" s="221">
        <v>42634</v>
      </c>
      <c r="W8" s="221">
        <v>42635</v>
      </c>
      <c r="X8" s="221">
        <v>42636</v>
      </c>
      <c r="Y8" s="221">
        <v>42637</v>
      </c>
      <c r="Z8" s="221">
        <v>42638</v>
      </c>
      <c r="AA8" s="221">
        <v>42639</v>
      </c>
      <c r="AB8" s="221">
        <v>42640</v>
      </c>
      <c r="AC8" s="221">
        <v>42641</v>
      </c>
      <c r="AD8" s="221">
        <v>42642</v>
      </c>
      <c r="AE8" s="221">
        <v>42643</v>
      </c>
      <c r="AF8" s="221"/>
    </row>
    <row r="9" spans="1:32" ht="13.5">
      <c r="A9" s="220" t="s">
        <v>278</v>
      </c>
      <c r="B9" s="221">
        <v>42644</v>
      </c>
      <c r="C9" s="221">
        <v>42645</v>
      </c>
      <c r="D9" s="221">
        <v>42646</v>
      </c>
      <c r="E9" s="221">
        <v>42647</v>
      </c>
      <c r="F9" s="221">
        <v>42648</v>
      </c>
      <c r="G9" s="221">
        <v>42649</v>
      </c>
      <c r="H9" s="221">
        <v>42650</v>
      </c>
      <c r="I9" s="221">
        <v>42651</v>
      </c>
      <c r="J9" s="221">
        <v>42652</v>
      </c>
      <c r="K9" s="221">
        <v>42653</v>
      </c>
      <c r="L9" s="221">
        <v>42654</v>
      </c>
      <c r="M9" s="221">
        <v>42655</v>
      </c>
      <c r="N9" s="221">
        <v>42656</v>
      </c>
      <c r="O9" s="221">
        <v>42657</v>
      </c>
      <c r="P9" s="221">
        <v>42658</v>
      </c>
      <c r="Q9" s="221">
        <v>42659</v>
      </c>
      <c r="R9" s="221">
        <v>42660</v>
      </c>
      <c r="S9" s="221">
        <v>42661</v>
      </c>
      <c r="T9" s="221">
        <v>42662</v>
      </c>
      <c r="U9" s="221">
        <v>42663</v>
      </c>
      <c r="V9" s="221">
        <v>42664</v>
      </c>
      <c r="W9" s="221">
        <v>42665</v>
      </c>
      <c r="X9" s="221">
        <v>42666</v>
      </c>
      <c r="Y9" s="221">
        <v>42667</v>
      </c>
      <c r="Z9" s="221">
        <v>42668</v>
      </c>
      <c r="AA9" s="221">
        <v>42669</v>
      </c>
      <c r="AB9" s="221">
        <v>42670</v>
      </c>
      <c r="AC9" s="221">
        <v>42671</v>
      </c>
      <c r="AD9" s="221">
        <v>42672</v>
      </c>
      <c r="AE9" s="221">
        <v>42673</v>
      </c>
      <c r="AF9" s="221">
        <v>42674</v>
      </c>
    </row>
    <row r="10" spans="1:32" ht="13.5">
      <c r="A10" s="220" t="s">
        <v>279</v>
      </c>
      <c r="B10" s="221">
        <v>42675</v>
      </c>
      <c r="C10" s="221">
        <v>42676</v>
      </c>
      <c r="D10" s="221">
        <v>42677</v>
      </c>
      <c r="E10" s="221">
        <v>42678</v>
      </c>
      <c r="F10" s="221">
        <v>42679</v>
      </c>
      <c r="G10" s="221">
        <v>42680</v>
      </c>
      <c r="H10" s="221">
        <v>42681</v>
      </c>
      <c r="I10" s="221">
        <v>42682</v>
      </c>
      <c r="J10" s="221">
        <v>42683</v>
      </c>
      <c r="K10" s="221">
        <v>42684</v>
      </c>
      <c r="L10" s="221">
        <v>42685</v>
      </c>
      <c r="M10" s="221">
        <v>42686</v>
      </c>
      <c r="N10" s="221">
        <v>42687</v>
      </c>
      <c r="O10" s="221">
        <v>42688</v>
      </c>
      <c r="P10" s="221">
        <v>42689</v>
      </c>
      <c r="Q10" s="221">
        <v>42690</v>
      </c>
      <c r="R10" s="221">
        <v>42691</v>
      </c>
      <c r="S10" s="221">
        <v>42692</v>
      </c>
      <c r="T10" s="221">
        <v>42693</v>
      </c>
      <c r="U10" s="221">
        <v>42694</v>
      </c>
      <c r="V10" s="221">
        <v>42695</v>
      </c>
      <c r="W10" s="221">
        <v>42696</v>
      </c>
      <c r="X10" s="221">
        <v>42697</v>
      </c>
      <c r="Y10" s="221">
        <v>42698</v>
      </c>
      <c r="Z10" s="221">
        <v>42699</v>
      </c>
      <c r="AA10" s="221">
        <v>42700</v>
      </c>
      <c r="AB10" s="221">
        <v>42701</v>
      </c>
      <c r="AC10" s="221">
        <v>42702</v>
      </c>
      <c r="AD10" s="221">
        <v>42703</v>
      </c>
      <c r="AE10" s="221">
        <v>42704</v>
      </c>
      <c r="AF10" s="221"/>
    </row>
    <row r="11" spans="1:32" ht="13.5">
      <c r="A11" s="220" t="s">
        <v>280</v>
      </c>
      <c r="B11" s="221">
        <v>42705</v>
      </c>
      <c r="C11" s="221">
        <v>42706</v>
      </c>
      <c r="D11" s="221">
        <v>42707</v>
      </c>
      <c r="E11" s="221">
        <v>42708</v>
      </c>
      <c r="F11" s="221">
        <v>42709</v>
      </c>
      <c r="G11" s="221">
        <v>42710</v>
      </c>
      <c r="H11" s="221">
        <v>42711</v>
      </c>
      <c r="I11" s="221">
        <v>42712</v>
      </c>
      <c r="J11" s="221">
        <v>42713</v>
      </c>
      <c r="K11" s="221">
        <v>42714</v>
      </c>
      <c r="L11" s="221">
        <v>42715</v>
      </c>
      <c r="M11" s="221">
        <v>42716</v>
      </c>
      <c r="N11" s="221">
        <v>42717</v>
      </c>
      <c r="O11" s="221">
        <v>42718</v>
      </c>
      <c r="P11" s="221">
        <v>42719</v>
      </c>
      <c r="Q11" s="221">
        <v>42720</v>
      </c>
      <c r="R11" s="221">
        <v>42721</v>
      </c>
      <c r="S11" s="221">
        <v>42722</v>
      </c>
      <c r="T11" s="221">
        <v>42723</v>
      </c>
      <c r="U11" s="221">
        <v>42724</v>
      </c>
      <c r="V11" s="221">
        <v>42725</v>
      </c>
      <c r="W11" s="221">
        <v>42726</v>
      </c>
      <c r="X11" s="221">
        <v>42727</v>
      </c>
      <c r="Y11" s="221">
        <v>42728</v>
      </c>
      <c r="Z11" s="221">
        <v>42729</v>
      </c>
      <c r="AA11" s="221">
        <v>42730</v>
      </c>
      <c r="AB11" s="221">
        <v>42731</v>
      </c>
      <c r="AC11" s="221">
        <v>42732</v>
      </c>
      <c r="AD11" s="221">
        <v>42733</v>
      </c>
      <c r="AE11" s="221">
        <v>42734</v>
      </c>
      <c r="AF11" s="221">
        <v>42735</v>
      </c>
    </row>
    <row r="12" spans="1:32" ht="13.5">
      <c r="A12" s="220" t="s">
        <v>281</v>
      </c>
      <c r="B12" s="221">
        <v>42736</v>
      </c>
      <c r="C12" s="221">
        <v>42737</v>
      </c>
      <c r="D12" s="221">
        <v>42738</v>
      </c>
      <c r="E12" s="221">
        <v>42739</v>
      </c>
      <c r="F12" s="221">
        <v>42740</v>
      </c>
      <c r="G12" s="221">
        <v>42741</v>
      </c>
      <c r="H12" s="221">
        <v>42742</v>
      </c>
      <c r="I12" s="221">
        <v>42743</v>
      </c>
      <c r="J12" s="221">
        <v>42744</v>
      </c>
      <c r="K12" s="221">
        <v>42745</v>
      </c>
      <c r="L12" s="221">
        <v>42746</v>
      </c>
      <c r="M12" s="221">
        <v>42747</v>
      </c>
      <c r="N12" s="221">
        <v>42748</v>
      </c>
      <c r="O12" s="221">
        <v>42749</v>
      </c>
      <c r="P12" s="221">
        <v>42750</v>
      </c>
      <c r="Q12" s="221">
        <v>42751</v>
      </c>
      <c r="R12" s="221">
        <v>42752</v>
      </c>
      <c r="S12" s="221">
        <v>42753</v>
      </c>
      <c r="T12" s="221">
        <v>42754</v>
      </c>
      <c r="U12" s="221">
        <v>42755</v>
      </c>
      <c r="V12" s="221">
        <v>42756</v>
      </c>
      <c r="W12" s="221">
        <v>42757</v>
      </c>
      <c r="X12" s="221">
        <v>42758</v>
      </c>
      <c r="Y12" s="221">
        <v>42759</v>
      </c>
      <c r="Z12" s="221">
        <v>42760</v>
      </c>
      <c r="AA12" s="221">
        <v>42761</v>
      </c>
      <c r="AB12" s="221">
        <v>42762</v>
      </c>
      <c r="AC12" s="221">
        <v>42763</v>
      </c>
      <c r="AD12" s="221">
        <v>42764</v>
      </c>
      <c r="AE12" s="221">
        <v>42765</v>
      </c>
      <c r="AF12" s="221">
        <v>42766</v>
      </c>
    </row>
    <row r="13" spans="1:32" ht="13.5">
      <c r="A13" s="220" t="s">
        <v>282</v>
      </c>
      <c r="B13" s="221">
        <v>42767</v>
      </c>
      <c r="C13" s="221">
        <v>42768</v>
      </c>
      <c r="D13" s="221">
        <v>42769</v>
      </c>
      <c r="E13" s="221">
        <v>42770</v>
      </c>
      <c r="F13" s="221">
        <v>42771</v>
      </c>
      <c r="G13" s="221">
        <v>42772</v>
      </c>
      <c r="H13" s="221">
        <v>42773</v>
      </c>
      <c r="I13" s="221">
        <v>42774</v>
      </c>
      <c r="J13" s="221">
        <v>42775</v>
      </c>
      <c r="K13" s="221">
        <v>42776</v>
      </c>
      <c r="L13" s="221">
        <v>42777</v>
      </c>
      <c r="M13" s="221">
        <v>42778</v>
      </c>
      <c r="N13" s="221">
        <v>42779</v>
      </c>
      <c r="O13" s="221">
        <v>42780</v>
      </c>
      <c r="P13" s="221">
        <v>42781</v>
      </c>
      <c r="Q13" s="221">
        <v>42782</v>
      </c>
      <c r="R13" s="221">
        <v>42783</v>
      </c>
      <c r="S13" s="221">
        <v>42784</v>
      </c>
      <c r="T13" s="221">
        <v>42785</v>
      </c>
      <c r="U13" s="221">
        <v>42786</v>
      </c>
      <c r="V13" s="221">
        <v>42787</v>
      </c>
      <c r="W13" s="221">
        <v>42788</v>
      </c>
      <c r="X13" s="221">
        <v>42789</v>
      </c>
      <c r="Y13" s="221">
        <v>42790</v>
      </c>
      <c r="Z13" s="221">
        <v>42791</v>
      </c>
      <c r="AA13" s="221">
        <v>42792</v>
      </c>
      <c r="AB13" s="221">
        <v>42793</v>
      </c>
      <c r="AC13" s="221">
        <v>42794</v>
      </c>
      <c r="AD13" s="221"/>
      <c r="AE13" s="221"/>
      <c r="AF13" s="221"/>
    </row>
    <row r="14" spans="1:32" ht="13.5">
      <c r="A14" s="220" t="s">
        <v>283</v>
      </c>
      <c r="B14" s="221">
        <v>42795</v>
      </c>
      <c r="C14" s="221">
        <v>42796</v>
      </c>
      <c r="D14" s="221">
        <v>42797</v>
      </c>
      <c r="E14" s="221">
        <v>42798</v>
      </c>
      <c r="F14" s="221">
        <v>42799</v>
      </c>
      <c r="G14" s="221">
        <v>42800</v>
      </c>
      <c r="H14" s="221">
        <v>42801</v>
      </c>
      <c r="I14" s="221">
        <v>42802</v>
      </c>
      <c r="J14" s="221">
        <v>42803</v>
      </c>
      <c r="K14" s="221">
        <v>42804</v>
      </c>
      <c r="L14" s="221">
        <v>42805</v>
      </c>
      <c r="M14" s="221">
        <v>42806</v>
      </c>
      <c r="N14" s="221">
        <v>42807</v>
      </c>
      <c r="O14" s="221">
        <v>42808</v>
      </c>
      <c r="P14" s="221">
        <v>42809</v>
      </c>
      <c r="Q14" s="221">
        <v>42810</v>
      </c>
      <c r="R14" s="221">
        <v>42811</v>
      </c>
      <c r="S14" s="221">
        <v>42812</v>
      </c>
      <c r="T14" s="221">
        <v>42813</v>
      </c>
      <c r="U14" s="221">
        <v>42814</v>
      </c>
      <c r="V14" s="221">
        <v>42815</v>
      </c>
      <c r="W14" s="221">
        <v>42816</v>
      </c>
      <c r="X14" s="221">
        <v>42817</v>
      </c>
      <c r="Y14" s="221">
        <v>42818</v>
      </c>
      <c r="Z14" s="221">
        <v>42819</v>
      </c>
      <c r="AA14" s="221">
        <v>42820</v>
      </c>
      <c r="AB14" s="221">
        <v>42821</v>
      </c>
      <c r="AC14" s="221">
        <v>42822</v>
      </c>
      <c r="AD14" s="221">
        <v>42823</v>
      </c>
      <c r="AE14" s="221">
        <v>42824</v>
      </c>
      <c r="AF14" s="221">
        <v>42825</v>
      </c>
    </row>
    <row r="15" spans="1:32" s="225" customFormat="1" ht="13.5">
      <c r="A15" s="222"/>
      <c r="B15" s="223"/>
      <c r="C15" s="223"/>
      <c r="D15" s="223"/>
      <c r="E15" s="223"/>
      <c r="F15" s="223"/>
      <c r="G15" s="223"/>
      <c r="H15" s="223"/>
      <c r="I15" s="223"/>
      <c r="J15" s="223"/>
      <c r="K15" s="223"/>
      <c r="L15" s="223"/>
      <c r="M15" s="223"/>
      <c r="N15" s="223"/>
      <c r="O15" s="223"/>
      <c r="P15" s="223"/>
      <c r="Q15" s="223"/>
      <c r="R15" s="224"/>
      <c r="S15" s="224"/>
      <c r="T15" s="224"/>
      <c r="U15" s="224"/>
      <c r="V15" s="224"/>
      <c r="W15" s="224"/>
      <c r="X15" s="224"/>
      <c r="Y15" s="224"/>
      <c r="Z15" s="224"/>
      <c r="AA15" s="224"/>
      <c r="AB15" s="224"/>
      <c r="AC15" s="224"/>
      <c r="AD15" s="224"/>
      <c r="AE15" s="224"/>
      <c r="AF15" s="224"/>
    </row>
    <row r="16" spans="1:32" s="225" customFormat="1" ht="13.5">
      <c r="A16" s="226">
        <v>1</v>
      </c>
      <c r="B16" s="227">
        <v>2</v>
      </c>
      <c r="C16" s="226">
        <v>3</v>
      </c>
      <c r="D16" s="227">
        <v>4</v>
      </c>
      <c r="E16" s="226">
        <v>5</v>
      </c>
      <c r="F16" s="227">
        <v>6</v>
      </c>
      <c r="G16" s="226">
        <v>7</v>
      </c>
      <c r="H16" s="227">
        <v>8</v>
      </c>
      <c r="I16" s="226">
        <v>9</v>
      </c>
      <c r="J16" s="227">
        <v>10</v>
      </c>
      <c r="K16" s="226">
        <v>11</v>
      </c>
      <c r="L16" s="227">
        <v>12</v>
      </c>
      <c r="M16" s="226">
        <v>13</v>
      </c>
      <c r="N16" s="227">
        <v>14</v>
      </c>
      <c r="O16" s="226">
        <v>15</v>
      </c>
      <c r="P16" s="227">
        <v>16</v>
      </c>
      <c r="Q16" s="226">
        <v>17</v>
      </c>
      <c r="R16" s="227">
        <v>18</v>
      </c>
      <c r="S16" s="226">
        <v>19</v>
      </c>
      <c r="T16" s="227">
        <v>20</v>
      </c>
      <c r="U16" s="224"/>
      <c r="V16" s="224"/>
      <c r="W16" s="224"/>
      <c r="X16" s="224"/>
      <c r="Y16" s="224"/>
      <c r="Z16" s="224"/>
      <c r="AA16" s="224"/>
      <c r="AB16" s="224"/>
      <c r="AC16" s="224"/>
      <c r="AD16" s="224"/>
      <c r="AE16" s="224"/>
      <c r="AF16" s="224"/>
    </row>
    <row r="17" spans="1:32" s="231" customFormat="1" ht="13.5">
      <c r="A17" s="228" t="s">
        <v>284</v>
      </c>
      <c r="B17" s="229"/>
      <c r="C17" s="229"/>
      <c r="D17" s="229"/>
      <c r="E17" s="229"/>
      <c r="F17" s="229"/>
      <c r="G17" s="229"/>
      <c r="H17" s="229"/>
      <c r="I17" s="229"/>
      <c r="J17" s="229"/>
      <c r="K17" s="229"/>
      <c r="L17" s="229"/>
      <c r="M17" s="229"/>
      <c r="N17" s="229"/>
      <c r="O17" s="229"/>
      <c r="P17" s="229"/>
      <c r="Q17" s="229"/>
      <c r="R17" s="230"/>
      <c r="S17" s="230"/>
      <c r="T17" s="230"/>
      <c r="U17" s="230"/>
      <c r="V17" s="230"/>
      <c r="W17" s="230"/>
      <c r="X17" s="230"/>
      <c r="Y17" s="230"/>
      <c r="Z17" s="230"/>
      <c r="AA17" s="230"/>
      <c r="AB17" s="230"/>
      <c r="AC17" s="230"/>
      <c r="AD17" s="230"/>
      <c r="AE17" s="230"/>
      <c r="AF17" s="230"/>
    </row>
    <row r="18" spans="1:20" ht="13.5">
      <c r="A18" s="220" t="s">
        <v>285</v>
      </c>
      <c r="B18" s="220" t="s">
        <v>286</v>
      </c>
      <c r="C18" s="220" t="s">
        <v>287</v>
      </c>
      <c r="D18" s="220" t="s">
        <v>288</v>
      </c>
      <c r="E18" s="220" t="s">
        <v>289</v>
      </c>
      <c r="F18" s="220" t="s">
        <v>290</v>
      </c>
      <c r="G18" s="220" t="s">
        <v>291</v>
      </c>
      <c r="H18" s="220" t="s">
        <v>292</v>
      </c>
      <c r="I18" s="220" t="s">
        <v>293</v>
      </c>
      <c r="J18" s="220" t="s">
        <v>294</v>
      </c>
      <c r="K18" s="220" t="s">
        <v>295</v>
      </c>
      <c r="L18" s="220" t="s">
        <v>296</v>
      </c>
      <c r="M18" s="220" t="s">
        <v>297</v>
      </c>
      <c r="N18" s="220" t="s">
        <v>298</v>
      </c>
      <c r="O18" s="220" t="s">
        <v>299</v>
      </c>
      <c r="P18" s="220" t="s">
        <v>300</v>
      </c>
      <c r="Q18" s="220" t="s">
        <v>301</v>
      </c>
      <c r="R18" s="232"/>
      <c r="S18" s="232"/>
      <c r="T18" s="232"/>
    </row>
    <row r="19" spans="1:20" ht="13.5">
      <c r="A19" s="221">
        <v>42370</v>
      </c>
      <c r="B19" s="221">
        <v>42380</v>
      </c>
      <c r="C19" s="221">
        <v>42411</v>
      </c>
      <c r="D19" s="221">
        <v>42449</v>
      </c>
      <c r="E19" s="221">
        <v>42450</v>
      </c>
      <c r="F19" s="221">
        <v>42489</v>
      </c>
      <c r="G19" s="221">
        <v>42493</v>
      </c>
      <c r="H19" s="221">
        <v>42494</v>
      </c>
      <c r="I19" s="221">
        <v>42495</v>
      </c>
      <c r="J19" s="221">
        <v>42569</v>
      </c>
      <c r="K19" s="221">
        <v>42593</v>
      </c>
      <c r="L19" s="221">
        <v>42632</v>
      </c>
      <c r="M19" s="221">
        <v>42635</v>
      </c>
      <c r="N19" s="221">
        <v>42653</v>
      </c>
      <c r="O19" s="221">
        <v>42677</v>
      </c>
      <c r="P19" s="221">
        <v>42697</v>
      </c>
      <c r="Q19" s="221">
        <v>42727</v>
      </c>
      <c r="R19" s="232"/>
      <c r="S19" s="232"/>
      <c r="T19" s="232"/>
    </row>
    <row r="20" ht="13.5">
      <c r="A20" t="s">
        <v>302</v>
      </c>
    </row>
    <row r="21" spans="1:20" ht="13.5">
      <c r="A21" s="233" t="s">
        <v>285</v>
      </c>
      <c r="B21" s="234" t="s">
        <v>289</v>
      </c>
      <c r="C21" s="233" t="s">
        <v>286</v>
      </c>
      <c r="D21" s="233" t="s">
        <v>287</v>
      </c>
      <c r="E21" s="233" t="s">
        <v>288</v>
      </c>
      <c r="F21" s="233" t="s">
        <v>290</v>
      </c>
      <c r="G21" s="233" t="s">
        <v>291</v>
      </c>
      <c r="H21" s="233" t="s">
        <v>292</v>
      </c>
      <c r="I21" s="233" t="s">
        <v>293</v>
      </c>
      <c r="J21" s="233" t="s">
        <v>294</v>
      </c>
      <c r="K21" s="233" t="s">
        <v>295</v>
      </c>
      <c r="L21" s="233" t="s">
        <v>296</v>
      </c>
      <c r="M21" s="233" t="s">
        <v>297</v>
      </c>
      <c r="N21" s="233" t="s">
        <v>298</v>
      </c>
      <c r="O21" s="233" t="s">
        <v>299</v>
      </c>
      <c r="P21" s="233" t="s">
        <v>300</v>
      </c>
      <c r="Q21" s="233" t="s">
        <v>301</v>
      </c>
      <c r="R21" s="235"/>
      <c r="S21" s="235"/>
      <c r="T21" s="235"/>
    </row>
    <row r="22" spans="1:20" ht="13.5">
      <c r="A22" s="221">
        <v>42370</v>
      </c>
      <c r="B22" s="221">
        <v>42737</v>
      </c>
      <c r="C22" s="221">
        <v>42744</v>
      </c>
      <c r="D22" s="221">
        <v>42777</v>
      </c>
      <c r="E22" s="221">
        <v>42814</v>
      </c>
      <c r="F22" s="221">
        <v>42854</v>
      </c>
      <c r="G22" s="221">
        <v>42858</v>
      </c>
      <c r="H22" s="221">
        <v>42859</v>
      </c>
      <c r="I22" s="221">
        <v>42860</v>
      </c>
      <c r="J22" s="221">
        <v>42933</v>
      </c>
      <c r="K22" s="221">
        <v>42958</v>
      </c>
      <c r="L22" s="221">
        <v>42996</v>
      </c>
      <c r="M22" s="221">
        <v>43001</v>
      </c>
      <c r="N22" s="221">
        <v>43017</v>
      </c>
      <c r="O22" s="221">
        <v>43042</v>
      </c>
      <c r="P22" s="221">
        <v>43062</v>
      </c>
      <c r="Q22" s="221">
        <v>43092</v>
      </c>
      <c r="R22" s="221"/>
      <c r="S22" s="221"/>
      <c r="T22" s="221"/>
    </row>
  </sheetData>
  <sheetProtection password="FA29" sheet="1" objects="1" scenario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306</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236">
        <v>1</v>
      </c>
      <c r="E8" s="201">
        <v>2</v>
      </c>
      <c r="F8" s="92">
        <v>3</v>
      </c>
      <c r="G8" s="92">
        <v>4</v>
      </c>
      <c r="H8" s="92">
        <v>5</v>
      </c>
      <c r="I8" s="92">
        <v>6</v>
      </c>
      <c r="J8" s="92">
        <v>7</v>
      </c>
      <c r="K8" s="236">
        <v>8</v>
      </c>
      <c r="L8" s="201">
        <v>9</v>
      </c>
      <c r="M8" s="201">
        <v>10</v>
      </c>
      <c r="N8" s="92">
        <v>11</v>
      </c>
      <c r="O8" s="92">
        <v>12</v>
      </c>
      <c r="P8" s="92">
        <v>13</v>
      </c>
      <c r="Q8" s="92">
        <v>14</v>
      </c>
      <c r="R8" s="236">
        <v>15</v>
      </c>
      <c r="S8" s="201">
        <v>16</v>
      </c>
      <c r="T8" s="92">
        <v>17</v>
      </c>
      <c r="U8" s="92">
        <v>18</v>
      </c>
      <c r="V8" s="92">
        <v>19</v>
      </c>
      <c r="W8" s="92">
        <v>20</v>
      </c>
      <c r="X8" s="92">
        <v>21</v>
      </c>
      <c r="Y8" s="236">
        <v>22</v>
      </c>
      <c r="Z8" s="201">
        <v>23</v>
      </c>
      <c r="AA8" s="92">
        <v>24</v>
      </c>
      <c r="AB8" s="92">
        <v>25</v>
      </c>
      <c r="AC8" s="92">
        <v>26</v>
      </c>
      <c r="AD8" s="92">
        <v>27</v>
      </c>
      <c r="AE8" s="92">
        <v>28</v>
      </c>
      <c r="AF8" s="236">
        <v>29</v>
      </c>
      <c r="AG8" s="201">
        <v>30</v>
      </c>
      <c r="AH8" s="92">
        <v>31</v>
      </c>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9" t="s">
        <v>9</v>
      </c>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9" t="s">
        <v>9</v>
      </c>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9" t="s">
        <v>9</v>
      </c>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0" t="s">
        <v>9</v>
      </c>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524">
        <v>1</v>
      </c>
      <c r="E20" s="450">
        <v>2</v>
      </c>
      <c r="F20" s="445">
        <v>3</v>
      </c>
      <c r="G20" s="445">
        <v>4</v>
      </c>
      <c r="H20" s="445">
        <v>5</v>
      </c>
      <c r="I20" s="445">
        <v>6</v>
      </c>
      <c r="J20" s="445">
        <v>7</v>
      </c>
      <c r="K20" s="524">
        <v>8</v>
      </c>
      <c r="L20" s="450">
        <v>9</v>
      </c>
      <c r="M20" s="450">
        <v>10</v>
      </c>
      <c r="N20" s="445">
        <v>11</v>
      </c>
      <c r="O20" s="445">
        <v>12</v>
      </c>
      <c r="P20" s="445">
        <v>13</v>
      </c>
      <c r="Q20" s="445">
        <v>14</v>
      </c>
      <c r="R20" s="524">
        <v>15</v>
      </c>
      <c r="S20" s="450">
        <v>16</v>
      </c>
      <c r="T20" s="445">
        <v>17</v>
      </c>
      <c r="U20" s="445">
        <v>18</v>
      </c>
      <c r="V20" s="445">
        <v>19</v>
      </c>
      <c r="W20" s="445">
        <v>20</v>
      </c>
      <c r="X20" s="445">
        <v>21</v>
      </c>
      <c r="Y20" s="524">
        <v>22</v>
      </c>
      <c r="Z20" s="450">
        <v>23</v>
      </c>
      <c r="AA20" s="445">
        <v>24</v>
      </c>
      <c r="AB20" s="445">
        <v>25</v>
      </c>
      <c r="AC20" s="445">
        <v>26</v>
      </c>
      <c r="AD20" s="445">
        <v>27</v>
      </c>
      <c r="AE20" s="445">
        <v>28</v>
      </c>
      <c r="AF20" s="524">
        <v>29</v>
      </c>
      <c r="AG20" s="450">
        <v>30</v>
      </c>
      <c r="AH20" s="533">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525"/>
      <c r="E21" s="451"/>
      <c r="F21" s="446"/>
      <c r="G21" s="446"/>
      <c r="H21" s="446"/>
      <c r="I21" s="446"/>
      <c r="J21" s="446"/>
      <c r="K21" s="525"/>
      <c r="L21" s="451"/>
      <c r="M21" s="451"/>
      <c r="N21" s="446"/>
      <c r="O21" s="446"/>
      <c r="P21" s="446"/>
      <c r="Q21" s="446"/>
      <c r="R21" s="525"/>
      <c r="S21" s="451"/>
      <c r="T21" s="446"/>
      <c r="U21" s="446"/>
      <c r="V21" s="446"/>
      <c r="W21" s="446"/>
      <c r="X21" s="446"/>
      <c r="Y21" s="525"/>
      <c r="Z21" s="451"/>
      <c r="AA21" s="446"/>
      <c r="AB21" s="446"/>
      <c r="AC21" s="446"/>
      <c r="AD21" s="446"/>
      <c r="AE21" s="446"/>
      <c r="AF21" s="525"/>
      <c r="AG21" s="451"/>
      <c r="AH21" s="534"/>
      <c r="AI21" s="457"/>
      <c r="AJ21" s="457"/>
      <c r="AK21" s="437"/>
      <c r="AL21" s="437"/>
      <c r="AM21" s="426"/>
      <c r="AN21" s="429"/>
      <c r="AO21" s="440"/>
      <c r="AP21" s="443"/>
      <c r="AQ21" s="443"/>
      <c r="AR21" s="432"/>
    </row>
    <row r="22" spans="1:44" ht="19.5" customHeight="1">
      <c r="A22" s="466"/>
      <c r="B22" s="470"/>
      <c r="C22" s="471"/>
      <c r="D22" s="525"/>
      <c r="E22" s="451"/>
      <c r="F22" s="446"/>
      <c r="G22" s="446"/>
      <c r="H22" s="446"/>
      <c r="I22" s="446"/>
      <c r="J22" s="446"/>
      <c r="K22" s="525"/>
      <c r="L22" s="451"/>
      <c r="M22" s="451"/>
      <c r="N22" s="446"/>
      <c r="O22" s="446"/>
      <c r="P22" s="446"/>
      <c r="Q22" s="446"/>
      <c r="R22" s="525"/>
      <c r="S22" s="451"/>
      <c r="T22" s="446"/>
      <c r="U22" s="446"/>
      <c r="V22" s="446"/>
      <c r="W22" s="446"/>
      <c r="X22" s="446"/>
      <c r="Y22" s="525"/>
      <c r="Z22" s="451"/>
      <c r="AA22" s="446"/>
      <c r="AB22" s="446"/>
      <c r="AC22" s="446"/>
      <c r="AD22" s="446"/>
      <c r="AE22" s="446"/>
      <c r="AF22" s="525"/>
      <c r="AG22" s="451"/>
      <c r="AH22" s="534"/>
      <c r="AI22" s="457"/>
      <c r="AJ22" s="457"/>
      <c r="AK22" s="437"/>
      <c r="AL22" s="437"/>
      <c r="AM22" s="426"/>
      <c r="AN22" s="429"/>
      <c r="AO22" s="440"/>
      <c r="AP22" s="443"/>
      <c r="AQ22" s="443"/>
      <c r="AR22" s="432"/>
    </row>
    <row r="23" spans="1:44" ht="19.5" customHeight="1">
      <c r="A23" s="467"/>
      <c r="B23" s="472"/>
      <c r="C23" s="473"/>
      <c r="D23" s="526"/>
      <c r="E23" s="452"/>
      <c r="F23" s="447"/>
      <c r="G23" s="447"/>
      <c r="H23" s="447"/>
      <c r="I23" s="447"/>
      <c r="J23" s="447"/>
      <c r="K23" s="526"/>
      <c r="L23" s="452"/>
      <c r="M23" s="452"/>
      <c r="N23" s="447"/>
      <c r="O23" s="447"/>
      <c r="P23" s="447"/>
      <c r="Q23" s="447"/>
      <c r="R23" s="526"/>
      <c r="S23" s="452"/>
      <c r="T23" s="447"/>
      <c r="U23" s="447"/>
      <c r="V23" s="447"/>
      <c r="W23" s="447"/>
      <c r="X23" s="447"/>
      <c r="Y23" s="526"/>
      <c r="Z23" s="452"/>
      <c r="AA23" s="447"/>
      <c r="AB23" s="447"/>
      <c r="AC23" s="447"/>
      <c r="AD23" s="447"/>
      <c r="AE23" s="447"/>
      <c r="AF23" s="526"/>
      <c r="AG23" s="452"/>
      <c r="AH23" s="535"/>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05">
        <f>COUNTA(D24:AH24)-COUNTIF(D24:AH24,"集")-COUNTIF(D24:AH24,"休")-COUNTIF(D24:AH24,"外")</f>
        <v>0</v>
      </c>
      <c r="AJ24" s="105">
        <f>COUNTIF(D24:AH24,"集")</f>
        <v>0</v>
      </c>
      <c r="AK24" s="105">
        <f>AI24+'【9月】FW（２年目）月集計表'!AK24</f>
        <v>0</v>
      </c>
      <c r="AL24" s="105">
        <f>AJ24+'【9月】FW（２年目）月集計表'!AL24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8">
        <f aca="true" t="shared" si="1" ref="AI25:AI43">COUNTA(D25:AH25)-COUNTIF(D25:AH25,"集")-COUNTIF(D25:AH25,"休")-COUNTIF(D25:AH25,"外")</f>
        <v>0</v>
      </c>
      <c r="AJ25" s="108">
        <f aca="true" t="shared" si="2" ref="AJ25:AJ43">COUNTIF(D25:AH25,"集")</f>
        <v>0</v>
      </c>
      <c r="AK25" s="108">
        <f>AI25+'【9月】FW（２年目）月集計表'!AK25</f>
        <v>0</v>
      </c>
      <c r="AL25" s="108">
        <f>AJ25+'【9月】FW（２年目）月集計表'!AL25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08">
        <f t="shared" si="1"/>
        <v>0</v>
      </c>
      <c r="AJ26" s="108">
        <f t="shared" si="2"/>
        <v>0</v>
      </c>
      <c r="AK26" s="108">
        <f>AI26+'【9月】FW（２年目）月集計表'!AK26</f>
        <v>0</v>
      </c>
      <c r="AL26" s="108">
        <f>AJ26+'【9月】FW（２年目）月集計表'!AL26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08">
        <f t="shared" si="1"/>
        <v>0</v>
      </c>
      <c r="AJ27" s="108">
        <f t="shared" si="2"/>
        <v>0</v>
      </c>
      <c r="AK27" s="108">
        <f>AI27+'【9月】FW（２年目）月集計表'!AK27</f>
        <v>0</v>
      </c>
      <c r="AL27" s="108">
        <f>AJ27+'【9月】FW（２年目）月集計表'!AL27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08">
        <f t="shared" si="1"/>
        <v>0</v>
      </c>
      <c r="AJ28" s="108">
        <f t="shared" si="2"/>
        <v>0</v>
      </c>
      <c r="AK28" s="108">
        <f>AI28+'【9月】FW（２年目）月集計表'!AK28</f>
        <v>0</v>
      </c>
      <c r="AL28" s="108">
        <f>AJ28+'【9月】FW（２年目）月集計表'!AL28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08">
        <f t="shared" si="1"/>
        <v>0</v>
      </c>
      <c r="AJ29" s="108">
        <f t="shared" si="2"/>
        <v>0</v>
      </c>
      <c r="AK29" s="108">
        <f>AI29+'【9月】FW（２年目）月集計表'!AK29</f>
        <v>0</v>
      </c>
      <c r="AL29" s="108">
        <f>AJ29+'【9月】FW（２年目）月集計表'!AL29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08">
        <f t="shared" si="1"/>
        <v>0</v>
      </c>
      <c r="AJ30" s="108">
        <f t="shared" si="2"/>
        <v>0</v>
      </c>
      <c r="AK30" s="108">
        <f>AI30+'【9月】FW（２年目）月集計表'!AK30</f>
        <v>0</v>
      </c>
      <c r="AL30" s="108">
        <f>AJ30+'【9月】FW（２年目）月集計表'!AL30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8">
        <f t="shared" si="1"/>
        <v>0</v>
      </c>
      <c r="AJ31" s="108">
        <f t="shared" si="2"/>
        <v>0</v>
      </c>
      <c r="AK31" s="108">
        <f>AI31+'【9月】FW（２年目）月集計表'!AK31</f>
        <v>0</v>
      </c>
      <c r="AL31" s="108">
        <f>AJ31+'【9月】FW（２年目）月集計表'!AL31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08">
        <f t="shared" si="1"/>
        <v>0</v>
      </c>
      <c r="AJ32" s="108">
        <f t="shared" si="2"/>
        <v>0</v>
      </c>
      <c r="AK32" s="108">
        <f>AI32+'【9月】FW（２年目）月集計表'!AK32</f>
        <v>0</v>
      </c>
      <c r="AL32" s="108">
        <f>AJ32+'【9月】FW（２年目）月集計表'!AL32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08">
        <f t="shared" si="1"/>
        <v>0</v>
      </c>
      <c r="AJ33" s="108">
        <f t="shared" si="2"/>
        <v>0</v>
      </c>
      <c r="AK33" s="108">
        <f>AI33+'【9月】FW（２年目）月集計表'!AK33</f>
        <v>0</v>
      </c>
      <c r="AL33" s="108">
        <f>AJ33+'【9月】FW（２年目）月集計表'!AL33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08">
        <f t="shared" si="1"/>
        <v>0</v>
      </c>
      <c r="AJ34" s="108">
        <f t="shared" si="2"/>
        <v>0</v>
      </c>
      <c r="AK34" s="108">
        <f>AI34+'【9月】FW（２年目）月集計表'!AK34</f>
        <v>0</v>
      </c>
      <c r="AL34" s="108">
        <f>AJ34+'【9月】FW（２年目）月集計表'!AL34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08">
        <f t="shared" si="1"/>
        <v>0</v>
      </c>
      <c r="AJ35" s="108">
        <f t="shared" si="2"/>
        <v>0</v>
      </c>
      <c r="AK35" s="108">
        <f>AI35+'【9月】FW（２年目）月集計表'!AK35</f>
        <v>0</v>
      </c>
      <c r="AL35" s="108">
        <f>AJ35+'【9月】FW（２年目）月集計表'!AL35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08">
        <f t="shared" si="1"/>
        <v>0</v>
      </c>
      <c r="AJ36" s="108">
        <f t="shared" si="2"/>
        <v>0</v>
      </c>
      <c r="AK36" s="108">
        <f>AI36+'【9月】FW（２年目）月集計表'!AK36</f>
        <v>0</v>
      </c>
      <c r="AL36" s="108">
        <f>AJ36+'【9月】FW（２年目）月集計表'!AL36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08">
        <f t="shared" si="1"/>
        <v>0</v>
      </c>
      <c r="AJ37" s="108">
        <f t="shared" si="2"/>
        <v>0</v>
      </c>
      <c r="AK37" s="108">
        <f>AI37+'【9月】FW（２年目）月集計表'!AK37</f>
        <v>0</v>
      </c>
      <c r="AL37" s="108">
        <f>AJ37+'【9月】FW（２年目）月集計表'!AL37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08">
        <f t="shared" si="1"/>
        <v>0</v>
      </c>
      <c r="AJ38" s="108">
        <f t="shared" si="2"/>
        <v>0</v>
      </c>
      <c r="AK38" s="108">
        <f>AI38+'【9月】FW（２年目）月集計表'!AK38</f>
        <v>0</v>
      </c>
      <c r="AL38" s="108">
        <f>AJ38+'【9月】FW（２年目）月集計表'!AL38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08">
        <f t="shared" si="1"/>
        <v>0</v>
      </c>
      <c r="AJ39" s="108">
        <f t="shared" si="2"/>
        <v>0</v>
      </c>
      <c r="AK39" s="108">
        <f>AI39+'【9月】FW（２年目）月集計表'!AK39</f>
        <v>0</v>
      </c>
      <c r="AL39" s="108">
        <f>AJ39+'【9月】FW（２年目）月集計表'!AL39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08">
        <f t="shared" si="1"/>
        <v>0</v>
      </c>
      <c r="AJ40" s="108">
        <f t="shared" si="2"/>
        <v>0</v>
      </c>
      <c r="AK40" s="108">
        <f>AI40+'【9月】FW（２年目）月集計表'!AK40</f>
        <v>0</v>
      </c>
      <c r="AL40" s="108">
        <f>AJ40+'【9月】FW（２年目）月集計表'!AL40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08">
        <f t="shared" si="1"/>
        <v>0</v>
      </c>
      <c r="AJ41" s="108">
        <f t="shared" si="2"/>
        <v>0</v>
      </c>
      <c r="AK41" s="108">
        <f>AI41+'【9月】FW（２年目）月集計表'!AK41</f>
        <v>0</v>
      </c>
      <c r="AL41" s="108">
        <f>AJ41+'【9月】FW（２年目）月集計表'!AL41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08">
        <f t="shared" si="1"/>
        <v>0</v>
      </c>
      <c r="AJ42" s="108">
        <f t="shared" si="2"/>
        <v>0</v>
      </c>
      <c r="AK42" s="108">
        <f>AI42+'【9月】FW（２年目）月集計表'!AK42</f>
        <v>0</v>
      </c>
      <c r="AL42" s="108">
        <f>AJ42+'【9月】FW（２年目）月集計表'!AL42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11">
        <f t="shared" si="1"/>
        <v>0</v>
      </c>
      <c r="AJ43" s="111">
        <f t="shared" si="2"/>
        <v>0</v>
      </c>
      <c r="AK43" s="111">
        <f>AI43+'【9月】FW（２年目）月集計表'!AK43</f>
        <v>0</v>
      </c>
      <c r="AL43" s="111">
        <f>AJ43+'【9月】FW（２年目）月集計表'!AL43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91</v>
      </c>
      <c r="N46" s="89" t="s">
        <v>99</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D48+'【9月】FW（２年目）月集計表'!D49</f>
        <v>0</v>
      </c>
      <c r="E49" s="117">
        <f>E48+'【9月】FW（２年目）月集計表'!E49</f>
        <v>0</v>
      </c>
      <c r="F49" s="117">
        <f>F48+'【9月】FW（２年目）月集計表'!F49</f>
        <v>0</v>
      </c>
      <c r="G49" s="117">
        <f>G48+'【9月】FW（２年目）月集計表'!G49</f>
        <v>0</v>
      </c>
      <c r="H49" s="117">
        <f>H48+'【9月】FW（２年目）月集計表'!H49</f>
        <v>0</v>
      </c>
      <c r="I49" s="117">
        <f>I48+'【9月】FW（２年目）月集計表'!I49</f>
        <v>0</v>
      </c>
      <c r="J49" s="117">
        <f>J48+'【9月】FW（２年目）月集計表'!J49</f>
        <v>0</v>
      </c>
      <c r="K49" s="117">
        <f>K48+'【9月】FW（２年目）月集計表'!K49</f>
        <v>0</v>
      </c>
      <c r="L49" s="117">
        <f>L48+'【9月】FW（２年目）月集計表'!L49</f>
        <v>0</v>
      </c>
      <c r="M49" s="117">
        <f>M48+'【9月】FW（２年目）月集計表'!M49</f>
        <v>0</v>
      </c>
      <c r="N49" s="117">
        <f>N48+'【9月】FW（２年目）月集計表'!N49</f>
        <v>0</v>
      </c>
      <c r="O49" s="117">
        <f>O48+'【9月】FW（２年目）月集計表'!O49</f>
        <v>0</v>
      </c>
      <c r="P49" s="117">
        <f>P48+'【9月】FW（２年目）月集計表'!P49</f>
        <v>0</v>
      </c>
      <c r="Q49" s="117">
        <f>Q48+'【9月】FW（２年目）月集計表'!Q49</f>
        <v>0</v>
      </c>
      <c r="R49" s="117">
        <f>R48+'【9月】FW（２年目）月集計表'!R49</f>
        <v>0</v>
      </c>
      <c r="S49" s="117">
        <f>S48+'【9月】FW（２年目）月集計表'!S49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102</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31:AH43 C12:AH18">
    <cfRule type="expression" priority="26" dxfId="0" stopIfTrue="1">
      <formula>$C12=""</formula>
    </cfRule>
  </conditionalFormatting>
  <conditionalFormatting sqref="AI5:AM5">
    <cfRule type="expression" priority="30" dxfId="0" stopIfTrue="1">
      <formula>$AI$5=""</formula>
    </cfRule>
  </conditionalFormatting>
  <conditionalFormatting sqref="AO5:AR5">
    <cfRule type="expression" priority="31" dxfId="0" stopIfTrue="1">
      <formula>$AO$5=""</formula>
    </cfRule>
  </conditionalFormatting>
  <conditionalFormatting sqref="D47:S47">
    <cfRule type="expression" priority="32" dxfId="0" stopIfTrue="1">
      <formula>D$47=""</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AH9:AH11">
    <cfRule type="expression" priority="7" dxfId="0" stopIfTrue="1">
      <formula>$C9=""</formula>
    </cfRule>
  </conditionalFormatting>
  <conditionalFormatting sqref="C24:AE30">
    <cfRule type="expression" priority="6" dxfId="0" stopIfTrue="1">
      <formula>$C24=""</formula>
    </cfRule>
  </conditionalFormatting>
  <conditionalFormatting sqref="AF24:AH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3">
    <dataValidation type="list" allowBlank="1" showInputMessage="1" showErrorMessage="1" prompt="実地研修を指導した日についてリストから「実」を選択してください。&#10;" sqref="D12:AH18">
      <formula1>"実,　"</formula1>
    </dataValidation>
    <dataValidation type="list" allowBlank="1" showInputMessage="1" showErrorMessage="1" sqref="D24:AH43">
      <formula1>$I$55:$I$70</formula1>
    </dataValidation>
    <dataValidation type="list" allowBlank="1" showInputMessage="1" showErrorMessage="1" prompt="実地研修を指導した日についてリストから「実」を選択してください。" sqref="D9:AH11">
      <formula1>"実,　"</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307</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201">
        <v>3</v>
      </c>
      <c r="G8" s="92">
        <v>4</v>
      </c>
      <c r="H8" s="236">
        <v>5</v>
      </c>
      <c r="I8" s="201">
        <v>6</v>
      </c>
      <c r="J8" s="92">
        <v>7</v>
      </c>
      <c r="K8" s="92">
        <v>8</v>
      </c>
      <c r="L8" s="92">
        <v>9</v>
      </c>
      <c r="M8" s="92">
        <v>10</v>
      </c>
      <c r="N8" s="92">
        <v>11</v>
      </c>
      <c r="O8" s="236">
        <v>12</v>
      </c>
      <c r="P8" s="201">
        <v>13</v>
      </c>
      <c r="Q8" s="92">
        <v>14</v>
      </c>
      <c r="R8" s="92">
        <v>15</v>
      </c>
      <c r="S8" s="92">
        <v>16</v>
      </c>
      <c r="T8" s="92">
        <v>17</v>
      </c>
      <c r="U8" s="92">
        <v>18</v>
      </c>
      <c r="V8" s="236">
        <v>19</v>
      </c>
      <c r="W8" s="201">
        <v>20</v>
      </c>
      <c r="X8" s="92">
        <v>21</v>
      </c>
      <c r="Y8" s="92">
        <v>22</v>
      </c>
      <c r="Z8" s="201">
        <v>23</v>
      </c>
      <c r="AA8" s="92">
        <v>24</v>
      </c>
      <c r="AB8" s="92">
        <v>25</v>
      </c>
      <c r="AC8" s="236">
        <v>26</v>
      </c>
      <c r="AD8" s="201">
        <v>27</v>
      </c>
      <c r="AE8" s="92">
        <v>28</v>
      </c>
      <c r="AF8" s="92">
        <v>29</v>
      </c>
      <c r="AG8" s="92">
        <v>30</v>
      </c>
      <c r="AH8" s="135"/>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36"/>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2"/>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2"/>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2"/>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37"/>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37"/>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37"/>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8"/>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G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139"/>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50">
        <v>3</v>
      </c>
      <c r="G20" s="445">
        <v>4</v>
      </c>
      <c r="H20" s="524">
        <v>5</v>
      </c>
      <c r="I20" s="450">
        <v>6</v>
      </c>
      <c r="J20" s="445">
        <v>7</v>
      </c>
      <c r="K20" s="445">
        <v>8</v>
      </c>
      <c r="L20" s="445">
        <v>9</v>
      </c>
      <c r="M20" s="445">
        <v>10</v>
      </c>
      <c r="N20" s="445">
        <v>11</v>
      </c>
      <c r="O20" s="524">
        <v>12</v>
      </c>
      <c r="P20" s="450">
        <v>13</v>
      </c>
      <c r="Q20" s="445">
        <v>14</v>
      </c>
      <c r="R20" s="445">
        <v>15</v>
      </c>
      <c r="S20" s="445">
        <v>16</v>
      </c>
      <c r="T20" s="445">
        <v>17</v>
      </c>
      <c r="U20" s="445">
        <v>18</v>
      </c>
      <c r="V20" s="524">
        <v>19</v>
      </c>
      <c r="W20" s="450">
        <v>20</v>
      </c>
      <c r="X20" s="445">
        <v>21</v>
      </c>
      <c r="Y20" s="445">
        <v>22</v>
      </c>
      <c r="Z20" s="450">
        <v>23</v>
      </c>
      <c r="AA20" s="445">
        <v>24</v>
      </c>
      <c r="AB20" s="445">
        <v>25</v>
      </c>
      <c r="AC20" s="524">
        <v>26</v>
      </c>
      <c r="AD20" s="450">
        <v>27</v>
      </c>
      <c r="AE20" s="445">
        <v>28</v>
      </c>
      <c r="AF20" s="445">
        <v>29</v>
      </c>
      <c r="AG20" s="445">
        <v>30</v>
      </c>
      <c r="AH20" s="521"/>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51"/>
      <c r="G21" s="446"/>
      <c r="H21" s="525"/>
      <c r="I21" s="451"/>
      <c r="J21" s="446"/>
      <c r="K21" s="446"/>
      <c r="L21" s="446"/>
      <c r="M21" s="446"/>
      <c r="N21" s="446"/>
      <c r="O21" s="525"/>
      <c r="P21" s="451"/>
      <c r="Q21" s="446"/>
      <c r="R21" s="446"/>
      <c r="S21" s="446"/>
      <c r="T21" s="446"/>
      <c r="U21" s="446"/>
      <c r="V21" s="525"/>
      <c r="W21" s="451"/>
      <c r="X21" s="446"/>
      <c r="Y21" s="446"/>
      <c r="Z21" s="451"/>
      <c r="AA21" s="446"/>
      <c r="AB21" s="446"/>
      <c r="AC21" s="525"/>
      <c r="AD21" s="451"/>
      <c r="AE21" s="446"/>
      <c r="AF21" s="446"/>
      <c r="AG21" s="446"/>
      <c r="AH21" s="522"/>
      <c r="AI21" s="457"/>
      <c r="AJ21" s="457"/>
      <c r="AK21" s="437"/>
      <c r="AL21" s="437"/>
      <c r="AM21" s="426"/>
      <c r="AN21" s="429"/>
      <c r="AO21" s="440"/>
      <c r="AP21" s="443"/>
      <c r="AQ21" s="443"/>
      <c r="AR21" s="432"/>
    </row>
    <row r="22" spans="1:44" ht="19.5" customHeight="1">
      <c r="A22" s="466"/>
      <c r="B22" s="470"/>
      <c r="C22" s="471"/>
      <c r="D22" s="446"/>
      <c r="E22" s="446"/>
      <c r="F22" s="451"/>
      <c r="G22" s="446"/>
      <c r="H22" s="525"/>
      <c r="I22" s="451"/>
      <c r="J22" s="446"/>
      <c r="K22" s="446"/>
      <c r="L22" s="446"/>
      <c r="M22" s="446"/>
      <c r="N22" s="446"/>
      <c r="O22" s="525"/>
      <c r="P22" s="451"/>
      <c r="Q22" s="446"/>
      <c r="R22" s="446"/>
      <c r="S22" s="446"/>
      <c r="T22" s="446"/>
      <c r="U22" s="446"/>
      <c r="V22" s="525"/>
      <c r="W22" s="451"/>
      <c r="X22" s="446"/>
      <c r="Y22" s="446"/>
      <c r="Z22" s="451"/>
      <c r="AA22" s="446"/>
      <c r="AB22" s="446"/>
      <c r="AC22" s="525"/>
      <c r="AD22" s="451"/>
      <c r="AE22" s="446"/>
      <c r="AF22" s="446"/>
      <c r="AG22" s="446"/>
      <c r="AH22" s="522"/>
      <c r="AI22" s="457"/>
      <c r="AJ22" s="457"/>
      <c r="AK22" s="437"/>
      <c r="AL22" s="437"/>
      <c r="AM22" s="426"/>
      <c r="AN22" s="429"/>
      <c r="AO22" s="440"/>
      <c r="AP22" s="443"/>
      <c r="AQ22" s="443"/>
      <c r="AR22" s="432"/>
    </row>
    <row r="23" spans="1:44" ht="19.5" customHeight="1">
      <c r="A23" s="467"/>
      <c r="B23" s="472"/>
      <c r="C23" s="473"/>
      <c r="D23" s="447"/>
      <c r="E23" s="447"/>
      <c r="F23" s="452"/>
      <c r="G23" s="447"/>
      <c r="H23" s="526"/>
      <c r="I23" s="452"/>
      <c r="J23" s="447"/>
      <c r="K23" s="447"/>
      <c r="L23" s="447"/>
      <c r="M23" s="447"/>
      <c r="N23" s="447"/>
      <c r="O23" s="526"/>
      <c r="P23" s="452"/>
      <c r="Q23" s="447"/>
      <c r="R23" s="447"/>
      <c r="S23" s="447"/>
      <c r="T23" s="447"/>
      <c r="U23" s="447"/>
      <c r="V23" s="526"/>
      <c r="W23" s="452"/>
      <c r="X23" s="447"/>
      <c r="Y23" s="447"/>
      <c r="Z23" s="452"/>
      <c r="AA23" s="447"/>
      <c r="AB23" s="447"/>
      <c r="AC23" s="526"/>
      <c r="AD23" s="452"/>
      <c r="AE23" s="447"/>
      <c r="AF23" s="447"/>
      <c r="AG23" s="447"/>
      <c r="AH23" s="523"/>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36"/>
      <c r="AI24" s="105">
        <f>COUNTA(D24:AH24)-COUNTIF(D24:AH24,"集")-COUNTIF(D24:AH24,"休")-COUNTIF(D24:AH24,"外")</f>
        <v>0</v>
      </c>
      <c r="AJ24" s="105">
        <f>COUNTIF(D24:AH24,"集")</f>
        <v>0</v>
      </c>
      <c r="AK24" s="105">
        <f>AI24+'【10月】FW（２年目）月集計表'!AK24</f>
        <v>0</v>
      </c>
      <c r="AL24" s="105">
        <f>AJ24+'【10月】FW（２年目）月集計表'!AL24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37"/>
      <c r="AI25" s="108">
        <f aca="true" t="shared" si="1" ref="AI25:AI43">COUNTA(D25:AH25)-COUNTIF(D25:AH25,"集")-COUNTIF(D25:AH25,"休")-COUNTIF(D25:AH25,"外")</f>
        <v>0</v>
      </c>
      <c r="AJ25" s="108">
        <f aca="true" t="shared" si="2" ref="AJ25:AJ43">COUNTIF(D25:AH25,"集")</f>
        <v>0</v>
      </c>
      <c r="AK25" s="108">
        <f>AI25+'【10月】FW（２年目）月集計表'!AK25</f>
        <v>0</v>
      </c>
      <c r="AL25" s="108">
        <f>AJ25+'【10月】FW（２年目）月集計表'!AL25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7"/>
      <c r="AI26" s="108">
        <f t="shared" si="1"/>
        <v>0</v>
      </c>
      <c r="AJ26" s="108">
        <f t="shared" si="2"/>
        <v>0</v>
      </c>
      <c r="AK26" s="108">
        <f>AI26+'【10月】FW（２年目）月集計表'!AK26</f>
        <v>0</v>
      </c>
      <c r="AL26" s="108">
        <f>AJ26+'【10月】FW（２年目）月集計表'!AL26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7"/>
      <c r="AI27" s="108">
        <f t="shared" si="1"/>
        <v>0</v>
      </c>
      <c r="AJ27" s="108">
        <f t="shared" si="2"/>
        <v>0</v>
      </c>
      <c r="AK27" s="108">
        <f>AI27+'【10月】FW（２年目）月集計表'!AK27</f>
        <v>0</v>
      </c>
      <c r="AL27" s="108">
        <f>AJ27+'【10月】FW（２年目）月集計表'!AL27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37"/>
      <c r="AI28" s="108">
        <f t="shared" si="1"/>
        <v>0</v>
      </c>
      <c r="AJ28" s="108">
        <f t="shared" si="2"/>
        <v>0</v>
      </c>
      <c r="AK28" s="108">
        <f>AI28+'【10月】FW（２年目）月集計表'!AK28</f>
        <v>0</v>
      </c>
      <c r="AL28" s="108">
        <f>AJ28+'【10月】FW（２年目）月集計表'!AL28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7"/>
      <c r="AI29" s="108">
        <f t="shared" si="1"/>
        <v>0</v>
      </c>
      <c r="AJ29" s="108">
        <f t="shared" si="2"/>
        <v>0</v>
      </c>
      <c r="AK29" s="108">
        <f>AI29+'【10月】FW（２年目）月集計表'!AK29</f>
        <v>0</v>
      </c>
      <c r="AL29" s="108">
        <f>AJ29+'【10月】FW（２年目）月集計表'!AL29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37"/>
      <c r="AI30" s="108">
        <f t="shared" si="1"/>
        <v>0</v>
      </c>
      <c r="AJ30" s="108">
        <f t="shared" si="2"/>
        <v>0</v>
      </c>
      <c r="AK30" s="108">
        <f>AI30+'【10月】FW（２年目）月集計表'!AK30</f>
        <v>0</v>
      </c>
      <c r="AL30" s="108">
        <f>AJ30+'【10月】FW（２年目）月集計表'!AL30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7"/>
      <c r="AI31" s="108">
        <f t="shared" si="1"/>
        <v>0</v>
      </c>
      <c r="AJ31" s="108">
        <f t="shared" si="2"/>
        <v>0</v>
      </c>
      <c r="AK31" s="108">
        <f>AI31+'【10月】FW（２年目）月集計表'!AK31</f>
        <v>0</v>
      </c>
      <c r="AL31" s="108">
        <f>AJ31+'【10月】FW（２年目）月集計表'!AL31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7"/>
      <c r="AI32" s="108">
        <f t="shared" si="1"/>
        <v>0</v>
      </c>
      <c r="AJ32" s="108">
        <f t="shared" si="2"/>
        <v>0</v>
      </c>
      <c r="AK32" s="108">
        <f>AI32+'【10月】FW（２年目）月集計表'!AK32</f>
        <v>0</v>
      </c>
      <c r="AL32" s="108">
        <f>AJ32+'【10月】FW（２年目）月集計表'!AL32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7"/>
      <c r="AI33" s="108">
        <f t="shared" si="1"/>
        <v>0</v>
      </c>
      <c r="AJ33" s="108">
        <f t="shared" si="2"/>
        <v>0</v>
      </c>
      <c r="AK33" s="108">
        <f>AI33+'【10月】FW（２年目）月集計表'!AK33</f>
        <v>0</v>
      </c>
      <c r="AL33" s="108">
        <f>AJ33+'【10月】FW（２年目）月集計表'!AL33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37"/>
      <c r="AI34" s="108">
        <f t="shared" si="1"/>
        <v>0</v>
      </c>
      <c r="AJ34" s="108">
        <f t="shared" si="2"/>
        <v>0</v>
      </c>
      <c r="AK34" s="108">
        <f>AI34+'【10月】FW（２年目）月集計表'!AK34</f>
        <v>0</v>
      </c>
      <c r="AL34" s="108">
        <f>AJ34+'【10月】FW（２年目）月集計表'!AL34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37"/>
      <c r="AI35" s="108">
        <f t="shared" si="1"/>
        <v>0</v>
      </c>
      <c r="AJ35" s="108">
        <f t="shared" si="2"/>
        <v>0</v>
      </c>
      <c r="AK35" s="108">
        <f>AI35+'【10月】FW（２年目）月集計表'!AK35</f>
        <v>0</v>
      </c>
      <c r="AL35" s="108">
        <f>AJ35+'【10月】FW（２年目）月集計表'!AL35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37"/>
      <c r="AI36" s="108">
        <f t="shared" si="1"/>
        <v>0</v>
      </c>
      <c r="AJ36" s="108">
        <f t="shared" si="2"/>
        <v>0</v>
      </c>
      <c r="AK36" s="108">
        <f>AI36+'【10月】FW（２年目）月集計表'!AK36</f>
        <v>0</v>
      </c>
      <c r="AL36" s="108">
        <f>AJ36+'【10月】FW（２年目）月集計表'!AL36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37"/>
      <c r="AI37" s="108">
        <f t="shared" si="1"/>
        <v>0</v>
      </c>
      <c r="AJ37" s="108">
        <f t="shared" si="2"/>
        <v>0</v>
      </c>
      <c r="AK37" s="108">
        <f>AI37+'【10月】FW（２年目）月集計表'!AK37</f>
        <v>0</v>
      </c>
      <c r="AL37" s="108">
        <f>AJ37+'【10月】FW（２年目）月集計表'!AL37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37"/>
      <c r="AI38" s="108">
        <f t="shared" si="1"/>
        <v>0</v>
      </c>
      <c r="AJ38" s="108">
        <f t="shared" si="2"/>
        <v>0</v>
      </c>
      <c r="AK38" s="108">
        <f>AI38+'【10月】FW（２年目）月集計表'!AK38</f>
        <v>0</v>
      </c>
      <c r="AL38" s="108">
        <f>AJ38+'【10月】FW（２年目）月集計表'!AL38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37"/>
      <c r="AI39" s="108">
        <f t="shared" si="1"/>
        <v>0</v>
      </c>
      <c r="AJ39" s="108">
        <f t="shared" si="2"/>
        <v>0</v>
      </c>
      <c r="AK39" s="108">
        <f>AI39+'【10月】FW（２年目）月集計表'!AK39</f>
        <v>0</v>
      </c>
      <c r="AL39" s="108">
        <f>AJ39+'【10月】FW（２年目）月集計表'!AL39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37"/>
      <c r="AI40" s="108">
        <f t="shared" si="1"/>
        <v>0</v>
      </c>
      <c r="AJ40" s="108">
        <f t="shared" si="2"/>
        <v>0</v>
      </c>
      <c r="AK40" s="108">
        <f>AI40+'【10月】FW（２年目）月集計表'!AK40</f>
        <v>0</v>
      </c>
      <c r="AL40" s="108">
        <f>AJ40+'【10月】FW（２年目）月集計表'!AL40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7"/>
      <c r="AI41" s="108">
        <f t="shared" si="1"/>
        <v>0</v>
      </c>
      <c r="AJ41" s="108">
        <f t="shared" si="2"/>
        <v>0</v>
      </c>
      <c r="AK41" s="108">
        <f>AI41+'【10月】FW（２年目）月集計表'!AK41</f>
        <v>0</v>
      </c>
      <c r="AL41" s="108">
        <f>AJ41+'【10月】FW（２年目）月集計表'!AL41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37"/>
      <c r="AI42" s="108">
        <f t="shared" si="1"/>
        <v>0</v>
      </c>
      <c r="AJ42" s="108">
        <f t="shared" si="2"/>
        <v>0</v>
      </c>
      <c r="AK42" s="108">
        <f>AI42+'【10月】FW（２年目）月集計表'!AK42</f>
        <v>0</v>
      </c>
      <c r="AL42" s="108">
        <f>AJ42+'【10月】FW（２年目）月集計表'!AL42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8"/>
      <c r="AI43" s="111">
        <f t="shared" si="1"/>
        <v>0</v>
      </c>
      <c r="AJ43" s="111">
        <f t="shared" si="2"/>
        <v>0</v>
      </c>
      <c r="AK43" s="111">
        <f>AI43+'【10月】FW（２年目）月集計表'!AK43</f>
        <v>0</v>
      </c>
      <c r="AL43" s="111">
        <f>AJ43+'【10月】FW（２年目）月集計表'!AL43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G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40"/>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90</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D48+'【10月】FW（２年目）月集計表'!D49</f>
        <v>0</v>
      </c>
      <c r="E49" s="117">
        <f>E48+'【10月】FW（２年目）月集計表'!E49</f>
        <v>0</v>
      </c>
      <c r="F49" s="117">
        <f>F48+'【10月】FW（２年目）月集計表'!F49</f>
        <v>0</v>
      </c>
      <c r="G49" s="117">
        <f>G48+'【10月】FW（２年目）月集計表'!G49</f>
        <v>0</v>
      </c>
      <c r="H49" s="117">
        <f>H48+'【10月】FW（２年目）月集計表'!H49</f>
        <v>0</v>
      </c>
      <c r="I49" s="117">
        <f>I48+'【10月】FW（２年目）月集計表'!I49</f>
        <v>0</v>
      </c>
      <c r="J49" s="117">
        <f>J48+'【10月】FW（２年目）月集計表'!J49</f>
        <v>0</v>
      </c>
      <c r="K49" s="117">
        <f>K48+'【10月】FW（２年目）月集計表'!K49</f>
        <v>0</v>
      </c>
      <c r="L49" s="117">
        <f>L48+'【10月】FW（２年目）月集計表'!L49</f>
        <v>0</v>
      </c>
      <c r="M49" s="117">
        <f>M48+'【10月】FW（２年目）月集計表'!M49</f>
        <v>0</v>
      </c>
      <c r="N49" s="117">
        <f>N48+'【10月】FW（２年目）月集計表'!N49</f>
        <v>0</v>
      </c>
      <c r="O49" s="117">
        <f>O48+'【10月】FW（２年目）月集計表'!O49</f>
        <v>0</v>
      </c>
      <c r="P49" s="117">
        <f>P48+'【10月】FW（２年目）月集計表'!P49</f>
        <v>0</v>
      </c>
      <c r="Q49" s="117">
        <f>Q48+'【10月】FW（２年目）月集計表'!Q49</f>
        <v>0</v>
      </c>
      <c r="R49" s="117">
        <f>R48+'【10月】FW（２年目）月集計表'!R49</f>
        <v>0</v>
      </c>
      <c r="S49" s="117">
        <f>S48+'【10月】FW（２年目）月集計表'!S49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102</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106</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31:AG43 C12:AG18">
    <cfRule type="expression" priority="26" dxfId="0" stopIfTrue="1">
      <formula>$C12=""</formula>
    </cfRule>
  </conditionalFormatting>
  <conditionalFormatting sqref="AI5:AM5">
    <cfRule type="expression" priority="30" dxfId="0" stopIfTrue="1">
      <formula>$AI$5=""</formula>
    </cfRule>
  </conditionalFormatting>
  <conditionalFormatting sqref="AO5:AR5">
    <cfRule type="expression" priority="31" dxfId="0" stopIfTrue="1">
      <formula>$AO$5=""</formula>
    </cfRule>
  </conditionalFormatting>
  <conditionalFormatting sqref="D47:S47">
    <cfRule type="expression" priority="32" dxfId="0" stopIfTrue="1">
      <formula>D$47=""</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C24:AE30">
    <cfRule type="expression" priority="7" dxfId="0" stopIfTrue="1">
      <formula>$C24=""</formula>
    </cfRule>
  </conditionalFormatting>
  <conditionalFormatting sqref="AF24:AF30">
    <cfRule type="expression" priority="6" dxfId="0" stopIfTrue="1">
      <formula>$C24=""</formula>
    </cfRule>
  </conditionalFormatting>
  <conditionalFormatting sqref="AG24:AG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4">
    <dataValidation type="list" allowBlank="1" showInputMessage="1" showErrorMessage="1" sqref="AH24:AH43">
      <formula1>$I$55:$I$68</formula1>
    </dataValidation>
    <dataValidation type="list" allowBlank="1" showInputMessage="1" showErrorMessage="1" prompt="リストから選択して下さい。&#10;凡例&#10;育：育成研修を指導&#10;実：実践研修を指導&#10;" sqref="AH9:AH18">
      <formula1>"育,実,　"</formula1>
    </dataValidation>
    <dataValidation type="list" allowBlank="1" showInputMessage="1" showErrorMessage="1" prompt="実地研修を指導した日についてリストから「実」を選択してください。" sqref="D9:AG18">
      <formula1>"実,　"</formula1>
    </dataValidation>
    <dataValidation type="list" allowBlank="1" showInputMessage="1" showErrorMessage="1" sqref="D24:AG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308</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236">
        <v>3</v>
      </c>
      <c r="G8" s="201">
        <v>4</v>
      </c>
      <c r="H8" s="92">
        <v>5</v>
      </c>
      <c r="I8" s="92">
        <v>6</v>
      </c>
      <c r="J8" s="92">
        <v>7</v>
      </c>
      <c r="K8" s="92">
        <v>8</v>
      </c>
      <c r="L8" s="92">
        <v>9</v>
      </c>
      <c r="M8" s="236">
        <v>10</v>
      </c>
      <c r="N8" s="201">
        <v>11</v>
      </c>
      <c r="O8" s="92">
        <v>12</v>
      </c>
      <c r="P8" s="92">
        <v>13</v>
      </c>
      <c r="Q8" s="92">
        <v>14</v>
      </c>
      <c r="R8" s="92">
        <v>15</v>
      </c>
      <c r="S8" s="92">
        <v>16</v>
      </c>
      <c r="T8" s="236">
        <v>17</v>
      </c>
      <c r="U8" s="201">
        <v>18</v>
      </c>
      <c r="V8" s="92">
        <v>19</v>
      </c>
      <c r="W8" s="92">
        <v>20</v>
      </c>
      <c r="X8" s="92">
        <v>21</v>
      </c>
      <c r="Y8" s="92">
        <v>22</v>
      </c>
      <c r="Z8" s="201">
        <v>23</v>
      </c>
      <c r="AA8" s="236">
        <v>24</v>
      </c>
      <c r="AB8" s="201">
        <v>25</v>
      </c>
      <c r="AC8" s="92">
        <v>26</v>
      </c>
      <c r="AD8" s="92">
        <v>27</v>
      </c>
      <c r="AE8" s="92">
        <v>28</v>
      </c>
      <c r="AF8" s="92">
        <v>29</v>
      </c>
      <c r="AG8" s="92">
        <v>30</v>
      </c>
      <c r="AH8" s="236">
        <v>31</v>
      </c>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9" t="s">
        <v>9</v>
      </c>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9" t="s">
        <v>9</v>
      </c>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9" t="s">
        <v>9</v>
      </c>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0" t="s">
        <v>9</v>
      </c>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524">
        <v>3</v>
      </c>
      <c r="G20" s="450">
        <v>4</v>
      </c>
      <c r="H20" s="445">
        <v>5</v>
      </c>
      <c r="I20" s="445">
        <v>6</v>
      </c>
      <c r="J20" s="445">
        <v>7</v>
      </c>
      <c r="K20" s="445">
        <v>8</v>
      </c>
      <c r="L20" s="445">
        <v>9</v>
      </c>
      <c r="M20" s="524">
        <v>10</v>
      </c>
      <c r="N20" s="450">
        <v>11</v>
      </c>
      <c r="O20" s="445">
        <v>12</v>
      </c>
      <c r="P20" s="445">
        <v>13</v>
      </c>
      <c r="Q20" s="445">
        <v>14</v>
      </c>
      <c r="R20" s="445">
        <v>15</v>
      </c>
      <c r="S20" s="445">
        <v>16</v>
      </c>
      <c r="T20" s="524">
        <v>17</v>
      </c>
      <c r="U20" s="450">
        <v>18</v>
      </c>
      <c r="V20" s="445">
        <v>19</v>
      </c>
      <c r="W20" s="445">
        <v>20</v>
      </c>
      <c r="X20" s="445">
        <v>21</v>
      </c>
      <c r="Y20" s="445">
        <v>22</v>
      </c>
      <c r="Z20" s="450">
        <v>23</v>
      </c>
      <c r="AA20" s="524">
        <v>24</v>
      </c>
      <c r="AB20" s="450">
        <v>25</v>
      </c>
      <c r="AC20" s="445">
        <v>26</v>
      </c>
      <c r="AD20" s="445">
        <v>27</v>
      </c>
      <c r="AE20" s="445">
        <v>28</v>
      </c>
      <c r="AF20" s="445">
        <v>29</v>
      </c>
      <c r="AG20" s="445">
        <v>30</v>
      </c>
      <c r="AH20" s="536">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525"/>
      <c r="G21" s="451"/>
      <c r="H21" s="446"/>
      <c r="I21" s="446"/>
      <c r="J21" s="446"/>
      <c r="K21" s="446"/>
      <c r="L21" s="446"/>
      <c r="M21" s="525"/>
      <c r="N21" s="451"/>
      <c r="O21" s="446"/>
      <c r="P21" s="446"/>
      <c r="Q21" s="446"/>
      <c r="R21" s="446"/>
      <c r="S21" s="446"/>
      <c r="T21" s="525"/>
      <c r="U21" s="451"/>
      <c r="V21" s="446"/>
      <c r="W21" s="446"/>
      <c r="X21" s="446"/>
      <c r="Y21" s="446"/>
      <c r="Z21" s="451"/>
      <c r="AA21" s="525"/>
      <c r="AB21" s="451"/>
      <c r="AC21" s="446"/>
      <c r="AD21" s="446"/>
      <c r="AE21" s="446"/>
      <c r="AF21" s="446"/>
      <c r="AG21" s="446"/>
      <c r="AH21" s="537"/>
      <c r="AI21" s="457"/>
      <c r="AJ21" s="457"/>
      <c r="AK21" s="437"/>
      <c r="AL21" s="437"/>
      <c r="AM21" s="426"/>
      <c r="AN21" s="429"/>
      <c r="AO21" s="440"/>
      <c r="AP21" s="443"/>
      <c r="AQ21" s="443"/>
      <c r="AR21" s="432"/>
    </row>
    <row r="22" spans="1:44" ht="19.5" customHeight="1">
      <c r="A22" s="466"/>
      <c r="B22" s="470"/>
      <c r="C22" s="471"/>
      <c r="D22" s="446"/>
      <c r="E22" s="446"/>
      <c r="F22" s="525"/>
      <c r="G22" s="451"/>
      <c r="H22" s="446"/>
      <c r="I22" s="446"/>
      <c r="J22" s="446"/>
      <c r="K22" s="446"/>
      <c r="L22" s="446"/>
      <c r="M22" s="525"/>
      <c r="N22" s="451"/>
      <c r="O22" s="446"/>
      <c r="P22" s="446"/>
      <c r="Q22" s="446"/>
      <c r="R22" s="446"/>
      <c r="S22" s="446"/>
      <c r="T22" s="525"/>
      <c r="U22" s="451"/>
      <c r="V22" s="446"/>
      <c r="W22" s="446"/>
      <c r="X22" s="446"/>
      <c r="Y22" s="446"/>
      <c r="Z22" s="451"/>
      <c r="AA22" s="525"/>
      <c r="AB22" s="451"/>
      <c r="AC22" s="446"/>
      <c r="AD22" s="446"/>
      <c r="AE22" s="446"/>
      <c r="AF22" s="446"/>
      <c r="AG22" s="446"/>
      <c r="AH22" s="537"/>
      <c r="AI22" s="457"/>
      <c r="AJ22" s="457"/>
      <c r="AK22" s="437"/>
      <c r="AL22" s="437"/>
      <c r="AM22" s="426"/>
      <c r="AN22" s="429"/>
      <c r="AO22" s="440"/>
      <c r="AP22" s="443"/>
      <c r="AQ22" s="443"/>
      <c r="AR22" s="432"/>
    </row>
    <row r="23" spans="1:44" ht="19.5" customHeight="1">
      <c r="A23" s="467"/>
      <c r="B23" s="472"/>
      <c r="C23" s="473"/>
      <c r="D23" s="447"/>
      <c r="E23" s="447"/>
      <c r="F23" s="526"/>
      <c r="G23" s="452"/>
      <c r="H23" s="447"/>
      <c r="I23" s="447"/>
      <c r="J23" s="447"/>
      <c r="K23" s="447"/>
      <c r="L23" s="447"/>
      <c r="M23" s="526"/>
      <c r="N23" s="452"/>
      <c r="O23" s="447"/>
      <c r="P23" s="447"/>
      <c r="Q23" s="447"/>
      <c r="R23" s="447"/>
      <c r="S23" s="447"/>
      <c r="T23" s="526"/>
      <c r="U23" s="452"/>
      <c r="V23" s="447"/>
      <c r="W23" s="447"/>
      <c r="X23" s="447"/>
      <c r="Y23" s="447"/>
      <c r="Z23" s="452"/>
      <c r="AA23" s="526"/>
      <c r="AB23" s="452"/>
      <c r="AC23" s="447"/>
      <c r="AD23" s="447"/>
      <c r="AE23" s="447"/>
      <c r="AF23" s="447"/>
      <c r="AG23" s="447"/>
      <c r="AH23" s="538"/>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05">
        <f>COUNTA(D24:AH24)-COUNTIF(D24:AH24,"集")-COUNTIF(D24:AH24,"休")-COUNTIF(D24:AH24,"外")</f>
        <v>0</v>
      </c>
      <c r="AJ24" s="105">
        <f>COUNTIF(D24:AH24,"集")</f>
        <v>0</v>
      </c>
      <c r="AK24" s="105">
        <f>AI24+'【11月】FW（２年目）月集計表'!AK24</f>
        <v>0</v>
      </c>
      <c r="AL24" s="105">
        <f>AJ24+'【11月】FW（２年目）月集計表'!AL24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8">
        <f aca="true" t="shared" si="1" ref="AI25:AI43">COUNTA(D25:AH25)-COUNTIF(D25:AH25,"集")-COUNTIF(D25:AH25,"休")-COUNTIF(D25:AH25,"外")</f>
        <v>0</v>
      </c>
      <c r="AJ25" s="108">
        <f aca="true" t="shared" si="2" ref="AJ25:AJ43">COUNTIF(D25:AH25,"集")</f>
        <v>0</v>
      </c>
      <c r="AK25" s="108">
        <f>AI25+'【11月】FW（２年目）月集計表'!AK25</f>
        <v>0</v>
      </c>
      <c r="AL25" s="108">
        <f>AJ25+'【11月】FW（２年目）月集計表'!AL25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08">
        <f t="shared" si="1"/>
        <v>0</v>
      </c>
      <c r="AJ26" s="108">
        <f t="shared" si="2"/>
        <v>0</v>
      </c>
      <c r="AK26" s="108">
        <f>AI26+'【11月】FW（２年目）月集計表'!AK26</f>
        <v>0</v>
      </c>
      <c r="AL26" s="108">
        <f>AJ26+'【11月】FW（２年目）月集計表'!AL26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08">
        <f t="shared" si="1"/>
        <v>0</v>
      </c>
      <c r="AJ27" s="108">
        <f t="shared" si="2"/>
        <v>0</v>
      </c>
      <c r="AK27" s="108">
        <f>AI27+'【11月】FW（２年目）月集計表'!AK27</f>
        <v>0</v>
      </c>
      <c r="AL27" s="108">
        <f>AJ27+'【11月】FW（２年目）月集計表'!AL27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08">
        <f t="shared" si="1"/>
        <v>0</v>
      </c>
      <c r="AJ28" s="108">
        <f t="shared" si="2"/>
        <v>0</v>
      </c>
      <c r="AK28" s="108">
        <f>AI28+'【11月】FW（２年目）月集計表'!AK28</f>
        <v>0</v>
      </c>
      <c r="AL28" s="108">
        <f>AJ28+'【11月】FW（２年目）月集計表'!AL28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08">
        <f t="shared" si="1"/>
        <v>0</v>
      </c>
      <c r="AJ29" s="108">
        <f t="shared" si="2"/>
        <v>0</v>
      </c>
      <c r="AK29" s="108">
        <f>AI29+'【11月】FW（２年目）月集計表'!AK29</f>
        <v>0</v>
      </c>
      <c r="AL29" s="108">
        <f>AJ29+'【11月】FW（２年目）月集計表'!AL29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08">
        <f t="shared" si="1"/>
        <v>0</v>
      </c>
      <c r="AJ30" s="108">
        <f t="shared" si="2"/>
        <v>0</v>
      </c>
      <c r="AK30" s="108">
        <f>AI30+'【11月】FW（２年目）月集計表'!AK30</f>
        <v>0</v>
      </c>
      <c r="AL30" s="108">
        <f>AJ30+'【11月】FW（２年目）月集計表'!AL30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8">
        <f t="shared" si="1"/>
        <v>0</v>
      </c>
      <c r="AJ31" s="108">
        <f t="shared" si="2"/>
        <v>0</v>
      </c>
      <c r="AK31" s="108">
        <f>AI31+'【11月】FW（２年目）月集計表'!AK31</f>
        <v>0</v>
      </c>
      <c r="AL31" s="108">
        <f>AJ31+'【11月】FW（２年目）月集計表'!AL31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08">
        <f t="shared" si="1"/>
        <v>0</v>
      </c>
      <c r="AJ32" s="108">
        <f t="shared" si="2"/>
        <v>0</v>
      </c>
      <c r="AK32" s="108">
        <f>AI32+'【11月】FW（２年目）月集計表'!AK32</f>
        <v>0</v>
      </c>
      <c r="AL32" s="108">
        <f>AJ32+'【11月】FW（２年目）月集計表'!AL32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08">
        <f t="shared" si="1"/>
        <v>0</v>
      </c>
      <c r="AJ33" s="108">
        <f t="shared" si="2"/>
        <v>0</v>
      </c>
      <c r="AK33" s="108">
        <f>AI33+'【11月】FW（２年目）月集計表'!AK33</f>
        <v>0</v>
      </c>
      <c r="AL33" s="108">
        <f>AJ33+'【11月】FW（２年目）月集計表'!AL33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08">
        <f t="shared" si="1"/>
        <v>0</v>
      </c>
      <c r="AJ34" s="108">
        <f t="shared" si="2"/>
        <v>0</v>
      </c>
      <c r="AK34" s="108">
        <f>AI34+'【11月】FW（２年目）月集計表'!AK34</f>
        <v>0</v>
      </c>
      <c r="AL34" s="108">
        <f>AJ34+'【11月】FW（２年目）月集計表'!AL34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08">
        <f t="shared" si="1"/>
        <v>0</v>
      </c>
      <c r="AJ35" s="108">
        <f t="shared" si="2"/>
        <v>0</v>
      </c>
      <c r="AK35" s="108">
        <f>AI35+'【11月】FW（２年目）月集計表'!AK35</f>
        <v>0</v>
      </c>
      <c r="AL35" s="108">
        <f>AJ35+'【11月】FW（２年目）月集計表'!AL35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08">
        <f t="shared" si="1"/>
        <v>0</v>
      </c>
      <c r="AJ36" s="108">
        <f t="shared" si="2"/>
        <v>0</v>
      </c>
      <c r="AK36" s="108">
        <f>AI36+'【11月】FW（２年目）月集計表'!AK36</f>
        <v>0</v>
      </c>
      <c r="AL36" s="108">
        <f>AJ36+'【11月】FW（２年目）月集計表'!AL36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08">
        <f t="shared" si="1"/>
        <v>0</v>
      </c>
      <c r="AJ37" s="108">
        <f t="shared" si="2"/>
        <v>0</v>
      </c>
      <c r="AK37" s="108">
        <f>AI37+'【11月】FW（２年目）月集計表'!AK37</f>
        <v>0</v>
      </c>
      <c r="AL37" s="108">
        <f>AJ37+'【11月】FW（２年目）月集計表'!AL37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08">
        <f t="shared" si="1"/>
        <v>0</v>
      </c>
      <c r="AJ38" s="108">
        <f t="shared" si="2"/>
        <v>0</v>
      </c>
      <c r="AK38" s="108">
        <f>AI38+'【11月】FW（２年目）月集計表'!AK38</f>
        <v>0</v>
      </c>
      <c r="AL38" s="108">
        <f>AJ38+'【11月】FW（２年目）月集計表'!AL38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08">
        <f t="shared" si="1"/>
        <v>0</v>
      </c>
      <c r="AJ39" s="108">
        <f t="shared" si="2"/>
        <v>0</v>
      </c>
      <c r="AK39" s="108">
        <f>AI39+'【11月】FW（２年目）月集計表'!AK39</f>
        <v>0</v>
      </c>
      <c r="AL39" s="108">
        <f>AJ39+'【11月】FW（２年目）月集計表'!AL39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08">
        <f t="shared" si="1"/>
        <v>0</v>
      </c>
      <c r="AJ40" s="108">
        <f t="shared" si="2"/>
        <v>0</v>
      </c>
      <c r="AK40" s="108">
        <f>AI40+'【11月】FW（２年目）月集計表'!AK40</f>
        <v>0</v>
      </c>
      <c r="AL40" s="108">
        <f>AJ40+'【11月】FW（２年目）月集計表'!AL40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08">
        <f t="shared" si="1"/>
        <v>0</v>
      </c>
      <c r="AJ41" s="108">
        <f t="shared" si="2"/>
        <v>0</v>
      </c>
      <c r="AK41" s="108">
        <f>AI41+'【11月】FW（２年目）月集計表'!AK41</f>
        <v>0</v>
      </c>
      <c r="AL41" s="108">
        <f>AJ41+'【11月】FW（２年目）月集計表'!AL41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08">
        <f t="shared" si="1"/>
        <v>0</v>
      </c>
      <c r="AJ42" s="108">
        <f t="shared" si="2"/>
        <v>0</v>
      </c>
      <c r="AK42" s="108">
        <f>AI42+'【11月】FW（２年目）月集計表'!AK42</f>
        <v>0</v>
      </c>
      <c r="AL42" s="108">
        <f>AJ42+'【11月】FW（２年目）月集計表'!AL42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11">
        <f t="shared" si="1"/>
        <v>0</v>
      </c>
      <c r="AJ43" s="111">
        <f t="shared" si="2"/>
        <v>0</v>
      </c>
      <c r="AK43" s="111">
        <f>AI43+'【11月】FW（２年目）月集計表'!AK43</f>
        <v>0</v>
      </c>
      <c r="AL43" s="111">
        <f>AJ43+'【11月】FW（２年目）月集計表'!AL43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89</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D48+'【11月】FW（２年目）月集計表'!D49</f>
        <v>0</v>
      </c>
      <c r="E49" s="117">
        <f>E48+'【11月】FW（２年目）月集計表'!E49</f>
        <v>0</v>
      </c>
      <c r="F49" s="117">
        <f>F48+'【11月】FW（２年目）月集計表'!F49</f>
        <v>0</v>
      </c>
      <c r="G49" s="117">
        <f>G48+'【11月】FW（２年目）月集計表'!G49</f>
        <v>0</v>
      </c>
      <c r="H49" s="117">
        <f>H48+'【11月】FW（２年目）月集計表'!H49</f>
        <v>0</v>
      </c>
      <c r="I49" s="117">
        <f>I48+'【11月】FW（２年目）月集計表'!I49</f>
        <v>0</v>
      </c>
      <c r="J49" s="117">
        <f>J48+'【11月】FW（２年目）月集計表'!J49</f>
        <v>0</v>
      </c>
      <c r="K49" s="117">
        <f>K48+'【11月】FW（２年目）月集計表'!K49</f>
        <v>0</v>
      </c>
      <c r="L49" s="117">
        <f>L48+'【11月】FW（２年目）月集計表'!L49</f>
        <v>0</v>
      </c>
      <c r="M49" s="117">
        <f>M48+'【11月】FW（２年目）月集計表'!M49</f>
        <v>0</v>
      </c>
      <c r="N49" s="117">
        <f>N48+'【11月】FW（２年目）月集計表'!N49</f>
        <v>0</v>
      </c>
      <c r="O49" s="117">
        <f>O48+'【11月】FW（２年目）月集計表'!O49</f>
        <v>0</v>
      </c>
      <c r="P49" s="117">
        <f>P48+'【11月】FW（２年目）月集計表'!P49</f>
        <v>0</v>
      </c>
      <c r="Q49" s="117">
        <f>Q48+'【11月】FW（２年目）月集計表'!Q49</f>
        <v>0</v>
      </c>
      <c r="R49" s="117">
        <f>R48+'【11月】FW（２年目）月集計表'!R49</f>
        <v>0</v>
      </c>
      <c r="S49" s="117">
        <f>S48+'【11月】FW（２年目）月集計表'!S49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96</v>
      </c>
      <c r="J64" s="118" t="s">
        <v>98</v>
      </c>
      <c r="S64" s="118"/>
      <c r="T64" s="118"/>
    </row>
    <row r="65" spans="3:20" ht="13.5" hidden="1">
      <c r="C65" s="119" t="s">
        <v>64</v>
      </c>
      <c r="D65" s="508">
        <v>10200</v>
      </c>
      <c r="E65" s="508"/>
      <c r="I65" s="118" t="s">
        <v>97</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AI9:AI18"/>
    <mergeCell ref="A1:C1"/>
    <mergeCell ref="D1:F1"/>
    <mergeCell ref="A3:E5"/>
    <mergeCell ref="F3:X5"/>
    <mergeCell ref="AF5:AH5"/>
    <mergeCell ref="AI5:AM5"/>
    <mergeCell ref="K20:K23"/>
    <mergeCell ref="AO5:AR5"/>
    <mergeCell ref="A20:A23"/>
    <mergeCell ref="A7:A8"/>
    <mergeCell ref="B7:C8"/>
    <mergeCell ref="D7:AH7"/>
    <mergeCell ref="AI7:AK7"/>
    <mergeCell ref="B19:C19"/>
    <mergeCell ref="AK9:AK18"/>
    <mergeCell ref="A9:A19"/>
    <mergeCell ref="Q20:Q23"/>
    <mergeCell ref="AJ9:AJ18"/>
    <mergeCell ref="B20:C23"/>
    <mergeCell ref="D20:D23"/>
    <mergeCell ref="E20:E23"/>
    <mergeCell ref="F20:F23"/>
    <mergeCell ref="G20:G23"/>
    <mergeCell ref="H20:H23"/>
    <mergeCell ref="I20:I23"/>
    <mergeCell ref="J20:J23"/>
    <mergeCell ref="S20:S23"/>
    <mergeCell ref="T20:T23"/>
    <mergeCell ref="U20:U23"/>
    <mergeCell ref="V20:V23"/>
    <mergeCell ref="W20:W23"/>
    <mergeCell ref="L20:L23"/>
    <mergeCell ref="M20:M23"/>
    <mergeCell ref="N20:N23"/>
    <mergeCell ref="O20:O23"/>
    <mergeCell ref="P20:P23"/>
    <mergeCell ref="AR20:AR23"/>
    <mergeCell ref="AL17:AN18"/>
    <mergeCell ref="B44:C44"/>
    <mergeCell ref="AI44:AK44"/>
    <mergeCell ref="A24:A44"/>
    <mergeCell ref="AK20:AK23"/>
    <mergeCell ref="AL20:AL23"/>
    <mergeCell ref="AE20:AE23"/>
    <mergeCell ref="AF20:AF23"/>
    <mergeCell ref="X20:X23"/>
    <mergeCell ref="AM20:AM23"/>
    <mergeCell ref="AN20:AN23"/>
    <mergeCell ref="AH20:AH23"/>
    <mergeCell ref="AI20:AI23"/>
    <mergeCell ref="AD20:AD23"/>
    <mergeCell ref="Y20:Y23"/>
    <mergeCell ref="Z20:Z23"/>
    <mergeCell ref="AA20:AA23"/>
    <mergeCell ref="AB20:AB23"/>
    <mergeCell ref="AC20:AC23"/>
    <mergeCell ref="D58:E58"/>
    <mergeCell ref="D59:E59"/>
    <mergeCell ref="AJ20:AJ23"/>
    <mergeCell ref="A46:B49"/>
    <mergeCell ref="T46:V46"/>
    <mergeCell ref="T47:V47"/>
    <mergeCell ref="T48:V48"/>
    <mergeCell ref="T49:V49"/>
    <mergeCell ref="AG20:AG23"/>
    <mergeCell ref="R20:R23"/>
    <mergeCell ref="D68:E68"/>
    <mergeCell ref="D61:E61"/>
    <mergeCell ref="D62:E62"/>
    <mergeCell ref="D63:E63"/>
    <mergeCell ref="D64:E64"/>
    <mergeCell ref="D65:E65"/>
    <mergeCell ref="D66:E66"/>
    <mergeCell ref="AO20:AO23"/>
    <mergeCell ref="AP20:AP23"/>
    <mergeCell ref="AQ20:AQ23"/>
    <mergeCell ref="AR2:AR3"/>
    <mergeCell ref="D60:E60"/>
    <mergeCell ref="D67:E67"/>
    <mergeCell ref="D54:E54"/>
    <mergeCell ref="D55:E55"/>
    <mergeCell ref="D56:E56"/>
    <mergeCell ref="D57:E57"/>
  </mergeCells>
  <conditionalFormatting sqref="C31:AH43 C12:AH18">
    <cfRule type="expression" priority="26" dxfId="0" stopIfTrue="1">
      <formula>$C12=""</formula>
    </cfRule>
  </conditionalFormatting>
  <conditionalFormatting sqref="AI5:AM5">
    <cfRule type="expression" priority="23" dxfId="0" stopIfTrue="1">
      <formula>$AI$5=""</formula>
    </cfRule>
  </conditionalFormatting>
  <conditionalFormatting sqref="AO5:AR5">
    <cfRule type="expression" priority="22" dxfId="0" stopIfTrue="1">
      <formula>$AO$5=""</formula>
    </cfRule>
  </conditionalFormatting>
  <conditionalFormatting sqref="D47:S47">
    <cfRule type="expression" priority="21" dxfId="0" stopIfTrue="1">
      <formula>D$47=""</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AH9:AH11">
    <cfRule type="expression" priority="7" dxfId="0" stopIfTrue="1">
      <formula>$C9=""</formula>
    </cfRule>
  </conditionalFormatting>
  <conditionalFormatting sqref="C24:AE30">
    <cfRule type="expression" priority="6" dxfId="0" stopIfTrue="1">
      <formula>$C24=""</formula>
    </cfRule>
  </conditionalFormatting>
  <conditionalFormatting sqref="AF24:AH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2">
    <dataValidation type="list" allowBlank="1" showInputMessage="1" showErrorMessage="1" prompt="実地研修を指導した日についてリストから「実」を選択してください。" sqref="D9:AH18">
      <formula1>"実,　"</formula1>
    </dataValidation>
    <dataValidation type="list" allowBlank="1" showInputMessage="1" showErrorMessage="1" sqref="D24:AH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309</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201">
        <v>1</v>
      </c>
      <c r="E8" s="201">
        <v>2</v>
      </c>
      <c r="F8" s="92">
        <v>3</v>
      </c>
      <c r="G8" s="92">
        <v>4</v>
      </c>
      <c r="H8" s="92">
        <v>5</v>
      </c>
      <c r="I8" s="92">
        <v>6</v>
      </c>
      <c r="J8" s="236">
        <v>7</v>
      </c>
      <c r="K8" s="201">
        <v>8</v>
      </c>
      <c r="L8" s="201">
        <v>9</v>
      </c>
      <c r="M8" s="92">
        <v>10</v>
      </c>
      <c r="N8" s="92">
        <v>11</v>
      </c>
      <c r="O8" s="92">
        <v>12</v>
      </c>
      <c r="P8" s="92">
        <v>13</v>
      </c>
      <c r="Q8" s="236">
        <v>14</v>
      </c>
      <c r="R8" s="201">
        <v>15</v>
      </c>
      <c r="S8" s="92">
        <v>16</v>
      </c>
      <c r="T8" s="92">
        <v>17</v>
      </c>
      <c r="U8" s="92">
        <v>18</v>
      </c>
      <c r="V8" s="92">
        <v>19</v>
      </c>
      <c r="W8" s="92">
        <v>20</v>
      </c>
      <c r="X8" s="236">
        <v>21</v>
      </c>
      <c r="Y8" s="201">
        <v>22</v>
      </c>
      <c r="Z8" s="92">
        <v>23</v>
      </c>
      <c r="AA8" s="92">
        <v>24</v>
      </c>
      <c r="AB8" s="92">
        <v>25</v>
      </c>
      <c r="AC8" s="92">
        <v>26</v>
      </c>
      <c r="AD8" s="92">
        <v>27</v>
      </c>
      <c r="AE8" s="236">
        <v>28</v>
      </c>
      <c r="AF8" s="201">
        <v>29</v>
      </c>
      <c r="AG8" s="92">
        <v>30</v>
      </c>
      <c r="AH8" s="92">
        <v>31</v>
      </c>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9" t="s">
        <v>9</v>
      </c>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9" t="s">
        <v>9</v>
      </c>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9" t="s">
        <v>9</v>
      </c>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0" t="s">
        <v>9</v>
      </c>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50">
        <v>1</v>
      </c>
      <c r="E20" s="450">
        <v>2</v>
      </c>
      <c r="F20" s="445">
        <v>3</v>
      </c>
      <c r="G20" s="445">
        <v>4</v>
      </c>
      <c r="H20" s="445">
        <v>5</v>
      </c>
      <c r="I20" s="445">
        <v>6</v>
      </c>
      <c r="J20" s="524">
        <v>7</v>
      </c>
      <c r="K20" s="450">
        <v>8</v>
      </c>
      <c r="L20" s="450">
        <v>9</v>
      </c>
      <c r="M20" s="445">
        <v>10</v>
      </c>
      <c r="N20" s="445">
        <v>11</v>
      </c>
      <c r="O20" s="445">
        <v>12</v>
      </c>
      <c r="P20" s="445">
        <v>13</v>
      </c>
      <c r="Q20" s="524">
        <v>14</v>
      </c>
      <c r="R20" s="450">
        <v>15</v>
      </c>
      <c r="S20" s="445">
        <v>16</v>
      </c>
      <c r="T20" s="445">
        <v>17</v>
      </c>
      <c r="U20" s="445">
        <v>18</v>
      </c>
      <c r="V20" s="445">
        <v>19</v>
      </c>
      <c r="W20" s="445">
        <v>20</v>
      </c>
      <c r="X20" s="524">
        <v>21</v>
      </c>
      <c r="Y20" s="450">
        <v>22</v>
      </c>
      <c r="Z20" s="445">
        <v>23</v>
      </c>
      <c r="AA20" s="445">
        <v>24</v>
      </c>
      <c r="AB20" s="445">
        <v>25</v>
      </c>
      <c r="AC20" s="445">
        <v>26</v>
      </c>
      <c r="AD20" s="445">
        <v>27</v>
      </c>
      <c r="AE20" s="524">
        <v>28</v>
      </c>
      <c r="AF20" s="450">
        <v>29</v>
      </c>
      <c r="AG20" s="445">
        <v>30</v>
      </c>
      <c r="AH20" s="539">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51"/>
      <c r="E21" s="451"/>
      <c r="F21" s="446"/>
      <c r="G21" s="446"/>
      <c r="H21" s="446"/>
      <c r="I21" s="446"/>
      <c r="J21" s="525"/>
      <c r="K21" s="451"/>
      <c r="L21" s="451"/>
      <c r="M21" s="446"/>
      <c r="N21" s="446"/>
      <c r="O21" s="446"/>
      <c r="P21" s="446"/>
      <c r="Q21" s="525"/>
      <c r="R21" s="451"/>
      <c r="S21" s="446"/>
      <c r="T21" s="446"/>
      <c r="U21" s="446"/>
      <c r="V21" s="446"/>
      <c r="W21" s="446"/>
      <c r="X21" s="525"/>
      <c r="Y21" s="451"/>
      <c r="Z21" s="446"/>
      <c r="AA21" s="446"/>
      <c r="AB21" s="446"/>
      <c r="AC21" s="446"/>
      <c r="AD21" s="446"/>
      <c r="AE21" s="525"/>
      <c r="AF21" s="451"/>
      <c r="AG21" s="446"/>
      <c r="AH21" s="540"/>
      <c r="AI21" s="457"/>
      <c r="AJ21" s="457"/>
      <c r="AK21" s="437"/>
      <c r="AL21" s="437"/>
      <c r="AM21" s="426"/>
      <c r="AN21" s="429"/>
      <c r="AO21" s="440"/>
      <c r="AP21" s="443"/>
      <c r="AQ21" s="443"/>
      <c r="AR21" s="432"/>
    </row>
    <row r="22" spans="1:44" ht="19.5" customHeight="1">
      <c r="A22" s="466"/>
      <c r="B22" s="470"/>
      <c r="C22" s="471"/>
      <c r="D22" s="451"/>
      <c r="E22" s="451"/>
      <c r="F22" s="446"/>
      <c r="G22" s="446"/>
      <c r="H22" s="446"/>
      <c r="I22" s="446"/>
      <c r="J22" s="525"/>
      <c r="K22" s="451"/>
      <c r="L22" s="451"/>
      <c r="M22" s="446"/>
      <c r="N22" s="446"/>
      <c r="O22" s="446"/>
      <c r="P22" s="446"/>
      <c r="Q22" s="525"/>
      <c r="R22" s="451"/>
      <c r="S22" s="446"/>
      <c r="T22" s="446"/>
      <c r="U22" s="446"/>
      <c r="V22" s="446"/>
      <c r="W22" s="446"/>
      <c r="X22" s="525"/>
      <c r="Y22" s="451"/>
      <c r="Z22" s="446"/>
      <c r="AA22" s="446"/>
      <c r="AB22" s="446"/>
      <c r="AC22" s="446"/>
      <c r="AD22" s="446"/>
      <c r="AE22" s="525"/>
      <c r="AF22" s="451"/>
      <c r="AG22" s="446"/>
      <c r="AH22" s="540"/>
      <c r="AI22" s="457"/>
      <c r="AJ22" s="457"/>
      <c r="AK22" s="437"/>
      <c r="AL22" s="437"/>
      <c r="AM22" s="426"/>
      <c r="AN22" s="429"/>
      <c r="AO22" s="440"/>
      <c r="AP22" s="443"/>
      <c r="AQ22" s="443"/>
      <c r="AR22" s="432"/>
    </row>
    <row r="23" spans="1:44" ht="19.5" customHeight="1">
      <c r="A23" s="467"/>
      <c r="B23" s="472"/>
      <c r="C23" s="473"/>
      <c r="D23" s="452"/>
      <c r="E23" s="452"/>
      <c r="F23" s="447"/>
      <c r="G23" s="447"/>
      <c r="H23" s="447"/>
      <c r="I23" s="447"/>
      <c r="J23" s="526"/>
      <c r="K23" s="452"/>
      <c r="L23" s="452"/>
      <c r="M23" s="447"/>
      <c r="N23" s="447"/>
      <c r="O23" s="447"/>
      <c r="P23" s="447"/>
      <c r="Q23" s="526"/>
      <c r="R23" s="452"/>
      <c r="S23" s="447"/>
      <c r="T23" s="447"/>
      <c r="U23" s="447"/>
      <c r="V23" s="447"/>
      <c r="W23" s="447"/>
      <c r="X23" s="526"/>
      <c r="Y23" s="452"/>
      <c r="Z23" s="447"/>
      <c r="AA23" s="447"/>
      <c r="AB23" s="447"/>
      <c r="AC23" s="447"/>
      <c r="AD23" s="447"/>
      <c r="AE23" s="526"/>
      <c r="AF23" s="452"/>
      <c r="AG23" s="447"/>
      <c r="AH23" s="541"/>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05">
        <f>COUNTA(D24:AH24)-COUNTIF(D24:AH24,"集")-COUNTIF(D24:AH24,"休")-COUNTIF(D24:AH24,"外")</f>
        <v>0</v>
      </c>
      <c r="AJ24" s="105">
        <f>COUNTIF(D24:AH24,"集")</f>
        <v>0</v>
      </c>
      <c r="AK24" s="105">
        <f>AI24+'【12月】FW（２年目）月集計表'!AK24</f>
        <v>0</v>
      </c>
      <c r="AL24" s="105">
        <f>AJ24+'【12月】FW（２年目）月集計表'!AL24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8">
        <f aca="true" t="shared" si="1" ref="AI25:AI43">COUNTA(D25:AH25)-COUNTIF(D25:AH25,"集")-COUNTIF(D25:AH25,"休")-COUNTIF(D25:AH25,"外")</f>
        <v>0</v>
      </c>
      <c r="AJ25" s="108">
        <f aca="true" t="shared" si="2" ref="AJ25:AJ43">COUNTIF(D25:AH25,"集")</f>
        <v>0</v>
      </c>
      <c r="AK25" s="108">
        <f>AI25+'【12月】FW（２年目）月集計表'!AK25</f>
        <v>0</v>
      </c>
      <c r="AL25" s="108">
        <f>AJ25+'【12月】FW（２年目）月集計表'!AL25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08">
        <f t="shared" si="1"/>
        <v>0</v>
      </c>
      <c r="AJ26" s="108">
        <f t="shared" si="2"/>
        <v>0</v>
      </c>
      <c r="AK26" s="108">
        <f>AI26+'【12月】FW（２年目）月集計表'!AK26</f>
        <v>0</v>
      </c>
      <c r="AL26" s="108">
        <f>AJ26+'【12月】FW（２年目）月集計表'!AL26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08">
        <f t="shared" si="1"/>
        <v>0</v>
      </c>
      <c r="AJ27" s="108">
        <f t="shared" si="2"/>
        <v>0</v>
      </c>
      <c r="AK27" s="108">
        <f>AI27+'【12月】FW（２年目）月集計表'!AK27</f>
        <v>0</v>
      </c>
      <c r="AL27" s="108">
        <f>AJ27+'【12月】FW（２年目）月集計表'!AL27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08">
        <f t="shared" si="1"/>
        <v>0</v>
      </c>
      <c r="AJ28" s="108">
        <f t="shared" si="2"/>
        <v>0</v>
      </c>
      <c r="AK28" s="108">
        <f>AI28+'【12月】FW（２年目）月集計表'!AK28</f>
        <v>0</v>
      </c>
      <c r="AL28" s="108">
        <f>AJ28+'【12月】FW（２年目）月集計表'!AL28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08">
        <f t="shared" si="1"/>
        <v>0</v>
      </c>
      <c r="AJ29" s="108">
        <f t="shared" si="2"/>
        <v>0</v>
      </c>
      <c r="AK29" s="108">
        <f>AI29+'【12月】FW（２年目）月集計表'!AK29</f>
        <v>0</v>
      </c>
      <c r="AL29" s="108">
        <f>AJ29+'【12月】FW（２年目）月集計表'!AL29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08">
        <f t="shared" si="1"/>
        <v>0</v>
      </c>
      <c r="AJ30" s="108">
        <f t="shared" si="2"/>
        <v>0</v>
      </c>
      <c r="AK30" s="108">
        <f>AI30+'【12月】FW（２年目）月集計表'!AK30</f>
        <v>0</v>
      </c>
      <c r="AL30" s="108">
        <f>AJ30+'【12月】FW（２年目）月集計表'!AL30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8">
        <f t="shared" si="1"/>
        <v>0</v>
      </c>
      <c r="AJ31" s="108">
        <f t="shared" si="2"/>
        <v>0</v>
      </c>
      <c r="AK31" s="108">
        <f>AI31+'【12月】FW（２年目）月集計表'!AK31</f>
        <v>0</v>
      </c>
      <c r="AL31" s="108">
        <f>AJ31+'【12月】FW（２年目）月集計表'!AL31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08">
        <f t="shared" si="1"/>
        <v>0</v>
      </c>
      <c r="AJ32" s="108">
        <f t="shared" si="2"/>
        <v>0</v>
      </c>
      <c r="AK32" s="108">
        <f>AI32+'【12月】FW（２年目）月集計表'!AK32</f>
        <v>0</v>
      </c>
      <c r="AL32" s="108">
        <f>AJ32+'【12月】FW（２年目）月集計表'!AL32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08">
        <f t="shared" si="1"/>
        <v>0</v>
      </c>
      <c r="AJ33" s="108">
        <f t="shared" si="2"/>
        <v>0</v>
      </c>
      <c r="AK33" s="108">
        <f>AI33+'【12月】FW（２年目）月集計表'!AK33</f>
        <v>0</v>
      </c>
      <c r="AL33" s="108">
        <f>AJ33+'【12月】FW（２年目）月集計表'!AL33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08">
        <f t="shared" si="1"/>
        <v>0</v>
      </c>
      <c r="AJ34" s="108">
        <f t="shared" si="2"/>
        <v>0</v>
      </c>
      <c r="AK34" s="108">
        <f>AI34+'【12月】FW（２年目）月集計表'!AK34</f>
        <v>0</v>
      </c>
      <c r="AL34" s="108">
        <f>AJ34+'【12月】FW（２年目）月集計表'!AL34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08">
        <f t="shared" si="1"/>
        <v>0</v>
      </c>
      <c r="AJ35" s="108">
        <f t="shared" si="2"/>
        <v>0</v>
      </c>
      <c r="AK35" s="108">
        <f>AI35+'【12月】FW（２年目）月集計表'!AK35</f>
        <v>0</v>
      </c>
      <c r="AL35" s="108">
        <f>AJ35+'【12月】FW（２年目）月集計表'!AL35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08">
        <f t="shared" si="1"/>
        <v>0</v>
      </c>
      <c r="AJ36" s="108">
        <f t="shared" si="2"/>
        <v>0</v>
      </c>
      <c r="AK36" s="108">
        <f>AI36+'【12月】FW（２年目）月集計表'!AK36</f>
        <v>0</v>
      </c>
      <c r="AL36" s="108">
        <f>AJ36+'【12月】FW（２年目）月集計表'!AL36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08">
        <f t="shared" si="1"/>
        <v>0</v>
      </c>
      <c r="AJ37" s="108">
        <f t="shared" si="2"/>
        <v>0</v>
      </c>
      <c r="AK37" s="108">
        <f>AI37+'【12月】FW（２年目）月集計表'!AK37</f>
        <v>0</v>
      </c>
      <c r="AL37" s="108">
        <f>AJ37+'【12月】FW（２年目）月集計表'!AL37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08">
        <f t="shared" si="1"/>
        <v>0</v>
      </c>
      <c r="AJ38" s="108">
        <f t="shared" si="2"/>
        <v>0</v>
      </c>
      <c r="AK38" s="108">
        <f>AI38+'【12月】FW（２年目）月集計表'!AK38</f>
        <v>0</v>
      </c>
      <c r="AL38" s="108">
        <f>AJ38+'【12月】FW（２年目）月集計表'!AL38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08">
        <f t="shared" si="1"/>
        <v>0</v>
      </c>
      <c r="AJ39" s="108">
        <f t="shared" si="2"/>
        <v>0</v>
      </c>
      <c r="AK39" s="108">
        <f>AI39+'【12月】FW（２年目）月集計表'!AK39</f>
        <v>0</v>
      </c>
      <c r="AL39" s="108">
        <f>AJ39+'【12月】FW（２年目）月集計表'!AL39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08">
        <f t="shared" si="1"/>
        <v>0</v>
      </c>
      <c r="AJ40" s="108">
        <f t="shared" si="2"/>
        <v>0</v>
      </c>
      <c r="AK40" s="108">
        <f>AI40+'【12月】FW（２年目）月集計表'!AK40</f>
        <v>0</v>
      </c>
      <c r="AL40" s="108">
        <f>AJ40+'【12月】FW（２年目）月集計表'!AL40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08">
        <f t="shared" si="1"/>
        <v>0</v>
      </c>
      <c r="AJ41" s="108">
        <f t="shared" si="2"/>
        <v>0</v>
      </c>
      <c r="AK41" s="108">
        <f>AI41+'【12月】FW（２年目）月集計表'!AK41</f>
        <v>0</v>
      </c>
      <c r="AL41" s="108">
        <f>AJ41+'【12月】FW（２年目）月集計表'!AL41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08">
        <f t="shared" si="1"/>
        <v>0</v>
      </c>
      <c r="AJ42" s="108">
        <f t="shared" si="2"/>
        <v>0</v>
      </c>
      <c r="AK42" s="108">
        <f>AI42+'【12月】FW（２年目）月集計表'!AK42</f>
        <v>0</v>
      </c>
      <c r="AL42" s="108">
        <f>AJ42+'【12月】FW（２年目）月集計表'!AL42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11">
        <f t="shared" si="1"/>
        <v>0</v>
      </c>
      <c r="AJ43" s="111">
        <f t="shared" si="2"/>
        <v>0</v>
      </c>
      <c r="AK43" s="111">
        <f>AI43+'【12月】FW（２年目）月集計表'!AK43</f>
        <v>0</v>
      </c>
      <c r="AL43" s="111">
        <f>AJ43+'【12月】FW（２年目）月集計表'!AL43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89</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D48+'【12月】FW（２年目）月集計表'!D49</f>
        <v>0</v>
      </c>
      <c r="E49" s="117">
        <f>E48+'【12月】FW（２年目）月集計表'!E49</f>
        <v>0</v>
      </c>
      <c r="F49" s="117">
        <f>F48+'【12月】FW（２年目）月集計表'!F49</f>
        <v>0</v>
      </c>
      <c r="G49" s="117">
        <f>G48+'【12月】FW（２年目）月集計表'!G49</f>
        <v>0</v>
      </c>
      <c r="H49" s="117">
        <f>H48+'【12月】FW（２年目）月集計表'!H49</f>
        <v>0</v>
      </c>
      <c r="I49" s="117">
        <f>I48+'【12月】FW（２年目）月集計表'!I49</f>
        <v>0</v>
      </c>
      <c r="J49" s="117">
        <f>J48+'【12月】FW（２年目）月集計表'!J49</f>
        <v>0</v>
      </c>
      <c r="K49" s="117">
        <f>K48+'【12月】FW（２年目）月集計表'!K49</f>
        <v>0</v>
      </c>
      <c r="L49" s="117">
        <f>L48+'【12月】FW（２年目）月集計表'!L49</f>
        <v>0</v>
      </c>
      <c r="M49" s="117">
        <f>M48+'【12月】FW（２年目）月集計表'!M49</f>
        <v>0</v>
      </c>
      <c r="N49" s="117">
        <f>N48+'【12月】FW（２年目）月集計表'!N49</f>
        <v>0</v>
      </c>
      <c r="O49" s="117">
        <f>O48+'【12月】FW（２年目）月集計表'!O49</f>
        <v>0</v>
      </c>
      <c r="P49" s="117">
        <f>P48+'【12月】FW（２年目）月集計表'!P49</f>
        <v>0</v>
      </c>
      <c r="Q49" s="117">
        <f>Q48+'【12月】FW（２年目）月集計表'!Q49</f>
        <v>0</v>
      </c>
      <c r="R49" s="117">
        <f>R48+'【12月】FW（２年目）月集計表'!R49</f>
        <v>0</v>
      </c>
      <c r="S49" s="117">
        <f>S48+'【12月】FW（２年目）月集計表'!S49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96</v>
      </c>
      <c r="J64" s="118" t="s">
        <v>98</v>
      </c>
      <c r="S64" s="118"/>
      <c r="T64" s="118"/>
    </row>
    <row r="65" spans="3:20" ht="13.5" hidden="1">
      <c r="C65" s="119" t="s">
        <v>64</v>
      </c>
      <c r="D65" s="508">
        <v>10200</v>
      </c>
      <c r="E65" s="508"/>
      <c r="I65" s="118" t="s">
        <v>97</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AI9:AI18"/>
    <mergeCell ref="A1:C1"/>
    <mergeCell ref="D1:F1"/>
    <mergeCell ref="A3:E5"/>
    <mergeCell ref="F3:X5"/>
    <mergeCell ref="AF5:AH5"/>
    <mergeCell ref="AI5:AM5"/>
    <mergeCell ref="K20:K23"/>
    <mergeCell ref="AO5:AR5"/>
    <mergeCell ref="A20:A23"/>
    <mergeCell ref="A7:A8"/>
    <mergeCell ref="B7:C8"/>
    <mergeCell ref="D7:AH7"/>
    <mergeCell ref="AI7:AK7"/>
    <mergeCell ref="B19:C19"/>
    <mergeCell ref="AK9:AK18"/>
    <mergeCell ref="A9:A19"/>
    <mergeCell ref="Q20:Q23"/>
    <mergeCell ref="AJ9:AJ18"/>
    <mergeCell ref="B20:C23"/>
    <mergeCell ref="D20:D23"/>
    <mergeCell ref="E20:E23"/>
    <mergeCell ref="F20:F23"/>
    <mergeCell ref="G20:G23"/>
    <mergeCell ref="H20:H23"/>
    <mergeCell ref="I20:I23"/>
    <mergeCell ref="J20:J23"/>
    <mergeCell ref="S20:S23"/>
    <mergeCell ref="T20:T23"/>
    <mergeCell ref="U20:U23"/>
    <mergeCell ref="V20:V23"/>
    <mergeCell ref="W20:W23"/>
    <mergeCell ref="L20:L23"/>
    <mergeCell ref="M20:M23"/>
    <mergeCell ref="N20:N23"/>
    <mergeCell ref="O20:O23"/>
    <mergeCell ref="P20:P23"/>
    <mergeCell ref="AR20:AR23"/>
    <mergeCell ref="AL17:AN18"/>
    <mergeCell ref="B44:C44"/>
    <mergeCell ref="AI44:AK44"/>
    <mergeCell ref="A24:A44"/>
    <mergeCell ref="AK20:AK23"/>
    <mergeCell ref="AL20:AL23"/>
    <mergeCell ref="AE20:AE23"/>
    <mergeCell ref="AF20:AF23"/>
    <mergeCell ref="X20:X23"/>
    <mergeCell ref="AM20:AM23"/>
    <mergeCell ref="AN20:AN23"/>
    <mergeCell ref="AH20:AH23"/>
    <mergeCell ref="AI20:AI23"/>
    <mergeCell ref="AD20:AD23"/>
    <mergeCell ref="Y20:Y23"/>
    <mergeCell ref="Z20:Z23"/>
    <mergeCell ref="AA20:AA23"/>
    <mergeCell ref="AB20:AB23"/>
    <mergeCell ref="AC20:AC23"/>
    <mergeCell ref="D58:E58"/>
    <mergeCell ref="D59:E59"/>
    <mergeCell ref="AJ20:AJ23"/>
    <mergeCell ref="A46:B49"/>
    <mergeCell ref="T46:V46"/>
    <mergeCell ref="T47:V47"/>
    <mergeCell ref="T48:V48"/>
    <mergeCell ref="T49:V49"/>
    <mergeCell ref="AG20:AG23"/>
    <mergeCell ref="R20:R23"/>
    <mergeCell ref="D68:E68"/>
    <mergeCell ref="D61:E61"/>
    <mergeCell ref="D62:E62"/>
    <mergeCell ref="D63:E63"/>
    <mergeCell ref="D64:E64"/>
    <mergeCell ref="D65:E65"/>
    <mergeCell ref="D66:E66"/>
    <mergeCell ref="AO20:AO23"/>
    <mergeCell ref="AP20:AP23"/>
    <mergeCell ref="AQ20:AQ23"/>
    <mergeCell ref="AR2:AR3"/>
    <mergeCell ref="D60:E60"/>
    <mergeCell ref="D67:E67"/>
    <mergeCell ref="D54:E54"/>
    <mergeCell ref="D55:E55"/>
    <mergeCell ref="D56:E56"/>
    <mergeCell ref="D57:E57"/>
  </mergeCells>
  <conditionalFormatting sqref="C31:AH43 C12:AH18">
    <cfRule type="expression" priority="26" dxfId="0" stopIfTrue="1">
      <formula>$C12=""</formula>
    </cfRule>
  </conditionalFormatting>
  <conditionalFormatting sqref="AI5:AM5">
    <cfRule type="expression" priority="23" dxfId="0" stopIfTrue="1">
      <formula>$AI$5=""</formula>
    </cfRule>
  </conditionalFormatting>
  <conditionalFormatting sqref="AO5:AR5">
    <cfRule type="expression" priority="22" dxfId="0" stopIfTrue="1">
      <formula>$AO$5=""</formula>
    </cfRule>
  </conditionalFormatting>
  <conditionalFormatting sqref="D47:S47">
    <cfRule type="expression" priority="21" dxfId="0" stopIfTrue="1">
      <formula>D$47=""</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AH9:AH11">
    <cfRule type="expression" priority="7" dxfId="0" stopIfTrue="1">
      <formula>$C9=""</formula>
    </cfRule>
  </conditionalFormatting>
  <conditionalFormatting sqref="C24:AE30">
    <cfRule type="expression" priority="6" dxfId="0" stopIfTrue="1">
      <formula>$C24=""</formula>
    </cfRule>
  </conditionalFormatting>
  <conditionalFormatting sqref="AF24:AH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2">
    <dataValidation type="list" allowBlank="1" showInputMessage="1" showErrorMessage="1" sqref="D24:AH43">
      <formula1>$I$55:$I$70</formula1>
    </dataValidation>
    <dataValidation type="list" allowBlank="1" showInputMessage="1" showErrorMessage="1" prompt="実地研修を指導した日についてリストから「実」を選択してください。" sqref="D9:AH18">
      <formula1>"実,　"</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310</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92">
        <v>3</v>
      </c>
      <c r="G8" s="236">
        <v>4</v>
      </c>
      <c r="H8" s="201">
        <v>5</v>
      </c>
      <c r="I8" s="92">
        <v>6</v>
      </c>
      <c r="J8" s="92">
        <v>7</v>
      </c>
      <c r="K8" s="92">
        <v>8</v>
      </c>
      <c r="L8" s="92">
        <v>9</v>
      </c>
      <c r="M8" s="92">
        <v>10</v>
      </c>
      <c r="N8" s="201">
        <v>11</v>
      </c>
      <c r="O8" s="201">
        <v>12</v>
      </c>
      <c r="P8" s="92">
        <v>13</v>
      </c>
      <c r="Q8" s="92">
        <v>14</v>
      </c>
      <c r="R8" s="92">
        <v>15</v>
      </c>
      <c r="S8" s="92">
        <v>16</v>
      </c>
      <c r="T8" s="92">
        <v>17</v>
      </c>
      <c r="U8" s="236">
        <v>18</v>
      </c>
      <c r="V8" s="201">
        <v>19</v>
      </c>
      <c r="W8" s="92">
        <v>20</v>
      </c>
      <c r="X8" s="92">
        <v>21</v>
      </c>
      <c r="Y8" s="92">
        <v>22</v>
      </c>
      <c r="Z8" s="92">
        <v>23</v>
      </c>
      <c r="AA8" s="92">
        <v>24</v>
      </c>
      <c r="AB8" s="236">
        <v>25</v>
      </c>
      <c r="AC8" s="201">
        <v>26</v>
      </c>
      <c r="AD8" s="92">
        <v>27</v>
      </c>
      <c r="AE8" s="92">
        <v>28</v>
      </c>
      <c r="AF8" s="238">
        <v>29</v>
      </c>
      <c r="AG8" s="135"/>
      <c r="AH8" s="135"/>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36"/>
      <c r="AG9" s="136"/>
      <c r="AH9" s="136"/>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2"/>
      <c r="AG10" s="182"/>
      <c r="AH10" s="182"/>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2"/>
      <c r="AG11" s="182"/>
      <c r="AH11" s="182"/>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2"/>
      <c r="AG12" s="182"/>
      <c r="AH12" s="182"/>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2"/>
      <c r="AG13" s="182"/>
      <c r="AH13" s="182"/>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2"/>
      <c r="AG14" s="182"/>
      <c r="AH14" s="182"/>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37"/>
      <c r="AG15" s="137"/>
      <c r="AH15" s="137"/>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37"/>
      <c r="AG16" s="137"/>
      <c r="AH16" s="137"/>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37"/>
      <c r="AG17" s="137"/>
      <c r="AH17" s="137"/>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8"/>
      <c r="AG18" s="138"/>
      <c r="AH18" s="138"/>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E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139"/>
      <c r="AG19" s="139"/>
      <c r="AH19" s="139"/>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45">
        <v>3</v>
      </c>
      <c r="G20" s="524">
        <v>4</v>
      </c>
      <c r="H20" s="450">
        <v>5</v>
      </c>
      <c r="I20" s="445">
        <v>6</v>
      </c>
      <c r="J20" s="445">
        <v>7</v>
      </c>
      <c r="K20" s="445">
        <v>8</v>
      </c>
      <c r="L20" s="445">
        <v>9</v>
      </c>
      <c r="M20" s="445">
        <v>10</v>
      </c>
      <c r="N20" s="450">
        <v>11</v>
      </c>
      <c r="O20" s="450">
        <v>12</v>
      </c>
      <c r="P20" s="445">
        <v>13</v>
      </c>
      <c r="Q20" s="445">
        <v>14</v>
      </c>
      <c r="R20" s="445">
        <v>15</v>
      </c>
      <c r="S20" s="445">
        <v>16</v>
      </c>
      <c r="T20" s="445">
        <v>17</v>
      </c>
      <c r="U20" s="524">
        <v>18</v>
      </c>
      <c r="V20" s="450">
        <v>19</v>
      </c>
      <c r="W20" s="445">
        <v>20</v>
      </c>
      <c r="X20" s="445">
        <v>21</v>
      </c>
      <c r="Y20" s="445">
        <v>22</v>
      </c>
      <c r="Z20" s="445">
        <v>23</v>
      </c>
      <c r="AA20" s="445">
        <v>24</v>
      </c>
      <c r="AB20" s="524">
        <v>25</v>
      </c>
      <c r="AC20" s="450">
        <v>26</v>
      </c>
      <c r="AD20" s="445">
        <v>27</v>
      </c>
      <c r="AE20" s="445">
        <v>28</v>
      </c>
      <c r="AF20" s="545">
        <v>29</v>
      </c>
      <c r="AG20" s="542"/>
      <c r="AH20" s="521"/>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46"/>
      <c r="G21" s="525"/>
      <c r="H21" s="451"/>
      <c r="I21" s="446"/>
      <c r="J21" s="446"/>
      <c r="K21" s="446"/>
      <c r="L21" s="446"/>
      <c r="M21" s="446"/>
      <c r="N21" s="451"/>
      <c r="O21" s="451"/>
      <c r="P21" s="446"/>
      <c r="Q21" s="446"/>
      <c r="R21" s="446"/>
      <c r="S21" s="446"/>
      <c r="T21" s="446"/>
      <c r="U21" s="525"/>
      <c r="V21" s="451"/>
      <c r="W21" s="446"/>
      <c r="X21" s="446"/>
      <c r="Y21" s="446"/>
      <c r="Z21" s="446"/>
      <c r="AA21" s="446"/>
      <c r="AB21" s="525"/>
      <c r="AC21" s="451"/>
      <c r="AD21" s="446"/>
      <c r="AE21" s="446"/>
      <c r="AF21" s="546"/>
      <c r="AG21" s="543"/>
      <c r="AH21" s="522"/>
      <c r="AI21" s="457"/>
      <c r="AJ21" s="457"/>
      <c r="AK21" s="437"/>
      <c r="AL21" s="437"/>
      <c r="AM21" s="426"/>
      <c r="AN21" s="429"/>
      <c r="AO21" s="440"/>
      <c r="AP21" s="443"/>
      <c r="AQ21" s="443"/>
      <c r="AR21" s="432"/>
    </row>
    <row r="22" spans="1:44" ht="19.5" customHeight="1">
      <c r="A22" s="466"/>
      <c r="B22" s="470"/>
      <c r="C22" s="471"/>
      <c r="D22" s="446"/>
      <c r="E22" s="446"/>
      <c r="F22" s="446"/>
      <c r="G22" s="525"/>
      <c r="H22" s="451"/>
      <c r="I22" s="446"/>
      <c r="J22" s="446"/>
      <c r="K22" s="446"/>
      <c r="L22" s="446"/>
      <c r="M22" s="446"/>
      <c r="N22" s="451"/>
      <c r="O22" s="451"/>
      <c r="P22" s="446"/>
      <c r="Q22" s="446"/>
      <c r="R22" s="446"/>
      <c r="S22" s="446"/>
      <c r="T22" s="446"/>
      <c r="U22" s="525"/>
      <c r="V22" s="451"/>
      <c r="W22" s="446"/>
      <c r="X22" s="446"/>
      <c r="Y22" s="446"/>
      <c r="Z22" s="446"/>
      <c r="AA22" s="446"/>
      <c r="AB22" s="525"/>
      <c r="AC22" s="451"/>
      <c r="AD22" s="446"/>
      <c r="AE22" s="446"/>
      <c r="AF22" s="546"/>
      <c r="AG22" s="543"/>
      <c r="AH22" s="522"/>
      <c r="AI22" s="457"/>
      <c r="AJ22" s="457"/>
      <c r="AK22" s="437"/>
      <c r="AL22" s="437"/>
      <c r="AM22" s="426"/>
      <c r="AN22" s="429"/>
      <c r="AO22" s="440"/>
      <c r="AP22" s="443"/>
      <c r="AQ22" s="443"/>
      <c r="AR22" s="432"/>
    </row>
    <row r="23" spans="1:44" ht="19.5" customHeight="1">
      <c r="A23" s="467"/>
      <c r="B23" s="472"/>
      <c r="C23" s="473"/>
      <c r="D23" s="447"/>
      <c r="E23" s="447"/>
      <c r="F23" s="447"/>
      <c r="G23" s="526"/>
      <c r="H23" s="452"/>
      <c r="I23" s="447"/>
      <c r="J23" s="447"/>
      <c r="K23" s="447"/>
      <c r="L23" s="447"/>
      <c r="M23" s="447"/>
      <c r="N23" s="452"/>
      <c r="O23" s="452"/>
      <c r="P23" s="447"/>
      <c r="Q23" s="447"/>
      <c r="R23" s="447"/>
      <c r="S23" s="447"/>
      <c r="T23" s="447"/>
      <c r="U23" s="526"/>
      <c r="V23" s="452"/>
      <c r="W23" s="447"/>
      <c r="X23" s="447"/>
      <c r="Y23" s="447"/>
      <c r="Z23" s="447"/>
      <c r="AA23" s="447"/>
      <c r="AB23" s="526"/>
      <c r="AC23" s="452"/>
      <c r="AD23" s="447"/>
      <c r="AE23" s="447"/>
      <c r="AF23" s="547"/>
      <c r="AG23" s="544"/>
      <c r="AH23" s="523"/>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36"/>
      <c r="AG24" s="136"/>
      <c r="AH24" s="136"/>
      <c r="AI24" s="105">
        <f>COUNTA(D24:AH24)-COUNTIF(D24:AH24,"集")-COUNTIF(D24:AH24,"休")-COUNTIF(D24:AH24,"外")</f>
        <v>0</v>
      </c>
      <c r="AJ24" s="105">
        <f>COUNTIF(D24:AH24,"集")</f>
        <v>0</v>
      </c>
      <c r="AK24" s="105">
        <f>AI24+'【1月】FW（２年目）月集計表'!AK24</f>
        <v>0</v>
      </c>
      <c r="AL24" s="105">
        <f>AJ24+'【1月】FW（２年目）月集計表'!AL24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37"/>
      <c r="AG25" s="137"/>
      <c r="AH25" s="137"/>
      <c r="AI25" s="108">
        <f aca="true" t="shared" si="1" ref="AI25:AI43">COUNTA(D25:AH25)-COUNTIF(D25:AH25,"集")-COUNTIF(D25:AH25,"休")-COUNTIF(D25:AH25,"外")</f>
        <v>0</v>
      </c>
      <c r="AJ25" s="108">
        <f aca="true" t="shared" si="2" ref="AJ25:AJ43">COUNTIF(D25:AH25,"集")</f>
        <v>0</v>
      </c>
      <c r="AK25" s="108">
        <f>AI25+'【1月】FW（２年目）月集計表'!AK25</f>
        <v>0</v>
      </c>
      <c r="AL25" s="108">
        <f>AJ25+'【1月】FW（２年目）月集計表'!AL25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37"/>
      <c r="AG26" s="137"/>
      <c r="AH26" s="137"/>
      <c r="AI26" s="108">
        <f t="shared" si="1"/>
        <v>0</v>
      </c>
      <c r="AJ26" s="108">
        <f t="shared" si="2"/>
        <v>0</v>
      </c>
      <c r="AK26" s="108">
        <f>AI26+'【1月】FW（２年目）月集計表'!AK26</f>
        <v>0</v>
      </c>
      <c r="AL26" s="108">
        <f>AJ26+'【1月】FW（２年目）月集計表'!AL26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37"/>
      <c r="AG27" s="137"/>
      <c r="AH27" s="137"/>
      <c r="AI27" s="108">
        <f t="shared" si="1"/>
        <v>0</v>
      </c>
      <c r="AJ27" s="108">
        <f t="shared" si="2"/>
        <v>0</v>
      </c>
      <c r="AK27" s="108">
        <f>AI27+'【1月】FW（２年目）月集計表'!AK27</f>
        <v>0</v>
      </c>
      <c r="AL27" s="108">
        <f>AJ27+'【1月】FW（２年目）月集計表'!AL27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7"/>
      <c r="AG28" s="137"/>
      <c r="AH28" s="137"/>
      <c r="AI28" s="108">
        <f t="shared" si="1"/>
        <v>0</v>
      </c>
      <c r="AJ28" s="108">
        <f t="shared" si="2"/>
        <v>0</v>
      </c>
      <c r="AK28" s="108">
        <f>AI28+'【1月】FW（２年目）月集計表'!AK28</f>
        <v>0</v>
      </c>
      <c r="AL28" s="108">
        <f>AJ28+'【1月】FW（２年目）月集計表'!AL28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37"/>
      <c r="AG29" s="137"/>
      <c r="AH29" s="137"/>
      <c r="AI29" s="108">
        <f t="shared" si="1"/>
        <v>0</v>
      </c>
      <c r="AJ29" s="108">
        <f t="shared" si="2"/>
        <v>0</v>
      </c>
      <c r="AK29" s="108">
        <f>AI29+'【1月】FW（２年目）月集計表'!AK29</f>
        <v>0</v>
      </c>
      <c r="AL29" s="108">
        <f>AJ29+'【1月】FW（２年目）月集計表'!AL29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37"/>
      <c r="AG30" s="137"/>
      <c r="AH30" s="137"/>
      <c r="AI30" s="108">
        <f t="shared" si="1"/>
        <v>0</v>
      </c>
      <c r="AJ30" s="108">
        <f t="shared" si="2"/>
        <v>0</v>
      </c>
      <c r="AK30" s="108">
        <f>AI30+'【1月】FW（２年目）月集計表'!AK30</f>
        <v>0</v>
      </c>
      <c r="AL30" s="108">
        <f>AJ30+'【1月】FW（２年目）月集計表'!AL30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37"/>
      <c r="AG31" s="137"/>
      <c r="AH31" s="137"/>
      <c r="AI31" s="108">
        <f t="shared" si="1"/>
        <v>0</v>
      </c>
      <c r="AJ31" s="108">
        <f t="shared" si="2"/>
        <v>0</v>
      </c>
      <c r="AK31" s="108">
        <f>AI31+'【1月】FW（２年目）月集計表'!AK31</f>
        <v>0</v>
      </c>
      <c r="AL31" s="108">
        <f>AJ31+'【1月】FW（２年目）月集計表'!AL31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37"/>
      <c r="AG32" s="137"/>
      <c r="AH32" s="137"/>
      <c r="AI32" s="108">
        <f t="shared" si="1"/>
        <v>0</v>
      </c>
      <c r="AJ32" s="108">
        <f t="shared" si="2"/>
        <v>0</v>
      </c>
      <c r="AK32" s="108">
        <f>AI32+'【1月】FW（２年目）月集計表'!AK32</f>
        <v>0</v>
      </c>
      <c r="AL32" s="108">
        <f>AJ32+'【1月】FW（２年目）月集計表'!AL32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37"/>
      <c r="AG33" s="137"/>
      <c r="AH33" s="137"/>
      <c r="AI33" s="108">
        <f t="shared" si="1"/>
        <v>0</v>
      </c>
      <c r="AJ33" s="108">
        <f t="shared" si="2"/>
        <v>0</v>
      </c>
      <c r="AK33" s="108">
        <f>AI33+'【1月】FW（２年目）月集計表'!AK33</f>
        <v>0</v>
      </c>
      <c r="AL33" s="108">
        <f>AJ33+'【1月】FW（２年目）月集計表'!AL33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37"/>
      <c r="AG34" s="137"/>
      <c r="AH34" s="137"/>
      <c r="AI34" s="108">
        <f t="shared" si="1"/>
        <v>0</v>
      </c>
      <c r="AJ34" s="108">
        <f t="shared" si="2"/>
        <v>0</v>
      </c>
      <c r="AK34" s="108">
        <f>AI34+'【1月】FW（２年目）月集計表'!AK34</f>
        <v>0</v>
      </c>
      <c r="AL34" s="108">
        <f>AJ34+'【1月】FW（２年目）月集計表'!AL34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37"/>
      <c r="AG35" s="137"/>
      <c r="AH35" s="137"/>
      <c r="AI35" s="108">
        <f t="shared" si="1"/>
        <v>0</v>
      </c>
      <c r="AJ35" s="108">
        <f t="shared" si="2"/>
        <v>0</v>
      </c>
      <c r="AK35" s="108">
        <f>AI35+'【1月】FW（２年目）月集計表'!AK35</f>
        <v>0</v>
      </c>
      <c r="AL35" s="108">
        <f>AJ35+'【1月】FW（２年目）月集計表'!AL35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37"/>
      <c r="AG36" s="137"/>
      <c r="AH36" s="137"/>
      <c r="AI36" s="108">
        <f t="shared" si="1"/>
        <v>0</v>
      </c>
      <c r="AJ36" s="108">
        <f t="shared" si="2"/>
        <v>0</v>
      </c>
      <c r="AK36" s="108">
        <f>AI36+'【1月】FW（２年目）月集計表'!AK36</f>
        <v>0</v>
      </c>
      <c r="AL36" s="108">
        <f>AJ36+'【1月】FW（２年目）月集計表'!AL36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37"/>
      <c r="AG37" s="137"/>
      <c r="AH37" s="137"/>
      <c r="AI37" s="108">
        <f t="shared" si="1"/>
        <v>0</v>
      </c>
      <c r="AJ37" s="108">
        <f t="shared" si="2"/>
        <v>0</v>
      </c>
      <c r="AK37" s="108">
        <f>AI37+'【1月】FW（２年目）月集計表'!AK37</f>
        <v>0</v>
      </c>
      <c r="AL37" s="108">
        <f>AJ37+'【1月】FW（２年目）月集計表'!AL37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37"/>
      <c r="AG38" s="137"/>
      <c r="AH38" s="137"/>
      <c r="AI38" s="108">
        <f t="shared" si="1"/>
        <v>0</v>
      </c>
      <c r="AJ38" s="108">
        <f t="shared" si="2"/>
        <v>0</v>
      </c>
      <c r="AK38" s="108">
        <f>AI38+'【1月】FW（２年目）月集計表'!AK38</f>
        <v>0</v>
      </c>
      <c r="AL38" s="108">
        <f>AJ38+'【1月】FW（２年目）月集計表'!AL38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37"/>
      <c r="AG39" s="137"/>
      <c r="AH39" s="137"/>
      <c r="AI39" s="108">
        <f t="shared" si="1"/>
        <v>0</v>
      </c>
      <c r="AJ39" s="108">
        <f t="shared" si="2"/>
        <v>0</v>
      </c>
      <c r="AK39" s="108">
        <f>AI39+'【1月】FW（２年目）月集計表'!AK39</f>
        <v>0</v>
      </c>
      <c r="AL39" s="108">
        <f>AJ39+'【1月】FW（２年目）月集計表'!AL39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37"/>
      <c r="AG40" s="137"/>
      <c r="AH40" s="137"/>
      <c r="AI40" s="108">
        <f t="shared" si="1"/>
        <v>0</v>
      </c>
      <c r="AJ40" s="108">
        <f t="shared" si="2"/>
        <v>0</v>
      </c>
      <c r="AK40" s="108">
        <f>AI40+'【1月】FW（２年目）月集計表'!AK40</f>
        <v>0</v>
      </c>
      <c r="AL40" s="108">
        <f>AJ40+'【1月】FW（２年目）月集計表'!AL40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37"/>
      <c r="AG41" s="137"/>
      <c r="AH41" s="137"/>
      <c r="AI41" s="108">
        <f t="shared" si="1"/>
        <v>0</v>
      </c>
      <c r="AJ41" s="108">
        <f t="shared" si="2"/>
        <v>0</v>
      </c>
      <c r="AK41" s="108">
        <f>AI41+'【1月】FW（２年目）月集計表'!AK41</f>
        <v>0</v>
      </c>
      <c r="AL41" s="108">
        <f>AJ41+'【1月】FW（２年目）月集計表'!AL41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7"/>
      <c r="AG42" s="137"/>
      <c r="AH42" s="137"/>
      <c r="AI42" s="108">
        <f t="shared" si="1"/>
        <v>0</v>
      </c>
      <c r="AJ42" s="108">
        <f t="shared" si="2"/>
        <v>0</v>
      </c>
      <c r="AK42" s="108">
        <f>AI42+'【1月】FW（２年目）月集計表'!AK42</f>
        <v>0</v>
      </c>
      <c r="AL42" s="108">
        <f>AJ42+'【1月】FW（２年目）月集計表'!AL42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8"/>
      <c r="AG43" s="138"/>
      <c r="AH43" s="138"/>
      <c r="AI43" s="111">
        <f t="shared" si="1"/>
        <v>0</v>
      </c>
      <c r="AJ43" s="111">
        <f t="shared" si="2"/>
        <v>0</v>
      </c>
      <c r="AK43" s="111">
        <f>AI43+'【1月】FW（２年目）月集計表'!AK43</f>
        <v>0</v>
      </c>
      <c r="AL43" s="111">
        <f>AJ43+'【1月】FW（２年目）月集計表'!AL43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E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40"/>
      <c r="AG44" s="140"/>
      <c r="AH44" s="140"/>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203" t="s">
        <v>17</v>
      </c>
      <c r="D46" s="89" t="s">
        <v>18</v>
      </c>
      <c r="E46" s="89" t="s">
        <v>19</v>
      </c>
      <c r="F46" s="89" t="s">
        <v>20</v>
      </c>
      <c r="G46" s="89" t="s">
        <v>21</v>
      </c>
      <c r="H46" s="89" t="s">
        <v>22</v>
      </c>
      <c r="I46" s="89" t="s">
        <v>23</v>
      </c>
      <c r="J46" s="89" t="s">
        <v>24</v>
      </c>
      <c r="K46" s="89" t="s">
        <v>25</v>
      </c>
      <c r="L46" s="89" t="s">
        <v>26</v>
      </c>
      <c r="M46" s="89" t="s">
        <v>89</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203"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203"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D48+'【1月】FW（２年目）月集計表'!D49</f>
        <v>0</v>
      </c>
      <c r="E49" s="117">
        <f>E48+'【1月】FW（２年目）月集計表'!E49</f>
        <v>0</v>
      </c>
      <c r="F49" s="117">
        <f>F48+'【1月】FW（２年目）月集計表'!F49</f>
        <v>0</v>
      </c>
      <c r="G49" s="117">
        <f>G48+'【1月】FW（２年目）月集計表'!G49</f>
        <v>0</v>
      </c>
      <c r="H49" s="117">
        <f>H48+'【1月】FW（２年目）月集計表'!H49</f>
        <v>0</v>
      </c>
      <c r="I49" s="117">
        <f>I48+'【1月】FW（２年目）月集計表'!I49</f>
        <v>0</v>
      </c>
      <c r="J49" s="117">
        <f>J48+'【1月】FW（２年目）月集計表'!J49</f>
        <v>0</v>
      </c>
      <c r="K49" s="117">
        <f>K48+'【1月】FW（２年目）月集計表'!K49</f>
        <v>0</v>
      </c>
      <c r="L49" s="117">
        <f>L48+'【1月】FW（２年目）月集計表'!L49</f>
        <v>0</v>
      </c>
      <c r="M49" s="117">
        <f>M48+'【1月】FW（２年目）月集計表'!M49</f>
        <v>0</v>
      </c>
      <c r="N49" s="117">
        <f>N48+'【1月】FW（２年目）月集計表'!N49</f>
        <v>0</v>
      </c>
      <c r="O49" s="117">
        <f>O48+'【1月】FW（２年目）月集計表'!O49</f>
        <v>0</v>
      </c>
      <c r="P49" s="117">
        <f>P48+'【1月】FW（２年目）月集計表'!P49</f>
        <v>0</v>
      </c>
      <c r="Q49" s="117">
        <f>Q48+'【1月】FW（２年目）月集計表'!Q49</f>
        <v>0</v>
      </c>
      <c r="R49" s="117">
        <f>R48+'【1月】FW（２年目）月集計表'!R49</f>
        <v>0</v>
      </c>
      <c r="S49" s="117">
        <f>S48+'【1月】FW（２年目）月集計表'!S49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203"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96</v>
      </c>
      <c r="J64" s="118" t="s">
        <v>98</v>
      </c>
      <c r="S64" s="118"/>
      <c r="T64" s="118"/>
    </row>
    <row r="65" spans="3:20" ht="13.5" hidden="1">
      <c r="C65" s="119" t="s">
        <v>64</v>
      </c>
      <c r="D65" s="508">
        <v>10200</v>
      </c>
      <c r="E65" s="508"/>
      <c r="I65" s="118" t="s">
        <v>97</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AI9:AI18"/>
    <mergeCell ref="A1:C1"/>
    <mergeCell ref="D1:F1"/>
    <mergeCell ref="A3:E5"/>
    <mergeCell ref="F3:X5"/>
    <mergeCell ref="AF5:AH5"/>
    <mergeCell ref="AI5:AM5"/>
    <mergeCell ref="K20:K23"/>
    <mergeCell ref="AO5:AR5"/>
    <mergeCell ref="A20:A23"/>
    <mergeCell ref="A7:A8"/>
    <mergeCell ref="B7:C8"/>
    <mergeCell ref="D7:AH7"/>
    <mergeCell ref="AI7:AK7"/>
    <mergeCell ref="B19:C19"/>
    <mergeCell ref="AK9:AK18"/>
    <mergeCell ref="A9:A19"/>
    <mergeCell ref="Q20:Q23"/>
    <mergeCell ref="AJ9:AJ18"/>
    <mergeCell ref="B20:C23"/>
    <mergeCell ref="D20:D23"/>
    <mergeCell ref="E20:E23"/>
    <mergeCell ref="F20:F23"/>
    <mergeCell ref="G20:G23"/>
    <mergeCell ref="H20:H23"/>
    <mergeCell ref="I20:I23"/>
    <mergeCell ref="J20:J23"/>
    <mergeCell ref="S20:S23"/>
    <mergeCell ref="T20:T23"/>
    <mergeCell ref="U20:U23"/>
    <mergeCell ref="V20:V23"/>
    <mergeCell ref="W20:W23"/>
    <mergeCell ref="L20:L23"/>
    <mergeCell ref="M20:M23"/>
    <mergeCell ref="N20:N23"/>
    <mergeCell ref="O20:O23"/>
    <mergeCell ref="P20:P23"/>
    <mergeCell ref="AR20:AR23"/>
    <mergeCell ref="AL17:AN18"/>
    <mergeCell ref="B44:C44"/>
    <mergeCell ref="AI44:AK44"/>
    <mergeCell ref="A24:A44"/>
    <mergeCell ref="AK20:AK23"/>
    <mergeCell ref="AL20:AL23"/>
    <mergeCell ref="AE20:AE23"/>
    <mergeCell ref="AF20:AF23"/>
    <mergeCell ref="X20:X23"/>
    <mergeCell ref="AM20:AM23"/>
    <mergeCell ref="AN20:AN23"/>
    <mergeCell ref="AH20:AH23"/>
    <mergeCell ref="AI20:AI23"/>
    <mergeCell ref="AD20:AD23"/>
    <mergeCell ref="Y20:Y23"/>
    <mergeCell ref="Z20:Z23"/>
    <mergeCell ref="AA20:AA23"/>
    <mergeCell ref="AB20:AB23"/>
    <mergeCell ref="AC20:AC23"/>
    <mergeCell ref="D58:E58"/>
    <mergeCell ref="D59:E59"/>
    <mergeCell ref="AJ20:AJ23"/>
    <mergeCell ref="A46:B49"/>
    <mergeCell ref="T46:V46"/>
    <mergeCell ref="T47:V47"/>
    <mergeCell ref="T48:V48"/>
    <mergeCell ref="T49:V49"/>
    <mergeCell ref="AG20:AG23"/>
    <mergeCell ref="R20:R23"/>
    <mergeCell ref="D68:E68"/>
    <mergeCell ref="D61:E61"/>
    <mergeCell ref="D62:E62"/>
    <mergeCell ref="D63:E63"/>
    <mergeCell ref="D64:E64"/>
    <mergeCell ref="D65:E65"/>
    <mergeCell ref="D66:E66"/>
    <mergeCell ref="AO20:AO23"/>
    <mergeCell ref="AP20:AP23"/>
    <mergeCell ref="AQ20:AQ23"/>
    <mergeCell ref="AR2:AR3"/>
    <mergeCell ref="D60:E60"/>
    <mergeCell ref="D67:E67"/>
    <mergeCell ref="D54:E54"/>
    <mergeCell ref="D55:E55"/>
    <mergeCell ref="D56:E56"/>
    <mergeCell ref="D57:E57"/>
  </mergeCells>
  <conditionalFormatting sqref="C9:AE18 C24:AE43">
    <cfRule type="expression" priority="22" dxfId="0" stopIfTrue="1">
      <formula>$C9=""</formula>
    </cfRule>
  </conditionalFormatting>
  <conditionalFormatting sqref="AI5:AM5">
    <cfRule type="expression" priority="19" dxfId="0" stopIfTrue="1">
      <formula>$AI$5=""</formula>
    </cfRule>
  </conditionalFormatting>
  <conditionalFormatting sqref="AO5:AR5">
    <cfRule type="expression" priority="18" dxfId="0" stopIfTrue="1">
      <formula>$AO$5=""</formula>
    </cfRule>
  </conditionalFormatting>
  <conditionalFormatting sqref="D47:S47">
    <cfRule type="expression" priority="17" dxfId="0" stopIfTrue="1">
      <formula>D$47=""</formula>
    </cfRule>
  </conditionalFormatting>
  <conditionalFormatting sqref="AM31:AM43">
    <cfRule type="expression" priority="8" dxfId="0" stopIfTrue="1">
      <formula>AM31=""</formula>
    </cfRule>
  </conditionalFormatting>
  <conditionalFormatting sqref="AR31:AR43">
    <cfRule type="expression" priority="7" dxfId="0" stopIfTrue="1">
      <formula>AR31=""</formula>
    </cfRule>
  </conditionalFormatting>
  <conditionalFormatting sqref="AO31:AO43">
    <cfRule type="expression" priority="6" dxfId="0" stopIfTrue="1">
      <formula>AO31=""</formula>
    </cfRule>
  </conditionalFormatting>
  <conditionalFormatting sqref="AQ31:AQ43">
    <cfRule type="expression" priority="5" dxfId="0" stopIfTrue="1">
      <formula>AQ31=""</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4">
    <dataValidation type="list" allowBlank="1" showInputMessage="1" showErrorMessage="1" prompt="リストから選択して下さい。&#10;凡例&#10;育：育成研修を指導&#10;実：実践研修を指導&#10;" sqref="AF9:AH18">
      <formula1>"育,実,　"</formula1>
    </dataValidation>
    <dataValidation type="list" allowBlank="1" showInputMessage="1" showErrorMessage="1" sqref="AF24:AH43">
      <formula1>$I$55:$I$68</formula1>
    </dataValidation>
    <dataValidation type="list" allowBlank="1" showInputMessage="1" showErrorMessage="1" prompt="実地研修を指導した日についてリストから「実」を選択してください。" sqref="D9:AE18">
      <formula1>"実,　"</formula1>
    </dataValidation>
    <dataValidation type="list" allowBlank="1" showInputMessage="1" showErrorMessage="1" sqref="D24:AE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C12" sqref="C12"/>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250</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260</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477"/>
      <c r="AJ5" s="478"/>
      <c r="AK5" s="478"/>
      <c r="AL5" s="478"/>
      <c r="AM5" s="479"/>
      <c r="AN5" s="91" t="s">
        <v>2</v>
      </c>
      <c r="AO5" s="480"/>
      <c r="AP5" s="480"/>
      <c r="AQ5" s="480"/>
      <c r="AR5" s="480"/>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92">
        <v>3</v>
      </c>
      <c r="G8" s="92">
        <v>4</v>
      </c>
      <c r="H8" s="92">
        <v>5</v>
      </c>
      <c r="I8" s="92">
        <v>6</v>
      </c>
      <c r="J8" s="92">
        <v>7</v>
      </c>
      <c r="K8" s="92">
        <v>8</v>
      </c>
      <c r="L8" s="92">
        <v>9</v>
      </c>
      <c r="M8" s="92">
        <v>10</v>
      </c>
      <c r="N8" s="92">
        <v>11</v>
      </c>
      <c r="O8" s="92">
        <v>12</v>
      </c>
      <c r="P8" s="92">
        <v>13</v>
      </c>
      <c r="Q8" s="92">
        <v>14</v>
      </c>
      <c r="R8" s="92">
        <v>15</v>
      </c>
      <c r="S8" s="92">
        <v>16</v>
      </c>
      <c r="T8" s="92">
        <v>17</v>
      </c>
      <c r="U8" s="92">
        <v>18</v>
      </c>
      <c r="V8" s="92">
        <v>19</v>
      </c>
      <c r="W8" s="92">
        <v>20</v>
      </c>
      <c r="X8" s="92">
        <v>21</v>
      </c>
      <c r="Y8" s="92">
        <v>22</v>
      </c>
      <c r="Z8" s="92">
        <v>23</v>
      </c>
      <c r="AA8" s="92">
        <v>24</v>
      </c>
      <c r="AB8" s="92">
        <v>25</v>
      </c>
      <c r="AC8" s="92">
        <v>26</v>
      </c>
      <c r="AD8" s="92">
        <v>27</v>
      </c>
      <c r="AE8" s="92">
        <v>28</v>
      </c>
      <c r="AF8" s="92">
        <v>29</v>
      </c>
      <c r="AG8" s="92">
        <v>30</v>
      </c>
      <c r="AH8" s="92">
        <v>31</v>
      </c>
      <c r="AI8" s="94" t="s">
        <v>6</v>
      </c>
      <c r="AJ8" s="94" t="s">
        <v>7</v>
      </c>
      <c r="AK8" s="95" t="s">
        <v>208</v>
      </c>
    </row>
    <row r="9" spans="1:37" ht="21.75" customHeight="1">
      <c r="A9" s="489" t="s">
        <v>8</v>
      </c>
      <c r="B9" s="104">
        <v>1</v>
      </c>
      <c r="C9" s="18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t="s">
        <v>9</v>
      </c>
      <c r="AE9" s="156" t="s">
        <v>9</v>
      </c>
      <c r="AF9" s="156" t="s">
        <v>9</v>
      </c>
      <c r="AG9" s="156" t="s">
        <v>9</v>
      </c>
      <c r="AH9" s="156" t="s">
        <v>9</v>
      </c>
      <c r="AI9" s="492"/>
      <c r="AJ9" s="492"/>
      <c r="AK9" s="501"/>
    </row>
    <row r="10" spans="1:37" ht="21.75" customHeight="1">
      <c r="A10" s="490"/>
      <c r="B10" s="184">
        <v>2</v>
      </c>
      <c r="C10" s="157"/>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493"/>
      <c r="AJ10" s="493"/>
      <c r="AK10" s="502"/>
    </row>
    <row r="11" spans="1:37" ht="21.75" customHeight="1">
      <c r="A11" s="490"/>
      <c r="B11" s="184">
        <v>3</v>
      </c>
      <c r="C11" s="157"/>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493"/>
      <c r="AJ11" s="493"/>
      <c r="AK11" s="502"/>
    </row>
    <row r="12" spans="1:37" ht="21.75" customHeight="1">
      <c r="A12" s="490"/>
      <c r="B12" s="184">
        <v>4</v>
      </c>
      <c r="C12" s="15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493"/>
      <c r="AJ12" s="493"/>
      <c r="AK12" s="502"/>
    </row>
    <row r="13" spans="1:37" ht="21.75" customHeight="1">
      <c r="A13" s="490"/>
      <c r="B13" s="184">
        <v>5</v>
      </c>
      <c r="C13" s="157"/>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493"/>
      <c r="AJ13" s="493"/>
      <c r="AK13" s="502"/>
    </row>
    <row r="14" spans="1:37" ht="21.75" customHeight="1">
      <c r="A14" s="490"/>
      <c r="B14" s="184">
        <v>6</v>
      </c>
      <c r="C14" s="157"/>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493"/>
      <c r="AJ14" s="493"/>
      <c r="AK14" s="502"/>
    </row>
    <row r="15" spans="1:37" ht="21.75" customHeight="1">
      <c r="A15" s="490"/>
      <c r="B15" s="107">
        <v>7</v>
      </c>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t="s">
        <v>9</v>
      </c>
      <c r="AH15" s="158" t="s">
        <v>9</v>
      </c>
      <c r="AI15" s="493"/>
      <c r="AJ15" s="493"/>
      <c r="AK15" s="502"/>
    </row>
    <row r="16" spans="1:37" ht="21.75" customHeight="1">
      <c r="A16" s="490"/>
      <c r="B16" s="107">
        <v>8</v>
      </c>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t="s">
        <v>10</v>
      </c>
      <c r="AB16" s="158"/>
      <c r="AC16" s="158"/>
      <c r="AD16" s="158"/>
      <c r="AE16" s="158"/>
      <c r="AF16" s="158"/>
      <c r="AG16" s="158" t="s">
        <v>9</v>
      </c>
      <c r="AH16" s="158" t="s">
        <v>9</v>
      </c>
      <c r="AI16" s="493"/>
      <c r="AJ16" s="493"/>
      <c r="AK16" s="502"/>
    </row>
    <row r="17" spans="1:44" ht="21.75" customHeight="1">
      <c r="A17" s="490"/>
      <c r="B17" s="107">
        <v>9</v>
      </c>
      <c r="C17" s="157"/>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t="s">
        <v>9</v>
      </c>
      <c r="AH17" s="158" t="s">
        <v>9</v>
      </c>
      <c r="AI17" s="493"/>
      <c r="AJ17" s="493"/>
      <c r="AK17" s="502"/>
      <c r="AL17" s="434" t="s">
        <v>251</v>
      </c>
      <c r="AM17" s="435"/>
      <c r="AN17" s="435"/>
      <c r="AO17" s="164"/>
      <c r="AP17" s="164"/>
      <c r="AQ17" s="164"/>
      <c r="AR17" s="164"/>
    </row>
    <row r="18" spans="1:44" ht="21.75" customHeight="1">
      <c r="A18" s="490"/>
      <c r="B18" s="185">
        <v>10</v>
      </c>
      <c r="C18" s="159"/>
      <c r="D18" s="160" t="s">
        <v>10</v>
      </c>
      <c r="E18" s="160" t="s">
        <v>9</v>
      </c>
      <c r="F18" s="160" t="s">
        <v>9</v>
      </c>
      <c r="G18" s="160" t="s">
        <v>9</v>
      </c>
      <c r="H18" s="160" t="s">
        <v>9</v>
      </c>
      <c r="I18" s="160" t="s">
        <v>9</v>
      </c>
      <c r="J18" s="160" t="s">
        <v>9</v>
      </c>
      <c r="K18" s="160" t="s">
        <v>9</v>
      </c>
      <c r="L18" s="160" t="s">
        <v>9</v>
      </c>
      <c r="M18" s="160" t="s">
        <v>9</v>
      </c>
      <c r="N18" s="160" t="s">
        <v>9</v>
      </c>
      <c r="O18" s="160" t="s">
        <v>9</v>
      </c>
      <c r="P18" s="160" t="s">
        <v>9</v>
      </c>
      <c r="Q18" s="160" t="s">
        <v>9</v>
      </c>
      <c r="R18" s="160" t="s">
        <v>9</v>
      </c>
      <c r="S18" s="160" t="s">
        <v>9</v>
      </c>
      <c r="T18" s="160" t="s">
        <v>9</v>
      </c>
      <c r="U18" s="160" t="s">
        <v>9</v>
      </c>
      <c r="V18" s="160" t="s">
        <v>9</v>
      </c>
      <c r="W18" s="160" t="s">
        <v>9</v>
      </c>
      <c r="X18" s="160" t="s">
        <v>9</v>
      </c>
      <c r="Y18" s="160" t="s">
        <v>9</v>
      </c>
      <c r="Z18" s="160" t="s">
        <v>9</v>
      </c>
      <c r="AA18" s="160" t="s">
        <v>9</v>
      </c>
      <c r="AB18" s="160" t="s">
        <v>9</v>
      </c>
      <c r="AC18" s="160" t="s">
        <v>10</v>
      </c>
      <c r="AD18" s="160"/>
      <c r="AE18" s="160"/>
      <c r="AF18" s="160"/>
      <c r="AG18" s="160" t="s">
        <v>9</v>
      </c>
      <c r="AH18" s="160" t="s">
        <v>9</v>
      </c>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45">
        <v>3</v>
      </c>
      <c r="G20" s="445">
        <v>4</v>
      </c>
      <c r="H20" s="445">
        <v>5</v>
      </c>
      <c r="I20" s="445">
        <v>6</v>
      </c>
      <c r="J20" s="445">
        <v>7</v>
      </c>
      <c r="K20" s="445">
        <v>8</v>
      </c>
      <c r="L20" s="445">
        <v>9</v>
      </c>
      <c r="M20" s="445">
        <v>10</v>
      </c>
      <c r="N20" s="445">
        <v>11</v>
      </c>
      <c r="O20" s="445">
        <v>12</v>
      </c>
      <c r="P20" s="445">
        <v>13</v>
      </c>
      <c r="Q20" s="445">
        <v>14</v>
      </c>
      <c r="R20" s="445">
        <v>15</v>
      </c>
      <c r="S20" s="445">
        <v>16</v>
      </c>
      <c r="T20" s="445">
        <v>17</v>
      </c>
      <c r="U20" s="445">
        <v>18</v>
      </c>
      <c r="V20" s="445">
        <v>19</v>
      </c>
      <c r="W20" s="445">
        <v>20</v>
      </c>
      <c r="X20" s="445">
        <v>21</v>
      </c>
      <c r="Y20" s="445">
        <v>22</v>
      </c>
      <c r="Z20" s="445">
        <v>23</v>
      </c>
      <c r="AA20" s="445">
        <v>24</v>
      </c>
      <c r="AB20" s="445">
        <v>25</v>
      </c>
      <c r="AC20" s="445">
        <v>26</v>
      </c>
      <c r="AD20" s="445">
        <v>27</v>
      </c>
      <c r="AE20" s="445">
        <v>28</v>
      </c>
      <c r="AF20" s="445">
        <v>29</v>
      </c>
      <c r="AG20" s="445">
        <v>30</v>
      </c>
      <c r="AH20" s="533">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534"/>
      <c r="AI21" s="457"/>
      <c r="AJ21" s="457"/>
      <c r="AK21" s="437"/>
      <c r="AL21" s="437"/>
      <c r="AM21" s="426"/>
      <c r="AN21" s="429"/>
      <c r="AO21" s="440"/>
      <c r="AP21" s="443"/>
      <c r="AQ21" s="443"/>
      <c r="AR21" s="432"/>
    </row>
    <row r="22" spans="1:44" ht="19.5" customHeight="1">
      <c r="A22" s="466"/>
      <c r="B22" s="470"/>
      <c r="C22" s="471"/>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534"/>
      <c r="AI22" s="457"/>
      <c r="AJ22" s="457"/>
      <c r="AK22" s="437"/>
      <c r="AL22" s="437"/>
      <c r="AM22" s="426"/>
      <c r="AN22" s="429"/>
      <c r="AO22" s="440"/>
      <c r="AP22" s="443"/>
      <c r="AQ22" s="443"/>
      <c r="AR22" s="432"/>
    </row>
    <row r="23" spans="1:44" ht="19.5" customHeight="1">
      <c r="A23" s="467"/>
      <c r="B23" s="472"/>
      <c r="C23" s="473"/>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535"/>
      <c r="AI23" s="458"/>
      <c r="AJ23" s="458"/>
      <c r="AK23" s="438"/>
      <c r="AL23" s="438"/>
      <c r="AM23" s="427"/>
      <c r="AN23" s="430"/>
      <c r="AO23" s="441"/>
      <c r="AP23" s="444"/>
      <c r="AQ23" s="444"/>
      <c r="AR23" s="433"/>
    </row>
    <row r="24" spans="1:44" ht="21.75" customHeight="1">
      <c r="A24" s="489" t="s">
        <v>12</v>
      </c>
      <c r="B24" s="104">
        <v>1</v>
      </c>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05">
        <f>COUNTA(D24:AH24)-COUNTIF(D24:AH24,"集")-COUNTIF(D24:AH24,"休")-COUNTIF(D24:AH24,"外")</f>
        <v>0</v>
      </c>
      <c r="AJ24" s="105">
        <f>COUNTIF(D24:AH24,"集")</f>
        <v>0</v>
      </c>
      <c r="AK24" s="105">
        <f>AI24+'【2月】FW（２年目）月集計表'!AK24</f>
        <v>0</v>
      </c>
      <c r="AL24" s="105">
        <f>AJ24+'【2月】FW（２年目）月集計表'!AL24</f>
        <v>0</v>
      </c>
      <c r="AM24" s="197"/>
      <c r="AN24" s="166">
        <f>IF(90000&lt;=AM24,90000,AM24)</f>
        <v>0</v>
      </c>
      <c r="AO24" s="166"/>
      <c r="AP24" s="190">
        <f>IF(10000&lt;=AO24,10000,AO24)</f>
        <v>0</v>
      </c>
      <c r="AQ24" s="166"/>
      <c r="AR24" s="198"/>
    </row>
    <row r="25" spans="1:44" ht="21.75" customHeight="1">
      <c r="A25" s="490"/>
      <c r="B25" s="107">
        <v>2</v>
      </c>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08">
        <f aca="true" t="shared" si="1" ref="AI25:AI43">COUNTA(D25:AH25)-COUNTIF(D25:AH25,"集")-COUNTIF(D25:AH25,"休")-COUNTIF(D25:AH25,"外")</f>
        <v>0</v>
      </c>
      <c r="AJ25" s="108">
        <f aca="true" t="shared" si="2" ref="AJ25:AJ43">COUNTIF(D25:AH25,"集")</f>
        <v>0</v>
      </c>
      <c r="AK25" s="108">
        <f>AI25+'【2月】FW（２年目）月集計表'!AK25</f>
        <v>0</v>
      </c>
      <c r="AL25" s="108">
        <f>AJ25+'【2月】FW（２年目）月集計表'!AL25</f>
        <v>0</v>
      </c>
      <c r="AM25" s="199"/>
      <c r="AN25" s="166">
        <f aca="true" t="shared" si="3" ref="AN25:AN43">IF(90000&lt;=AM25,90000,AM25)</f>
        <v>0</v>
      </c>
      <c r="AO25" s="166"/>
      <c r="AP25" s="191">
        <f aca="true" t="shared" si="4" ref="AP25:AP43">IF(10000&lt;=AO25,10000,AO25)</f>
        <v>0</v>
      </c>
      <c r="AQ25" s="166"/>
      <c r="AR25" s="199"/>
    </row>
    <row r="26" spans="1:44" ht="21.75" customHeight="1">
      <c r="A26" s="490"/>
      <c r="B26" s="107">
        <v>3</v>
      </c>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08">
        <f t="shared" si="1"/>
        <v>0</v>
      </c>
      <c r="AJ26" s="108">
        <f t="shared" si="2"/>
        <v>0</v>
      </c>
      <c r="AK26" s="108">
        <f>AI26+'【2月】FW（２年目）月集計表'!AK26</f>
        <v>0</v>
      </c>
      <c r="AL26" s="108">
        <f>AJ26+'【2月】FW（２年目）月集計表'!AL26</f>
        <v>0</v>
      </c>
      <c r="AM26" s="199"/>
      <c r="AN26" s="166">
        <f t="shared" si="3"/>
        <v>0</v>
      </c>
      <c r="AO26" s="166"/>
      <c r="AP26" s="191">
        <f t="shared" si="4"/>
        <v>0</v>
      </c>
      <c r="AQ26" s="166"/>
      <c r="AR26" s="199"/>
    </row>
    <row r="27" spans="1:44" ht="21.75" customHeight="1">
      <c r="A27" s="490"/>
      <c r="B27" s="107">
        <v>4</v>
      </c>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08">
        <f t="shared" si="1"/>
        <v>0</v>
      </c>
      <c r="AJ27" s="108">
        <f t="shared" si="2"/>
        <v>0</v>
      </c>
      <c r="AK27" s="108">
        <f>AI27+'【2月】FW（２年目）月集計表'!AK27</f>
        <v>0</v>
      </c>
      <c r="AL27" s="108">
        <f>AJ27+'【2月】FW（２年目）月集計表'!AL27</f>
        <v>0</v>
      </c>
      <c r="AM27" s="199"/>
      <c r="AN27" s="166">
        <f t="shared" si="3"/>
        <v>0</v>
      </c>
      <c r="AO27" s="166"/>
      <c r="AP27" s="191">
        <f t="shared" si="4"/>
        <v>0</v>
      </c>
      <c r="AQ27" s="166"/>
      <c r="AR27" s="199"/>
    </row>
    <row r="28" spans="1:44" ht="21.75" customHeight="1">
      <c r="A28" s="490"/>
      <c r="B28" s="107">
        <v>5</v>
      </c>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08">
        <f t="shared" si="1"/>
        <v>0</v>
      </c>
      <c r="AJ28" s="108">
        <f t="shared" si="2"/>
        <v>0</v>
      </c>
      <c r="AK28" s="108">
        <f>AI28+'【2月】FW（２年目）月集計表'!AK28</f>
        <v>0</v>
      </c>
      <c r="AL28" s="108">
        <f>AJ28+'【2月】FW（２年目）月集計表'!AL28</f>
        <v>0</v>
      </c>
      <c r="AM28" s="199"/>
      <c r="AN28" s="166">
        <f t="shared" si="3"/>
        <v>0</v>
      </c>
      <c r="AO28" s="166"/>
      <c r="AP28" s="191">
        <f t="shared" si="4"/>
        <v>0</v>
      </c>
      <c r="AQ28" s="166"/>
      <c r="AR28" s="199"/>
    </row>
    <row r="29" spans="1:44" ht="21.75" customHeight="1">
      <c r="A29" s="490"/>
      <c r="B29" s="107">
        <v>6</v>
      </c>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08">
        <f t="shared" si="1"/>
        <v>0</v>
      </c>
      <c r="AJ29" s="108">
        <f t="shared" si="2"/>
        <v>0</v>
      </c>
      <c r="AK29" s="108">
        <f>AI29+'【2月】FW（２年目）月集計表'!AK29</f>
        <v>0</v>
      </c>
      <c r="AL29" s="108">
        <f>AJ29+'【2月】FW（２年目）月集計表'!AL29</f>
        <v>0</v>
      </c>
      <c r="AM29" s="199"/>
      <c r="AN29" s="166">
        <f t="shared" si="3"/>
        <v>0</v>
      </c>
      <c r="AO29" s="166"/>
      <c r="AP29" s="191">
        <f t="shared" si="4"/>
        <v>0</v>
      </c>
      <c r="AQ29" s="166"/>
      <c r="AR29" s="199"/>
    </row>
    <row r="30" spans="1:44" ht="21.75" customHeight="1">
      <c r="A30" s="490"/>
      <c r="B30" s="107">
        <v>7</v>
      </c>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08">
        <f t="shared" si="1"/>
        <v>0</v>
      </c>
      <c r="AJ30" s="108">
        <f t="shared" si="2"/>
        <v>0</v>
      </c>
      <c r="AK30" s="108">
        <f>AI30+'【2月】FW（２年目）月集計表'!AK30</f>
        <v>0</v>
      </c>
      <c r="AL30" s="108">
        <f>AJ30+'【2月】FW（２年目）月集計表'!AL30</f>
        <v>0</v>
      </c>
      <c r="AM30" s="199"/>
      <c r="AN30" s="166">
        <f t="shared" si="3"/>
        <v>0</v>
      </c>
      <c r="AO30" s="166"/>
      <c r="AP30" s="191">
        <f t="shared" si="4"/>
        <v>0</v>
      </c>
      <c r="AQ30" s="166"/>
      <c r="AR30" s="199"/>
    </row>
    <row r="31" spans="1:44" ht="21.75" customHeight="1">
      <c r="A31" s="490"/>
      <c r="B31" s="107">
        <v>8</v>
      </c>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08">
        <f t="shared" si="1"/>
        <v>0</v>
      </c>
      <c r="AJ31" s="108">
        <f t="shared" si="2"/>
        <v>0</v>
      </c>
      <c r="AK31" s="108">
        <f>AI31+'【2月】FW（２年目）月集計表'!AK31</f>
        <v>0</v>
      </c>
      <c r="AL31" s="108">
        <f>AJ31+'【2月】FW（２年目）月集計表'!AL31</f>
        <v>0</v>
      </c>
      <c r="AM31" s="199"/>
      <c r="AN31" s="166">
        <f t="shared" si="3"/>
        <v>0</v>
      </c>
      <c r="AO31" s="166"/>
      <c r="AP31" s="191">
        <f t="shared" si="4"/>
        <v>0</v>
      </c>
      <c r="AQ31" s="166"/>
      <c r="AR31" s="199"/>
    </row>
    <row r="32" spans="1:44" ht="21.75" customHeight="1">
      <c r="A32" s="490"/>
      <c r="B32" s="107">
        <v>9</v>
      </c>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08">
        <f t="shared" si="1"/>
        <v>0</v>
      </c>
      <c r="AJ32" s="108">
        <f t="shared" si="2"/>
        <v>0</v>
      </c>
      <c r="AK32" s="108">
        <f>AI32+'【2月】FW（２年目）月集計表'!AK32</f>
        <v>0</v>
      </c>
      <c r="AL32" s="108">
        <f>AJ32+'【2月】FW（２年目）月集計表'!AL32</f>
        <v>0</v>
      </c>
      <c r="AM32" s="199"/>
      <c r="AN32" s="166">
        <f t="shared" si="3"/>
        <v>0</v>
      </c>
      <c r="AO32" s="166"/>
      <c r="AP32" s="191">
        <f t="shared" si="4"/>
        <v>0</v>
      </c>
      <c r="AQ32" s="166"/>
      <c r="AR32" s="199"/>
    </row>
    <row r="33" spans="1:44" ht="21.75" customHeight="1">
      <c r="A33" s="490"/>
      <c r="B33" s="107">
        <v>10</v>
      </c>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08">
        <f t="shared" si="1"/>
        <v>0</v>
      </c>
      <c r="AJ33" s="108">
        <f t="shared" si="2"/>
        <v>0</v>
      </c>
      <c r="AK33" s="108">
        <f>AI33+'【2月】FW（２年目）月集計表'!AK33</f>
        <v>0</v>
      </c>
      <c r="AL33" s="108">
        <f>AJ33+'【2月】FW（２年目）月集計表'!AL33</f>
        <v>0</v>
      </c>
      <c r="AM33" s="199"/>
      <c r="AN33" s="166">
        <f t="shared" si="3"/>
        <v>0</v>
      </c>
      <c r="AO33" s="166"/>
      <c r="AP33" s="191">
        <f t="shared" si="4"/>
        <v>0</v>
      </c>
      <c r="AQ33" s="166"/>
      <c r="AR33" s="199"/>
    </row>
    <row r="34" spans="1:44" ht="21.75" customHeight="1">
      <c r="A34" s="490"/>
      <c r="B34" s="107">
        <v>11</v>
      </c>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08">
        <f t="shared" si="1"/>
        <v>0</v>
      </c>
      <c r="AJ34" s="108">
        <f t="shared" si="2"/>
        <v>0</v>
      </c>
      <c r="AK34" s="108">
        <f>AI34+'【2月】FW（２年目）月集計表'!AK34</f>
        <v>0</v>
      </c>
      <c r="AL34" s="108">
        <f>AJ34+'【2月】FW（２年目）月集計表'!AL34</f>
        <v>0</v>
      </c>
      <c r="AM34" s="199"/>
      <c r="AN34" s="166">
        <f t="shared" si="3"/>
        <v>0</v>
      </c>
      <c r="AO34" s="166"/>
      <c r="AP34" s="191">
        <f t="shared" si="4"/>
        <v>0</v>
      </c>
      <c r="AQ34" s="166"/>
      <c r="AR34" s="199"/>
    </row>
    <row r="35" spans="1:44" ht="21.75" customHeight="1">
      <c r="A35" s="490"/>
      <c r="B35" s="107">
        <v>12</v>
      </c>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08">
        <f t="shared" si="1"/>
        <v>0</v>
      </c>
      <c r="AJ35" s="108">
        <f t="shared" si="2"/>
        <v>0</v>
      </c>
      <c r="AK35" s="108">
        <f>AI35+'【2月】FW（２年目）月集計表'!AK35</f>
        <v>0</v>
      </c>
      <c r="AL35" s="108">
        <f>AJ35+'【2月】FW（２年目）月集計表'!AL35</f>
        <v>0</v>
      </c>
      <c r="AM35" s="199"/>
      <c r="AN35" s="166">
        <f t="shared" si="3"/>
        <v>0</v>
      </c>
      <c r="AO35" s="166"/>
      <c r="AP35" s="191">
        <f t="shared" si="4"/>
        <v>0</v>
      </c>
      <c r="AQ35" s="166"/>
      <c r="AR35" s="199"/>
    </row>
    <row r="36" spans="1:44" ht="21.75" customHeight="1">
      <c r="A36" s="490"/>
      <c r="B36" s="107">
        <v>13</v>
      </c>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08">
        <f t="shared" si="1"/>
        <v>0</v>
      </c>
      <c r="AJ36" s="108">
        <f t="shared" si="2"/>
        <v>0</v>
      </c>
      <c r="AK36" s="108">
        <f>AI36+'【2月】FW（２年目）月集計表'!AK36</f>
        <v>0</v>
      </c>
      <c r="AL36" s="108">
        <f>AJ36+'【2月】FW（２年目）月集計表'!AL36</f>
        <v>0</v>
      </c>
      <c r="AM36" s="199"/>
      <c r="AN36" s="166">
        <f t="shared" si="3"/>
        <v>0</v>
      </c>
      <c r="AO36" s="166"/>
      <c r="AP36" s="191">
        <f t="shared" si="4"/>
        <v>0</v>
      </c>
      <c r="AQ36" s="166"/>
      <c r="AR36" s="199"/>
    </row>
    <row r="37" spans="1:44" ht="21.75" customHeight="1">
      <c r="A37" s="490"/>
      <c r="B37" s="107">
        <v>14</v>
      </c>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08">
        <f t="shared" si="1"/>
        <v>0</v>
      </c>
      <c r="AJ37" s="108">
        <f t="shared" si="2"/>
        <v>0</v>
      </c>
      <c r="AK37" s="108">
        <f>AI37+'【2月】FW（２年目）月集計表'!AK37</f>
        <v>0</v>
      </c>
      <c r="AL37" s="108">
        <f>AJ37+'【2月】FW（２年目）月集計表'!AL37</f>
        <v>0</v>
      </c>
      <c r="AM37" s="199"/>
      <c r="AN37" s="166">
        <f t="shared" si="3"/>
        <v>0</v>
      </c>
      <c r="AO37" s="166"/>
      <c r="AP37" s="191">
        <f t="shared" si="4"/>
        <v>0</v>
      </c>
      <c r="AQ37" s="166"/>
      <c r="AR37" s="199"/>
    </row>
    <row r="38" spans="1:44" ht="21.75" customHeight="1">
      <c r="A38" s="490"/>
      <c r="B38" s="107">
        <v>15</v>
      </c>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08">
        <f t="shared" si="1"/>
        <v>0</v>
      </c>
      <c r="AJ38" s="108">
        <f t="shared" si="2"/>
        <v>0</v>
      </c>
      <c r="AK38" s="108">
        <f>AI38+'【2月】FW（２年目）月集計表'!AK38</f>
        <v>0</v>
      </c>
      <c r="AL38" s="108">
        <f>AJ38+'【2月】FW（２年目）月集計表'!AL38</f>
        <v>0</v>
      </c>
      <c r="AM38" s="199"/>
      <c r="AN38" s="166">
        <f t="shared" si="3"/>
        <v>0</v>
      </c>
      <c r="AO38" s="166"/>
      <c r="AP38" s="191">
        <f t="shared" si="4"/>
        <v>0</v>
      </c>
      <c r="AQ38" s="166"/>
      <c r="AR38" s="199"/>
    </row>
    <row r="39" spans="1:44" ht="21.75" customHeight="1">
      <c r="A39" s="490"/>
      <c r="B39" s="107">
        <v>16</v>
      </c>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08">
        <f t="shared" si="1"/>
        <v>0</v>
      </c>
      <c r="AJ39" s="108">
        <f t="shared" si="2"/>
        <v>0</v>
      </c>
      <c r="AK39" s="108">
        <f>AI39+'【2月】FW（２年目）月集計表'!AK39</f>
        <v>0</v>
      </c>
      <c r="AL39" s="108">
        <f>AJ39+'【2月】FW（２年目）月集計表'!AL39</f>
        <v>0</v>
      </c>
      <c r="AM39" s="199"/>
      <c r="AN39" s="166">
        <f t="shared" si="3"/>
        <v>0</v>
      </c>
      <c r="AO39" s="166"/>
      <c r="AP39" s="191">
        <f t="shared" si="4"/>
        <v>0</v>
      </c>
      <c r="AQ39" s="166"/>
      <c r="AR39" s="199"/>
    </row>
    <row r="40" spans="1:44" ht="21.75" customHeight="1">
      <c r="A40" s="490"/>
      <c r="B40" s="107">
        <v>17</v>
      </c>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08">
        <f t="shared" si="1"/>
        <v>0</v>
      </c>
      <c r="AJ40" s="108">
        <f t="shared" si="2"/>
        <v>0</v>
      </c>
      <c r="AK40" s="108">
        <f>AI40+'【2月】FW（２年目）月集計表'!AK40</f>
        <v>0</v>
      </c>
      <c r="AL40" s="108">
        <f>AJ40+'【2月】FW（２年目）月集計表'!AL40</f>
        <v>0</v>
      </c>
      <c r="AM40" s="199"/>
      <c r="AN40" s="166">
        <f t="shared" si="3"/>
        <v>0</v>
      </c>
      <c r="AO40" s="166"/>
      <c r="AP40" s="191">
        <f t="shared" si="4"/>
        <v>0</v>
      </c>
      <c r="AQ40" s="166"/>
      <c r="AR40" s="199"/>
    </row>
    <row r="41" spans="1:44" ht="21.75" customHeight="1">
      <c r="A41" s="490"/>
      <c r="B41" s="107">
        <v>18</v>
      </c>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08">
        <f t="shared" si="1"/>
        <v>0</v>
      </c>
      <c r="AJ41" s="108">
        <f t="shared" si="2"/>
        <v>0</v>
      </c>
      <c r="AK41" s="108">
        <f>AI41+'【2月】FW（２年目）月集計表'!AK41</f>
        <v>0</v>
      </c>
      <c r="AL41" s="108">
        <f>AJ41+'【2月】FW（２年目）月集計表'!AL41</f>
        <v>0</v>
      </c>
      <c r="AM41" s="199"/>
      <c r="AN41" s="166">
        <f t="shared" si="3"/>
        <v>0</v>
      </c>
      <c r="AO41" s="166"/>
      <c r="AP41" s="191">
        <f t="shared" si="4"/>
        <v>0</v>
      </c>
      <c r="AQ41" s="166"/>
      <c r="AR41" s="199"/>
    </row>
    <row r="42" spans="1:44" ht="21.75" customHeight="1">
      <c r="A42" s="490"/>
      <c r="B42" s="107">
        <v>19</v>
      </c>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08">
        <f t="shared" si="1"/>
        <v>0</v>
      </c>
      <c r="AJ42" s="108">
        <f t="shared" si="2"/>
        <v>0</v>
      </c>
      <c r="AK42" s="108">
        <f>AI42+'【2月】FW（２年目）月集計表'!AK42</f>
        <v>0</v>
      </c>
      <c r="AL42" s="108">
        <f>AJ42+'【2月】FW（２年目）月集計表'!AL42</f>
        <v>0</v>
      </c>
      <c r="AM42" s="199"/>
      <c r="AN42" s="166">
        <f t="shared" si="3"/>
        <v>0</v>
      </c>
      <c r="AO42" s="166"/>
      <c r="AP42" s="191">
        <f t="shared" si="4"/>
        <v>0</v>
      </c>
      <c r="AQ42" s="166"/>
      <c r="AR42" s="199"/>
    </row>
    <row r="43" spans="1:44" ht="21.75" customHeight="1" thickBot="1">
      <c r="A43" s="490"/>
      <c r="B43" s="110">
        <v>20</v>
      </c>
      <c r="C43" s="159"/>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11">
        <f t="shared" si="1"/>
        <v>0</v>
      </c>
      <c r="AJ43" s="111">
        <f t="shared" si="2"/>
        <v>0</v>
      </c>
      <c r="AK43" s="111">
        <f>AI43+'【2月】FW（２年目）月集計表'!AK43</f>
        <v>0</v>
      </c>
      <c r="AL43" s="111">
        <f>AJ43+'【2月】FW（２年目）月集計表'!AL43</f>
        <v>0</v>
      </c>
      <c r="AM43" s="200"/>
      <c r="AN43" s="166">
        <f t="shared" si="3"/>
        <v>0</v>
      </c>
      <c r="AO43" s="188"/>
      <c r="AP43" s="192">
        <f t="shared" si="4"/>
        <v>0</v>
      </c>
      <c r="AQ43" s="188"/>
      <c r="AR43" s="200"/>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203" t="s">
        <v>17</v>
      </c>
      <c r="D46" s="89" t="s">
        <v>18</v>
      </c>
      <c r="E46" s="89" t="s">
        <v>19</v>
      </c>
      <c r="F46" s="89" t="s">
        <v>20</v>
      </c>
      <c r="G46" s="89" t="s">
        <v>21</v>
      </c>
      <c r="H46" s="89" t="s">
        <v>22</v>
      </c>
      <c r="I46" s="89" t="s">
        <v>23</v>
      </c>
      <c r="J46" s="89" t="s">
        <v>24</v>
      </c>
      <c r="K46" s="89" t="s">
        <v>25</v>
      </c>
      <c r="L46" s="89" t="s">
        <v>26</v>
      </c>
      <c r="M46" s="89" t="s">
        <v>89</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203" t="s">
        <v>30</v>
      </c>
      <c r="D47" s="116"/>
      <c r="E47" s="116"/>
      <c r="F47" s="116"/>
      <c r="G47" s="116"/>
      <c r="H47" s="116"/>
      <c r="I47" s="116"/>
      <c r="J47" s="116"/>
      <c r="K47" s="116"/>
      <c r="L47" s="116"/>
      <c r="M47" s="116"/>
      <c r="N47" s="116"/>
      <c r="O47" s="116"/>
      <c r="P47" s="116"/>
      <c r="Q47" s="116"/>
      <c r="R47" s="116"/>
      <c r="S47" s="116"/>
      <c r="T47" s="462">
        <f>SUM(D47:P47)</f>
        <v>0</v>
      </c>
      <c r="U47" s="463"/>
      <c r="V47" s="464"/>
      <c r="AL47" s="134"/>
      <c r="AM47" s="134"/>
      <c r="AN47" s="134"/>
      <c r="AO47" s="134"/>
      <c r="AP47" s="134"/>
      <c r="AQ47" s="134"/>
    </row>
    <row r="48" spans="1:43" ht="21.75" customHeight="1">
      <c r="A48" s="509"/>
      <c r="B48" s="480"/>
      <c r="C48" s="203"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D48+'【2月】FW（２年目）月集計表'!D49</f>
        <v>0</v>
      </c>
      <c r="E49" s="117">
        <f>E48+'【2月】FW（２年目）月集計表'!E49</f>
        <v>0</v>
      </c>
      <c r="F49" s="117">
        <f>F48+'【2月】FW（２年目）月集計表'!F49</f>
        <v>0</v>
      </c>
      <c r="G49" s="117">
        <f>G48+'【2月】FW（２年目）月集計表'!G49</f>
        <v>0</v>
      </c>
      <c r="H49" s="117">
        <f>H48+'【2月】FW（２年目）月集計表'!H49</f>
        <v>0</v>
      </c>
      <c r="I49" s="117">
        <f>I48+'【2月】FW（２年目）月集計表'!I49</f>
        <v>0</v>
      </c>
      <c r="J49" s="117">
        <f>J48+'【2月】FW（２年目）月集計表'!J49</f>
        <v>0</v>
      </c>
      <c r="K49" s="117">
        <f>K48+'【2月】FW（２年目）月集計表'!K49</f>
        <v>0</v>
      </c>
      <c r="L49" s="117">
        <f>L48+'【2月】FW（２年目）月集計表'!L49</f>
        <v>0</v>
      </c>
      <c r="M49" s="117">
        <f>M48+'【2月】FW（２年目）月集計表'!M49</f>
        <v>0</v>
      </c>
      <c r="N49" s="117">
        <f>N48+'【2月】FW（２年目）月集計表'!N49</f>
        <v>0</v>
      </c>
      <c r="O49" s="117">
        <f>O48+'【2月】FW（２年目）月集計表'!O49</f>
        <v>0</v>
      </c>
      <c r="P49" s="117">
        <f>P48+'【2月】FW（２年目）月集計表'!P49</f>
        <v>0</v>
      </c>
      <c r="Q49" s="117">
        <f>Q48+'【2月】FW（２年目）月集計表'!Q49</f>
        <v>0</v>
      </c>
      <c r="R49" s="117">
        <f>R48+'【2月】FW（２年目）月集計表'!R49</f>
        <v>0</v>
      </c>
      <c r="S49" s="117">
        <f>S48+'【2月】FW（２年目）月集計表'!S49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203"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96</v>
      </c>
      <c r="J64" s="118" t="s">
        <v>98</v>
      </c>
      <c r="S64" s="118"/>
      <c r="T64" s="118"/>
    </row>
    <row r="65" spans="3:20" ht="13.5" hidden="1">
      <c r="C65" s="119" t="s">
        <v>64</v>
      </c>
      <c r="D65" s="508">
        <v>10200</v>
      </c>
      <c r="E65" s="508"/>
      <c r="I65" s="118" t="s">
        <v>97</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AI9:AI18"/>
    <mergeCell ref="A1:C1"/>
    <mergeCell ref="D1:F1"/>
    <mergeCell ref="A3:E5"/>
    <mergeCell ref="F3:X5"/>
    <mergeCell ref="AF5:AH5"/>
    <mergeCell ref="AI5:AM5"/>
    <mergeCell ref="K20:K23"/>
    <mergeCell ref="AO5:AR5"/>
    <mergeCell ref="A20:A23"/>
    <mergeCell ref="A7:A8"/>
    <mergeCell ref="B7:C8"/>
    <mergeCell ref="D7:AH7"/>
    <mergeCell ref="AI7:AK7"/>
    <mergeCell ref="B19:C19"/>
    <mergeCell ref="AK9:AK18"/>
    <mergeCell ref="A9:A19"/>
    <mergeCell ref="Q20:Q23"/>
    <mergeCell ref="AJ9:AJ18"/>
    <mergeCell ref="B20:C23"/>
    <mergeCell ref="D20:D23"/>
    <mergeCell ref="E20:E23"/>
    <mergeCell ref="F20:F23"/>
    <mergeCell ref="G20:G23"/>
    <mergeCell ref="H20:H23"/>
    <mergeCell ref="I20:I23"/>
    <mergeCell ref="J20:J23"/>
    <mergeCell ref="S20:S23"/>
    <mergeCell ref="T20:T23"/>
    <mergeCell ref="U20:U23"/>
    <mergeCell ref="V20:V23"/>
    <mergeCell ref="W20:W23"/>
    <mergeCell ref="L20:L23"/>
    <mergeCell ref="M20:M23"/>
    <mergeCell ref="N20:N23"/>
    <mergeCell ref="O20:O23"/>
    <mergeCell ref="P20:P23"/>
    <mergeCell ref="AR20:AR23"/>
    <mergeCell ref="AL17:AN18"/>
    <mergeCell ref="B44:C44"/>
    <mergeCell ref="AI44:AK44"/>
    <mergeCell ref="A24:A44"/>
    <mergeCell ref="AK20:AK23"/>
    <mergeCell ref="AL20:AL23"/>
    <mergeCell ref="AE20:AE23"/>
    <mergeCell ref="AF20:AF23"/>
    <mergeCell ref="X20:X23"/>
    <mergeCell ref="AM20:AM23"/>
    <mergeCell ref="AN20:AN23"/>
    <mergeCell ref="AH20:AH23"/>
    <mergeCell ref="AI20:AI23"/>
    <mergeCell ref="AD20:AD23"/>
    <mergeCell ref="Y20:Y23"/>
    <mergeCell ref="Z20:Z23"/>
    <mergeCell ref="AA20:AA23"/>
    <mergeCell ref="AB20:AB23"/>
    <mergeCell ref="AC20:AC23"/>
    <mergeCell ref="D58:E58"/>
    <mergeCell ref="D59:E59"/>
    <mergeCell ref="AJ20:AJ23"/>
    <mergeCell ref="A46:B49"/>
    <mergeCell ref="T46:V46"/>
    <mergeCell ref="T47:V47"/>
    <mergeCell ref="T48:V48"/>
    <mergeCell ref="T49:V49"/>
    <mergeCell ref="AG20:AG23"/>
    <mergeCell ref="R20:R23"/>
    <mergeCell ref="D68:E68"/>
    <mergeCell ref="D61:E61"/>
    <mergeCell ref="D62:E62"/>
    <mergeCell ref="D63:E63"/>
    <mergeCell ref="D64:E64"/>
    <mergeCell ref="D65:E65"/>
    <mergeCell ref="D66:E66"/>
    <mergeCell ref="AO20:AO23"/>
    <mergeCell ref="AP20:AP23"/>
    <mergeCell ref="AQ20:AQ23"/>
    <mergeCell ref="AR2:AR3"/>
    <mergeCell ref="D60:E60"/>
    <mergeCell ref="D67:E67"/>
    <mergeCell ref="D54:E54"/>
    <mergeCell ref="D55:E55"/>
    <mergeCell ref="D56:E56"/>
    <mergeCell ref="D57:E57"/>
  </mergeCells>
  <conditionalFormatting sqref="C24:AH43 C9:AH18">
    <cfRule type="expression" priority="18" dxfId="0" stopIfTrue="1">
      <formula>$C9=""</formula>
    </cfRule>
  </conditionalFormatting>
  <conditionalFormatting sqref="AI5:AM5">
    <cfRule type="expression" priority="15" dxfId="0" stopIfTrue="1">
      <formula>$AI$5=""</formula>
    </cfRule>
  </conditionalFormatting>
  <conditionalFormatting sqref="AO5:AR5">
    <cfRule type="expression" priority="14" dxfId="0" stopIfTrue="1">
      <formula>$AO$5=""</formula>
    </cfRule>
  </conditionalFormatting>
  <conditionalFormatting sqref="D47:S47">
    <cfRule type="expression" priority="13" dxfId="0" stopIfTrue="1">
      <formula>D$47=""</formula>
    </cfRule>
  </conditionalFormatting>
  <conditionalFormatting sqref="AM24:AM43">
    <cfRule type="expression" priority="4" dxfId="0" stopIfTrue="1">
      <formula>AM24=""</formula>
    </cfRule>
  </conditionalFormatting>
  <conditionalFormatting sqref="AR24:AR43">
    <cfRule type="expression" priority="3" dxfId="0" stopIfTrue="1">
      <formula>AR24=""</formula>
    </cfRule>
  </conditionalFormatting>
  <conditionalFormatting sqref="AO24:AO43">
    <cfRule type="expression" priority="2" dxfId="0" stopIfTrue="1">
      <formula>AO24=""</formula>
    </cfRule>
  </conditionalFormatting>
  <conditionalFormatting sqref="AQ24:AQ43">
    <cfRule type="expression" priority="1" dxfId="0" stopIfTrue="1">
      <formula>AQ24=""</formula>
    </cfRule>
  </conditionalFormatting>
  <dataValidations count="2">
    <dataValidation type="list" allowBlank="1" showInputMessage="1" showErrorMessage="1" sqref="D24:AH43">
      <formula1>$I$55:$I$70</formula1>
    </dataValidation>
    <dataValidation type="list" allowBlank="1" showInputMessage="1" showErrorMessage="1" prompt="実地研修を指導した日についてリストから「実」を選択してください。" sqref="D9:AH18">
      <formula1>"実,　"</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16.xml><?xml version="1.0" encoding="utf-8"?>
<worksheet xmlns="http://schemas.openxmlformats.org/spreadsheetml/2006/main" xmlns:r="http://schemas.openxmlformats.org/officeDocument/2006/relationships">
  <dimension ref="A1:AG27"/>
  <sheetViews>
    <sheetView view="pageBreakPreview" zoomScale="70" zoomScaleNormal="25" zoomScaleSheetLayoutView="70" zoomScalePageLayoutView="0" workbookViewId="0" topLeftCell="A1">
      <selection activeCell="A1" sqref="A1:B1"/>
    </sheetView>
  </sheetViews>
  <sheetFormatPr defaultColWidth="5.57421875" defaultRowHeight="15" customHeight="1"/>
  <cols>
    <col min="1" max="1" width="8.421875" style="141" customWidth="1"/>
    <col min="2" max="2" width="21.7109375" style="141" customWidth="1"/>
    <col min="3" max="14" width="12.421875" style="141" customWidth="1"/>
    <col min="15" max="16" width="13.57421875" style="141" customWidth="1"/>
    <col min="17" max="18" width="13.7109375" style="141" customWidth="1"/>
    <col min="19" max="19" width="3.57421875" style="141" customWidth="1"/>
    <col min="20" max="32" width="5.421875" style="141" customWidth="1"/>
    <col min="33" max="33" width="6.421875" style="141" customWidth="1"/>
    <col min="34" max="16384" width="5.421875" style="141" customWidth="1"/>
  </cols>
  <sheetData>
    <row r="1" spans="1:19" ht="30" customHeight="1">
      <c r="A1" s="571" t="s">
        <v>262</v>
      </c>
      <c r="B1" s="572"/>
      <c r="C1" s="171" t="s">
        <v>267</v>
      </c>
      <c r="R1" s="551" t="s">
        <v>73</v>
      </c>
      <c r="S1" s="551"/>
    </row>
    <row r="2" spans="1:19" ht="30" customHeight="1">
      <c r="A2" s="85"/>
      <c r="B2" s="142"/>
      <c r="C2" s="552" t="s">
        <v>313</v>
      </c>
      <c r="D2" s="552"/>
      <c r="E2" s="552"/>
      <c r="F2" s="552"/>
      <c r="G2" s="552"/>
      <c r="H2" s="552"/>
      <c r="I2" s="552"/>
      <c r="J2" s="552"/>
      <c r="K2" s="552"/>
      <c r="L2" s="552"/>
      <c r="M2" s="552"/>
      <c r="N2" s="552"/>
      <c r="O2" s="552"/>
      <c r="P2" s="552"/>
      <c r="R2" s="551"/>
      <c r="S2" s="551"/>
    </row>
    <row r="3" spans="1:19" ht="30" customHeight="1">
      <c r="A3" s="85"/>
      <c r="B3" s="142"/>
      <c r="C3" s="552"/>
      <c r="D3" s="552"/>
      <c r="E3" s="552"/>
      <c r="F3" s="552"/>
      <c r="G3" s="552"/>
      <c r="H3" s="552"/>
      <c r="I3" s="552"/>
      <c r="J3" s="552"/>
      <c r="K3" s="552"/>
      <c r="L3" s="552"/>
      <c r="M3" s="552"/>
      <c r="N3" s="552"/>
      <c r="O3" s="552"/>
      <c r="P3" s="552"/>
      <c r="R3" s="551"/>
      <c r="S3" s="551"/>
    </row>
    <row r="4" ht="60" customHeight="1">
      <c r="I4" s="143"/>
    </row>
    <row r="5" spans="1:28" ht="31.5" customHeight="1">
      <c r="A5" s="569" t="s">
        <v>314</v>
      </c>
      <c r="B5" s="570"/>
      <c r="C5" s="153"/>
      <c r="D5" s="85"/>
      <c r="E5" s="85"/>
      <c r="F5" s="121"/>
      <c r="G5" s="85"/>
      <c r="H5" s="85"/>
      <c r="I5" s="576" t="s">
        <v>256</v>
      </c>
      <c r="J5" s="576"/>
      <c r="K5" s="573"/>
      <c r="L5" s="573"/>
      <c r="M5" s="573"/>
      <c r="N5" s="481" t="s">
        <v>74</v>
      </c>
      <c r="O5" s="483"/>
      <c r="P5" s="566"/>
      <c r="Q5" s="566"/>
      <c r="R5" s="566"/>
      <c r="S5" s="566"/>
      <c r="AB5" s="144"/>
    </row>
    <row r="6" spans="1:32" ht="31.5" customHeight="1">
      <c r="A6" s="567" t="s">
        <v>257</v>
      </c>
      <c r="B6" s="567"/>
      <c r="C6" s="153"/>
      <c r="D6" s="81"/>
      <c r="E6" s="81"/>
      <c r="F6" s="81"/>
      <c r="G6" s="81"/>
      <c r="H6" s="81"/>
      <c r="AF6" s="142"/>
    </row>
    <row r="7" spans="1:19" ht="31.5" customHeight="1">
      <c r="A7" s="476" t="s">
        <v>75</v>
      </c>
      <c r="B7" s="91" t="s">
        <v>76</v>
      </c>
      <c r="C7" s="574" t="s">
        <v>166</v>
      </c>
      <c r="D7" s="575"/>
      <c r="E7" s="556" t="s">
        <v>167</v>
      </c>
      <c r="F7" s="557"/>
      <c r="G7" s="556" t="s">
        <v>168</v>
      </c>
      <c r="H7" s="557"/>
      <c r="I7" s="556" t="s">
        <v>169</v>
      </c>
      <c r="J7" s="557"/>
      <c r="K7" s="556" t="s">
        <v>170</v>
      </c>
      <c r="L7" s="557"/>
      <c r="M7" s="568" t="s">
        <v>159</v>
      </c>
      <c r="N7" s="568"/>
      <c r="O7" s="568" t="s">
        <v>77</v>
      </c>
      <c r="P7" s="568"/>
      <c r="Q7" s="568"/>
      <c r="R7" s="568"/>
      <c r="S7" s="568"/>
    </row>
    <row r="8" spans="1:19" ht="31.5" customHeight="1">
      <c r="A8" s="476"/>
      <c r="B8" s="91" t="s">
        <v>78</v>
      </c>
      <c r="C8" s="239" t="s">
        <v>88</v>
      </c>
      <c r="D8" s="239" t="s">
        <v>79</v>
      </c>
      <c r="E8" s="91" t="s">
        <v>88</v>
      </c>
      <c r="F8" s="91" t="s">
        <v>79</v>
      </c>
      <c r="G8" s="91" t="s">
        <v>88</v>
      </c>
      <c r="H8" s="91" t="s">
        <v>79</v>
      </c>
      <c r="I8" s="91" t="s">
        <v>88</v>
      </c>
      <c r="J8" s="91" t="s">
        <v>79</v>
      </c>
      <c r="K8" s="91" t="s">
        <v>88</v>
      </c>
      <c r="L8" s="91" t="s">
        <v>79</v>
      </c>
      <c r="M8" s="91" t="s">
        <v>88</v>
      </c>
      <c r="N8" s="91" t="s">
        <v>79</v>
      </c>
      <c r="O8" s="568"/>
      <c r="P8" s="568"/>
      <c r="Q8" s="568"/>
      <c r="R8" s="568"/>
      <c r="S8" s="568"/>
    </row>
    <row r="9" spans="1:19" ht="31.5" customHeight="1">
      <c r="A9" s="568" t="s">
        <v>211</v>
      </c>
      <c r="B9" s="568"/>
      <c r="C9" s="240">
        <f>'【5月】FW（２・３年目）月集計表'!$AI$19</f>
        <v>0</v>
      </c>
      <c r="D9" s="241">
        <f>'【5月】FW（２・３年目）月集計表'!$AK$19</f>
        <v>0</v>
      </c>
      <c r="E9" s="145">
        <f>'【6月】FW（２年目）月集計表'!$AI$19</f>
        <v>0</v>
      </c>
      <c r="F9" s="146">
        <f>'【6月】FW（２年目）月集計表'!$AK$19</f>
        <v>0</v>
      </c>
      <c r="G9" s="145">
        <f>'【7月】FW（２年目）月集計表'!$AI$19</f>
        <v>0</v>
      </c>
      <c r="H9" s="146">
        <f>'【7月】FW（２年目）月集計表'!$AK$19</f>
        <v>0</v>
      </c>
      <c r="I9" s="145">
        <f>'【8月】FW（２年目）月集計表'!$AI$19</f>
        <v>0</v>
      </c>
      <c r="J9" s="146">
        <f>'【8月】FW（２年目）月集計表'!$AK$19</f>
        <v>0</v>
      </c>
      <c r="K9" s="145">
        <f>'【9月】FW（２年目）月集計表'!$AI$19</f>
        <v>0</v>
      </c>
      <c r="L9" s="146">
        <f>'【9月】FW（２年目）月集計表'!$AK$19</f>
        <v>0</v>
      </c>
      <c r="M9" s="145">
        <f>SUM(,C9,E9,G9,I9,K9)</f>
        <v>0</v>
      </c>
      <c r="N9" s="147">
        <f>SUM(,D9,F9,H9,J9,L9)</f>
        <v>0</v>
      </c>
      <c r="O9" s="558"/>
      <c r="P9" s="558"/>
      <c r="Q9" s="558"/>
      <c r="R9" s="558"/>
      <c r="S9" s="558"/>
    </row>
    <row r="10" spans="1:19" ht="31.5" customHeight="1">
      <c r="A10" s="548" t="s">
        <v>81</v>
      </c>
      <c r="B10" s="148" t="s">
        <v>82</v>
      </c>
      <c r="C10" s="553"/>
      <c r="D10" s="241">
        <f>'【5月】FW（２・３年目）月集計表'!$AN$44</f>
        <v>0</v>
      </c>
      <c r="E10" s="559"/>
      <c r="F10" s="146">
        <f>'【6月】FW（２年目）月集計表'!$AN$44</f>
        <v>0</v>
      </c>
      <c r="G10" s="559"/>
      <c r="H10" s="146">
        <f>'【7月】FW（２年目）月集計表'!$AN$44</f>
        <v>0</v>
      </c>
      <c r="I10" s="559"/>
      <c r="J10" s="146">
        <f>'【8月】FW（２年目）月集計表'!$AN$44</f>
        <v>0</v>
      </c>
      <c r="K10" s="559"/>
      <c r="L10" s="146">
        <f>'【9月】FW（２年目）月集計表'!$AN$44</f>
        <v>0</v>
      </c>
      <c r="M10" s="559"/>
      <c r="N10" s="147">
        <f aca="true" t="shared" si="0" ref="N10:N16">SUM(,D10,F10,H10,J10,L10)</f>
        <v>0</v>
      </c>
      <c r="O10" s="558"/>
      <c r="P10" s="558"/>
      <c r="Q10" s="558"/>
      <c r="R10" s="558"/>
      <c r="S10" s="558"/>
    </row>
    <row r="11" spans="1:19" ht="31.5" customHeight="1">
      <c r="A11" s="549"/>
      <c r="B11" s="148" t="s">
        <v>83</v>
      </c>
      <c r="C11" s="554"/>
      <c r="D11" s="241">
        <f>ROUNDDOWN(D10*0.06,0)</f>
        <v>0</v>
      </c>
      <c r="E11" s="560"/>
      <c r="F11" s="146">
        <f>ROUNDDOWN(F10*0.06,0)</f>
        <v>0</v>
      </c>
      <c r="G11" s="560"/>
      <c r="H11" s="146">
        <f>ROUNDDOWN(H10*0.06,0)</f>
        <v>0</v>
      </c>
      <c r="I11" s="560"/>
      <c r="J11" s="146">
        <f>ROUNDDOWN(J10*0.06,0)</f>
        <v>0</v>
      </c>
      <c r="K11" s="560"/>
      <c r="L11" s="146">
        <f>ROUNDDOWN(L10*0.06,0)</f>
        <v>0</v>
      </c>
      <c r="M11" s="560"/>
      <c r="N11" s="147">
        <f t="shared" si="0"/>
        <v>0</v>
      </c>
      <c r="O11" s="558"/>
      <c r="P11" s="558"/>
      <c r="Q11" s="558"/>
      <c r="R11" s="558"/>
      <c r="S11" s="558"/>
    </row>
    <row r="12" spans="1:19" ht="31.5" customHeight="1">
      <c r="A12" s="550"/>
      <c r="B12" s="148" t="s">
        <v>258</v>
      </c>
      <c r="C12" s="554"/>
      <c r="D12" s="241">
        <f>'【5月】FW（２・３年目）月集計表'!$AP$44</f>
        <v>0</v>
      </c>
      <c r="E12" s="560"/>
      <c r="F12" s="146">
        <f>'【6月】FW（２年目）月集計表'!$AP$44</f>
        <v>0</v>
      </c>
      <c r="G12" s="560"/>
      <c r="H12" s="146">
        <f>'【7月】FW（２年目）月集計表'!$AP$44</f>
        <v>0</v>
      </c>
      <c r="I12" s="560"/>
      <c r="J12" s="146">
        <f>'【8月】FW（２年目）月集計表'!$AP$44</f>
        <v>0</v>
      </c>
      <c r="K12" s="560"/>
      <c r="L12" s="146">
        <f>'【9月】FW（２年目）月集計表'!$AP$44</f>
        <v>0</v>
      </c>
      <c r="M12" s="560"/>
      <c r="N12" s="147">
        <f t="shared" si="0"/>
        <v>0</v>
      </c>
      <c r="O12" s="577"/>
      <c r="P12" s="578"/>
      <c r="Q12" s="578"/>
      <c r="R12" s="578"/>
      <c r="S12" s="579"/>
    </row>
    <row r="13" spans="1:19" ht="31.5" customHeight="1">
      <c r="A13" s="548" t="s">
        <v>175</v>
      </c>
      <c r="B13" s="148" t="s">
        <v>174</v>
      </c>
      <c r="C13" s="554"/>
      <c r="D13" s="241">
        <f>IF(D10=0,0,20000)</f>
        <v>0</v>
      </c>
      <c r="E13" s="560"/>
      <c r="F13" s="146">
        <f>IF(F10=0,0,20000)</f>
        <v>0</v>
      </c>
      <c r="G13" s="560"/>
      <c r="H13" s="146">
        <f>IF(H10=0,0,20000)</f>
        <v>0</v>
      </c>
      <c r="I13" s="560"/>
      <c r="J13" s="146">
        <f>IF(J10=0,0,20000)</f>
        <v>0</v>
      </c>
      <c r="K13" s="560"/>
      <c r="L13" s="146">
        <f>IF(L10=0,0,20000)</f>
        <v>0</v>
      </c>
      <c r="M13" s="560"/>
      <c r="N13" s="147">
        <f t="shared" si="0"/>
        <v>0</v>
      </c>
      <c r="O13" s="558"/>
      <c r="P13" s="558"/>
      <c r="Q13" s="558"/>
      <c r="R13" s="558"/>
      <c r="S13" s="558"/>
    </row>
    <row r="14" spans="1:19" ht="31.5" customHeight="1">
      <c r="A14" s="549"/>
      <c r="B14" s="148" t="s">
        <v>176</v>
      </c>
      <c r="C14" s="554"/>
      <c r="D14" s="241">
        <f>'【5月】FW（２・３年目）月集計表'!$AQ$44</f>
        <v>0</v>
      </c>
      <c r="E14" s="560"/>
      <c r="F14" s="146">
        <f>'【6月】FW（２年目）月集計表'!$AQ$44</f>
        <v>0</v>
      </c>
      <c r="G14" s="560"/>
      <c r="H14" s="146">
        <f>'【7月】FW（２年目）月集計表'!$AQ$44</f>
        <v>0</v>
      </c>
      <c r="I14" s="560"/>
      <c r="J14" s="146">
        <f>'【8月】FW（２年目）月集計表'!$AQ$44</f>
        <v>0</v>
      </c>
      <c r="K14" s="560"/>
      <c r="L14" s="146">
        <f>'【9月】FW（２年目）月集計表'!$AQ$44</f>
        <v>0</v>
      </c>
      <c r="M14" s="560"/>
      <c r="N14" s="147">
        <f t="shared" si="0"/>
        <v>0</v>
      </c>
      <c r="O14" s="558"/>
      <c r="P14" s="558"/>
      <c r="Q14" s="558"/>
      <c r="R14" s="558"/>
      <c r="S14" s="558"/>
    </row>
    <row r="15" spans="1:19" ht="31.5" customHeight="1">
      <c r="A15" s="550"/>
      <c r="B15" s="148" t="s">
        <v>255</v>
      </c>
      <c r="C15" s="554"/>
      <c r="D15" s="241">
        <f>IF('【5月】FW（２・３年目）月集計表'!$AR$44&gt;20000*$C$6,20000*$C$6,'【5月】FW（２・３年目）月集計表'!$AR$44)</f>
        <v>0</v>
      </c>
      <c r="E15" s="560"/>
      <c r="F15" s="146">
        <f>IF('【6月】FW（２年目）月集計表'!$AR$44&gt;20000*$C$6,20000*$C$6,'【6月】FW（２年目）月集計表'!$AR$44)</f>
        <v>0</v>
      </c>
      <c r="G15" s="560"/>
      <c r="H15" s="146">
        <f>IF('【7月】FW（２年目）月集計表'!$AR$44&gt;20000*$C$6,20000*$C$6,'【7月】FW（２年目）月集計表'!$AR$44)</f>
        <v>0</v>
      </c>
      <c r="I15" s="560"/>
      <c r="J15" s="146">
        <f>IF('【8月】FW（２年目）月集計表'!$AR$44&gt;20000*$C$6,20000*$C$6,'【8月】FW（２年目）月集計表'!$AR$44)</f>
        <v>0</v>
      </c>
      <c r="K15" s="560"/>
      <c r="L15" s="146">
        <f>IF('【9月】FW（２年目）月集計表'!$AR$44&gt;20000*$C$6,20000*$C$6,'【9月】FW（２年目）月集計表'!$AR$44)</f>
        <v>0</v>
      </c>
      <c r="M15" s="560"/>
      <c r="N15" s="147">
        <f t="shared" si="0"/>
        <v>0</v>
      </c>
      <c r="O15" s="577"/>
      <c r="P15" s="578"/>
      <c r="Q15" s="578"/>
      <c r="R15" s="578"/>
      <c r="S15" s="579"/>
    </row>
    <row r="16" spans="1:19" ht="31.5" customHeight="1">
      <c r="A16" s="568" t="s">
        <v>84</v>
      </c>
      <c r="B16" s="568"/>
      <c r="C16" s="555"/>
      <c r="D16" s="241">
        <f>SUM(D9:D15)</f>
        <v>0</v>
      </c>
      <c r="E16" s="561"/>
      <c r="F16" s="146">
        <f>SUM(F9:F15)</f>
        <v>0</v>
      </c>
      <c r="G16" s="561"/>
      <c r="H16" s="146">
        <f>SUM(H9:H15)</f>
        <v>0</v>
      </c>
      <c r="I16" s="561"/>
      <c r="J16" s="146">
        <f>SUM(J9:J15)</f>
        <v>0</v>
      </c>
      <c r="K16" s="561"/>
      <c r="L16" s="146">
        <f>SUM(L9:L15)</f>
        <v>0</v>
      </c>
      <c r="M16" s="561"/>
      <c r="N16" s="147">
        <f t="shared" si="0"/>
        <v>0</v>
      </c>
      <c r="O16" s="558"/>
      <c r="P16" s="558"/>
      <c r="Q16" s="558"/>
      <c r="R16" s="558"/>
      <c r="S16" s="558"/>
    </row>
    <row r="17" spans="1:33" s="142" customFormat="1" ht="45" customHeight="1" thickBot="1">
      <c r="A17" s="149"/>
      <c r="B17" s="149"/>
      <c r="C17" s="150"/>
      <c r="D17" s="150"/>
      <c r="E17" s="150"/>
      <c r="F17" s="150"/>
      <c r="G17" s="150"/>
      <c r="H17" s="150"/>
      <c r="I17" s="150"/>
      <c r="J17" s="150"/>
      <c r="K17" s="150"/>
      <c r="L17" s="150"/>
      <c r="M17" s="150"/>
      <c r="N17" s="150"/>
      <c r="O17" s="150"/>
      <c r="P17" s="150"/>
      <c r="Q17" s="144"/>
      <c r="R17" s="151"/>
      <c r="S17" s="144"/>
      <c r="T17" s="144"/>
      <c r="U17" s="144"/>
      <c r="V17" s="144"/>
      <c r="W17" s="144"/>
      <c r="X17" s="144"/>
      <c r="Y17" s="144"/>
      <c r="Z17" s="144"/>
      <c r="AA17" s="144"/>
      <c r="AB17" s="144"/>
      <c r="AC17" s="144"/>
      <c r="AD17" s="144"/>
      <c r="AE17" s="144"/>
      <c r="AF17" s="144"/>
      <c r="AG17" s="144"/>
    </row>
    <row r="18" spans="1:19" ht="31.5" customHeight="1" thickBot="1">
      <c r="A18" s="476" t="s">
        <v>75</v>
      </c>
      <c r="B18" s="91" t="s">
        <v>76</v>
      </c>
      <c r="C18" s="562" t="s">
        <v>86</v>
      </c>
      <c r="D18" s="563"/>
      <c r="E18" s="562" t="s">
        <v>171</v>
      </c>
      <c r="F18" s="563"/>
      <c r="G18" s="562" t="s">
        <v>172</v>
      </c>
      <c r="H18" s="563"/>
      <c r="I18" s="562" t="s">
        <v>87</v>
      </c>
      <c r="J18" s="563"/>
      <c r="K18" s="562" t="s">
        <v>173</v>
      </c>
      <c r="L18" s="563"/>
      <c r="M18" s="564" t="s">
        <v>160</v>
      </c>
      <c r="N18" s="565"/>
      <c r="O18" s="582" t="s">
        <v>161</v>
      </c>
      <c r="P18" s="582"/>
      <c r="Q18" s="580" t="s">
        <v>85</v>
      </c>
      <c r="R18" s="568"/>
      <c r="S18" s="568"/>
    </row>
    <row r="19" spans="1:19" ht="31.5" customHeight="1" thickBot="1">
      <c r="A19" s="476"/>
      <c r="B19" s="91" t="s">
        <v>78</v>
      </c>
      <c r="C19" s="84" t="s">
        <v>88</v>
      </c>
      <c r="D19" s="84" t="s">
        <v>79</v>
      </c>
      <c r="E19" s="84" t="s">
        <v>88</v>
      </c>
      <c r="F19" s="84" t="s">
        <v>79</v>
      </c>
      <c r="G19" s="84" t="s">
        <v>88</v>
      </c>
      <c r="H19" s="84" t="s">
        <v>79</v>
      </c>
      <c r="I19" s="84" t="s">
        <v>88</v>
      </c>
      <c r="J19" s="84" t="s">
        <v>79</v>
      </c>
      <c r="K19" s="84" t="s">
        <v>88</v>
      </c>
      <c r="L19" s="84" t="s">
        <v>79</v>
      </c>
      <c r="M19" s="84" t="s">
        <v>88</v>
      </c>
      <c r="N19" s="152" t="s">
        <v>79</v>
      </c>
      <c r="O19" s="172" t="s">
        <v>88</v>
      </c>
      <c r="P19" s="172" t="s">
        <v>79</v>
      </c>
      <c r="Q19" s="580"/>
      <c r="R19" s="568"/>
      <c r="S19" s="568"/>
    </row>
    <row r="20" spans="1:19" ht="31.5" customHeight="1" thickBot="1">
      <c r="A20" s="568" t="s">
        <v>211</v>
      </c>
      <c r="B20" s="568"/>
      <c r="C20" s="145">
        <f>'【10月】FW（２年目）月集計表'!$AI$19</f>
        <v>0</v>
      </c>
      <c r="D20" s="146">
        <f>'【10月】FW（２年目）月集計表'!$AK$19</f>
        <v>0</v>
      </c>
      <c r="E20" s="145">
        <f>'【11月】FW（２年目）月集計表'!$AI$19</f>
        <v>0</v>
      </c>
      <c r="F20" s="146">
        <f>'【11月】FW（２年目）月集計表'!$AK$19</f>
        <v>0</v>
      </c>
      <c r="G20" s="145">
        <f>'【12月】FW（２年目）月集計表'!$AI$19</f>
        <v>0</v>
      </c>
      <c r="H20" s="146">
        <f>'【12月】FW（２年目）月集計表'!$AK$19</f>
        <v>0</v>
      </c>
      <c r="I20" s="145">
        <f>'【1月】FW（２年目）月集計表'!$AI$19</f>
        <v>0</v>
      </c>
      <c r="J20" s="146">
        <f>'【1月】FW（２年目）月集計表'!$AK$19</f>
        <v>0</v>
      </c>
      <c r="K20" s="145">
        <f>'【2月】FW（２年目）月集計表'!$AI$19</f>
        <v>0</v>
      </c>
      <c r="L20" s="146">
        <f>'【2月】FW（２年目）月集計表'!$AK$19</f>
        <v>0</v>
      </c>
      <c r="M20" s="145">
        <f>SUM(C20,E20,G20,I20,K20,)</f>
        <v>0</v>
      </c>
      <c r="N20" s="147">
        <f>SUM(D20,F20,H20,J20,L20,)</f>
        <v>0</v>
      </c>
      <c r="O20" s="161">
        <f>IF(SUM(M9,M20)&gt;160,140,SUM(M9,M20))</f>
        <v>0</v>
      </c>
      <c r="P20" s="162">
        <f>O20*5000</f>
        <v>0</v>
      </c>
      <c r="Q20" s="579"/>
      <c r="R20" s="558"/>
      <c r="S20" s="558"/>
    </row>
    <row r="21" spans="1:19" ht="31.5" customHeight="1" thickBot="1">
      <c r="A21" s="548" t="s">
        <v>81</v>
      </c>
      <c r="B21" s="148" t="s">
        <v>82</v>
      </c>
      <c r="C21" s="559"/>
      <c r="D21" s="146">
        <f>'【10月】FW（２年目）月集計表'!$AN$44</f>
        <v>0</v>
      </c>
      <c r="E21" s="559"/>
      <c r="F21" s="146">
        <f>'【11月】FW（２年目）月集計表'!$AN$44</f>
        <v>0</v>
      </c>
      <c r="G21" s="559"/>
      <c r="H21" s="146">
        <f>'【12月】FW（２年目）月集計表'!$AN$44</f>
        <v>0</v>
      </c>
      <c r="I21" s="559"/>
      <c r="J21" s="146">
        <f>'【1月】FW（２年目）月集計表'!$AN$44</f>
        <v>0</v>
      </c>
      <c r="K21" s="559"/>
      <c r="L21" s="146">
        <f>'【2月】FW（２年目）月集計表'!$AN$44</f>
        <v>0</v>
      </c>
      <c r="M21" s="559"/>
      <c r="N21" s="147">
        <f aca="true" t="shared" si="1" ref="N21:N27">SUM(D21,F21,H21,J21,L21,)</f>
        <v>0</v>
      </c>
      <c r="O21" s="581"/>
      <c r="P21" s="162">
        <f>IF(SUM(N10,N21)&gt;90000*9*C5,90000*9*C5,SUM(N10,N21))</f>
        <v>0</v>
      </c>
      <c r="Q21" s="579"/>
      <c r="R21" s="558"/>
      <c r="S21" s="558"/>
    </row>
    <row r="22" spans="1:19" ht="31.5" customHeight="1" thickBot="1">
      <c r="A22" s="549"/>
      <c r="B22" s="148" t="s">
        <v>83</v>
      </c>
      <c r="C22" s="560"/>
      <c r="D22" s="146">
        <f>ROUNDDOWN(D21*0.06,0)</f>
        <v>0</v>
      </c>
      <c r="E22" s="560"/>
      <c r="F22" s="146">
        <f>ROUNDDOWN(F21*0.06,0)</f>
        <v>0</v>
      </c>
      <c r="G22" s="560"/>
      <c r="H22" s="146">
        <f>ROUNDDOWN(H21*0.06,0)</f>
        <v>0</v>
      </c>
      <c r="I22" s="560"/>
      <c r="J22" s="146">
        <f>ROUNDDOWN(J21*0.06,0)</f>
        <v>0</v>
      </c>
      <c r="K22" s="560"/>
      <c r="L22" s="146">
        <f>ROUNDDOWN(L21*0.06,0)</f>
        <v>0</v>
      </c>
      <c r="M22" s="560"/>
      <c r="N22" s="147">
        <f t="shared" si="1"/>
        <v>0</v>
      </c>
      <c r="O22" s="581"/>
      <c r="P22" s="162">
        <f>ROUNDDOWN(P21*0.06,0)</f>
        <v>0</v>
      </c>
      <c r="Q22" s="579"/>
      <c r="R22" s="558"/>
      <c r="S22" s="558"/>
    </row>
    <row r="23" spans="1:19" ht="31.5" customHeight="1" thickBot="1">
      <c r="A23" s="550"/>
      <c r="B23" s="148" t="s">
        <v>258</v>
      </c>
      <c r="C23" s="560"/>
      <c r="D23" s="146">
        <f>'【10月】FW（２年目）月集計表'!AP44</f>
        <v>0</v>
      </c>
      <c r="E23" s="560"/>
      <c r="F23" s="146">
        <f>'【11月】FW（２年目）月集計表'!AP44</f>
        <v>0</v>
      </c>
      <c r="G23" s="560"/>
      <c r="H23" s="146">
        <f>'【12月】FW（２年目）月集計表'!AP44</f>
        <v>0</v>
      </c>
      <c r="I23" s="560"/>
      <c r="J23" s="146">
        <f>'【1月】FW（２年目）月集計表'!AP44</f>
        <v>0</v>
      </c>
      <c r="K23" s="560"/>
      <c r="L23" s="146">
        <f>'【2月】FW（２年目）月集計表'!AP44</f>
        <v>0</v>
      </c>
      <c r="M23" s="560"/>
      <c r="N23" s="147">
        <f t="shared" si="1"/>
        <v>0</v>
      </c>
      <c r="O23" s="581"/>
      <c r="P23" s="162">
        <f>IF(SUM(N12,N23)&gt;10000*9*C5,10000*9*C5,SUM(N12,N23))</f>
        <v>0</v>
      </c>
      <c r="Q23" s="583"/>
      <c r="R23" s="578"/>
      <c r="S23" s="579"/>
    </row>
    <row r="24" spans="1:19" ht="31.5" customHeight="1" thickBot="1">
      <c r="A24" s="548" t="s">
        <v>175</v>
      </c>
      <c r="B24" s="148" t="s">
        <v>174</v>
      </c>
      <c r="C24" s="560"/>
      <c r="D24" s="146">
        <f>IF(D21=0,0,20000)</f>
        <v>0</v>
      </c>
      <c r="E24" s="560"/>
      <c r="F24" s="146">
        <f>IF(F21=0,0,20000)</f>
        <v>0</v>
      </c>
      <c r="G24" s="560"/>
      <c r="H24" s="146">
        <f>IF(H21=0,0,20000)</f>
        <v>0</v>
      </c>
      <c r="I24" s="560"/>
      <c r="J24" s="146">
        <f>IF(J21=0,0,20000)</f>
        <v>0</v>
      </c>
      <c r="K24" s="560"/>
      <c r="L24" s="146">
        <f>IF(L21=0,0,20000)</f>
        <v>0</v>
      </c>
      <c r="M24" s="560"/>
      <c r="N24" s="147">
        <f t="shared" si="1"/>
        <v>0</v>
      </c>
      <c r="O24" s="581"/>
      <c r="P24" s="162">
        <f>IF(SUM(N13,N24)&gt;20000*9,20000*9,SUM(N13,N24))</f>
        <v>0</v>
      </c>
      <c r="Q24" s="579"/>
      <c r="R24" s="558"/>
      <c r="S24" s="558"/>
    </row>
    <row r="25" spans="1:19" ht="31.5" customHeight="1" thickBot="1">
      <c r="A25" s="549"/>
      <c r="B25" s="148" t="s">
        <v>176</v>
      </c>
      <c r="C25" s="560"/>
      <c r="D25" s="146">
        <f>'【10月】FW（２年目）月集計表'!$AQ$44</f>
        <v>0</v>
      </c>
      <c r="E25" s="560"/>
      <c r="F25" s="146">
        <f>'【11月】FW（２年目）月集計表'!$AQ$44</f>
        <v>0</v>
      </c>
      <c r="G25" s="560"/>
      <c r="H25" s="146">
        <f>'【12月】FW（２年目）月集計表'!$AQ$44</f>
        <v>0</v>
      </c>
      <c r="I25" s="560"/>
      <c r="J25" s="146">
        <f>'【1月】FW（２年目）月集計表'!$AQ$44</f>
        <v>0</v>
      </c>
      <c r="K25" s="560"/>
      <c r="L25" s="146">
        <f>'【2月】FW（２年目）月集計表'!$AQ$44</f>
        <v>0</v>
      </c>
      <c r="M25" s="560"/>
      <c r="N25" s="147">
        <f t="shared" si="1"/>
        <v>0</v>
      </c>
      <c r="O25" s="581"/>
      <c r="P25" s="162">
        <f>IF(SUM(N14,N25)&gt;50000*C5,50000*C5,SUM(N14,N25))</f>
        <v>0</v>
      </c>
      <c r="Q25" s="579"/>
      <c r="R25" s="558"/>
      <c r="S25" s="558"/>
    </row>
    <row r="26" spans="1:19" ht="31.5" customHeight="1" thickBot="1">
      <c r="A26" s="550"/>
      <c r="B26" s="148" t="s">
        <v>255</v>
      </c>
      <c r="C26" s="560"/>
      <c r="D26" s="146">
        <f>IF('【10月】FW（２年目）月集計表'!AR44&gt;20000*$C$6,20000*$C$6,'【10月】FW（２年目）月集計表'!AR44)</f>
        <v>0</v>
      </c>
      <c r="E26" s="560"/>
      <c r="F26" s="146">
        <f>IF('【11月】FW（２年目）月集計表'!AR44&gt;20000*$C$6,20000*$C$6,'【11月】FW（２年目）月集計表'!AR44)</f>
        <v>0</v>
      </c>
      <c r="G26" s="560"/>
      <c r="H26" s="146">
        <f>IF('【12月】FW（２年目）月集計表'!AR44&gt;20000*$C$6,20000*$C$6,'【12月】FW（２年目）月集計表'!AR44)</f>
        <v>0</v>
      </c>
      <c r="I26" s="560"/>
      <c r="J26" s="146">
        <f>IF('【1月】FW（２年目）月集計表'!AR44&gt;20000*$C$6,20000*$C$6,'【1月】FW（２年目）月集計表'!AR44)</f>
        <v>0</v>
      </c>
      <c r="K26" s="560"/>
      <c r="L26" s="146">
        <f>IF('【2月】FW（２年目）月集計表'!AR44&gt;20000*$C$6,20000*$C$6,'【2月】FW（２年目）月集計表'!AR44)</f>
        <v>0</v>
      </c>
      <c r="M26" s="560"/>
      <c r="N26" s="147">
        <f t="shared" si="1"/>
        <v>0</v>
      </c>
      <c r="O26" s="581"/>
      <c r="P26" s="162">
        <f>IF(SUM(N15,N26)&gt;20000*9*C6,20000*9*C6,SUM(N15,N26))</f>
        <v>0</v>
      </c>
      <c r="Q26" s="583"/>
      <c r="R26" s="578"/>
      <c r="S26" s="579"/>
    </row>
    <row r="27" spans="1:19" ht="31.5" customHeight="1" thickBot="1">
      <c r="A27" s="568" t="s">
        <v>84</v>
      </c>
      <c r="B27" s="568"/>
      <c r="C27" s="561"/>
      <c r="D27" s="146">
        <f>SUM(D20:D26)</f>
        <v>0</v>
      </c>
      <c r="E27" s="561"/>
      <c r="F27" s="146">
        <f>SUM(F20:F26)</f>
        <v>0</v>
      </c>
      <c r="G27" s="561"/>
      <c r="H27" s="146">
        <f>SUM(H20:H26)</f>
        <v>0</v>
      </c>
      <c r="I27" s="561"/>
      <c r="J27" s="146">
        <f>SUM(J20:J26)</f>
        <v>0</v>
      </c>
      <c r="K27" s="561"/>
      <c r="L27" s="146">
        <f>SUM(L20:L26)</f>
        <v>0</v>
      </c>
      <c r="M27" s="561"/>
      <c r="N27" s="147">
        <f t="shared" si="1"/>
        <v>0</v>
      </c>
      <c r="O27" s="581"/>
      <c r="P27" s="162">
        <f>SUM(P20:P26)</f>
        <v>0</v>
      </c>
      <c r="Q27" s="579"/>
      <c r="R27" s="558"/>
      <c r="S27" s="558"/>
    </row>
  </sheetData>
  <sheetProtection password="FA51" sheet="1" objects="1" scenarios="1"/>
  <mergeCells count="64">
    <mergeCell ref="A20:B20"/>
    <mergeCell ref="A9:B9"/>
    <mergeCell ref="A18:A19"/>
    <mergeCell ref="E21:E27"/>
    <mergeCell ref="G18:H18"/>
    <mergeCell ref="E18:F18"/>
    <mergeCell ref="A10:A12"/>
    <mergeCell ref="A21:A23"/>
    <mergeCell ref="A24:A26"/>
    <mergeCell ref="E10:E16"/>
    <mergeCell ref="Q21:S21"/>
    <mergeCell ref="K21:K27"/>
    <mergeCell ref="Q22:S22"/>
    <mergeCell ref="Q24:S24"/>
    <mergeCell ref="M21:M27"/>
    <mergeCell ref="Q25:S25"/>
    <mergeCell ref="Q23:S23"/>
    <mergeCell ref="Q26:S26"/>
    <mergeCell ref="Q18:S19"/>
    <mergeCell ref="Q20:S20"/>
    <mergeCell ref="O11:S11"/>
    <mergeCell ref="A27:B27"/>
    <mergeCell ref="C21:C27"/>
    <mergeCell ref="O21:O27"/>
    <mergeCell ref="Q27:S27"/>
    <mergeCell ref="O18:P18"/>
    <mergeCell ref="C18:D18"/>
    <mergeCell ref="I21:I27"/>
    <mergeCell ref="M7:N7"/>
    <mergeCell ref="O14:S14"/>
    <mergeCell ref="O13:S13"/>
    <mergeCell ref="O9:S9"/>
    <mergeCell ref="O12:S12"/>
    <mergeCell ref="O15:S15"/>
    <mergeCell ref="K18:L18"/>
    <mergeCell ref="I10:I16"/>
    <mergeCell ref="G10:G16"/>
    <mergeCell ref="A1:B1"/>
    <mergeCell ref="A7:A8"/>
    <mergeCell ref="K5:M5"/>
    <mergeCell ref="K10:K16"/>
    <mergeCell ref="A16:B16"/>
    <mergeCell ref="C7:D7"/>
    <mergeCell ref="I5:J5"/>
    <mergeCell ref="G21:G27"/>
    <mergeCell ref="I18:J18"/>
    <mergeCell ref="M18:N18"/>
    <mergeCell ref="P5:S5"/>
    <mergeCell ref="E7:F7"/>
    <mergeCell ref="A6:B6"/>
    <mergeCell ref="G7:H7"/>
    <mergeCell ref="O7:S8"/>
    <mergeCell ref="M10:M16"/>
    <mergeCell ref="A5:B5"/>
    <mergeCell ref="A13:A15"/>
    <mergeCell ref="R1:S1"/>
    <mergeCell ref="R2:S3"/>
    <mergeCell ref="C2:P3"/>
    <mergeCell ref="C10:C16"/>
    <mergeCell ref="N5:O5"/>
    <mergeCell ref="I7:J7"/>
    <mergeCell ref="O16:S16"/>
    <mergeCell ref="O10:S10"/>
    <mergeCell ref="K7:L7"/>
  </mergeCells>
  <conditionalFormatting sqref="C5">
    <cfRule type="expression" priority="10" dxfId="0" stopIfTrue="1">
      <formula>$C$5=""</formula>
    </cfRule>
  </conditionalFormatting>
  <conditionalFormatting sqref="K5:M5">
    <cfRule type="expression" priority="11" dxfId="0" stopIfTrue="1">
      <formula>$K$5=""</formula>
    </cfRule>
  </conditionalFormatting>
  <conditionalFormatting sqref="P5:S5">
    <cfRule type="expression" priority="12" dxfId="0" stopIfTrue="1">
      <formula>$P$5=""</formula>
    </cfRule>
  </conditionalFormatting>
  <conditionalFormatting sqref="O12 O15 O9:S11 O13:S14 O16:S16 Q20:S22 Q24:S25 Q23 Q27:S27 Q26">
    <cfRule type="expression" priority="3" dxfId="0" stopIfTrue="1">
      <formula>O9=""</formula>
    </cfRule>
  </conditionalFormatting>
  <conditionalFormatting sqref="C6">
    <cfRule type="expression" priority="1" dxfId="0" stopIfTrue="1">
      <formula>$C$6=""</formula>
    </cfRule>
  </conditionalFormatting>
  <dataValidations count="1">
    <dataValidation type="whole" operator="greaterThanOrEqual" allowBlank="1" showInputMessage="1" showErrorMessage="1" sqref="C5">
      <formula1>0</formula1>
    </dataValidation>
  </dataValidations>
  <printOptions horizontalCentered="1"/>
  <pageMargins left="0" right="0" top="0.7874015748031497" bottom="0.3937007874015748" header="0" footer="0"/>
  <pageSetup horizontalDpi="600" verticalDpi="600" orientation="landscape" paperSize="9" scale="60" r:id="rId1"/>
  <ignoredErrors>
    <ignoredError sqref="C7 E7 G7 I7 K7 C18 E18 G18 I18 K18"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M33"/>
  <sheetViews>
    <sheetView showGridLines="0" tabSelected="1" view="pageBreakPreview" zoomScale="85" zoomScaleSheetLayoutView="85" workbookViewId="0" topLeftCell="A1">
      <selection activeCell="A1" sqref="A1:C1"/>
    </sheetView>
  </sheetViews>
  <sheetFormatPr defaultColWidth="9.140625" defaultRowHeight="15" customHeight="1"/>
  <cols>
    <col min="1" max="1" width="3.57421875" style="56" customWidth="1"/>
    <col min="2" max="4" width="5.57421875" style="56" customWidth="1"/>
    <col min="5" max="5" width="3.57421875" style="56" customWidth="1"/>
    <col min="6" max="6" width="4.00390625" style="56" customWidth="1"/>
    <col min="7" max="7" width="3.7109375" style="56" customWidth="1"/>
    <col min="8" max="8" width="5.57421875" style="56" customWidth="1"/>
    <col min="9" max="9" width="20.57421875" style="56" customWidth="1"/>
    <col min="10" max="10" width="20.7109375" style="56" customWidth="1"/>
    <col min="11" max="11" width="4.00390625" style="56" customWidth="1"/>
    <col min="12" max="12" width="26.421875" style="56" customWidth="1"/>
    <col min="13" max="16384" width="9.00390625" style="56" customWidth="1"/>
  </cols>
  <sheetData>
    <row r="1" spans="1:12" s="55" customFormat="1" ht="17.25" customHeight="1">
      <c r="A1" s="304" t="s">
        <v>248</v>
      </c>
      <c r="B1" s="305"/>
      <c r="C1" s="306"/>
      <c r="D1" s="53" t="s">
        <v>266</v>
      </c>
      <c r="E1" s="53"/>
      <c r="F1" s="53"/>
      <c r="G1" s="54"/>
      <c r="H1" s="54"/>
      <c r="I1" s="54"/>
      <c r="J1" s="54"/>
      <c r="K1" s="54"/>
      <c r="L1" s="54"/>
    </row>
    <row r="2" spans="1:12" s="55" customFormat="1" ht="48.75" customHeight="1">
      <c r="A2" s="54"/>
      <c r="B2" s="307" t="s">
        <v>177</v>
      </c>
      <c r="C2" s="307"/>
      <c r="D2" s="307"/>
      <c r="E2" s="307"/>
      <c r="F2" s="307"/>
      <c r="G2" s="307"/>
      <c r="H2" s="307"/>
      <c r="I2" s="307"/>
      <c r="J2" s="307"/>
      <c r="K2" s="56"/>
      <c r="L2" s="56"/>
    </row>
    <row r="3" spans="1:13" s="55" customFormat="1" ht="18" customHeight="1">
      <c r="A3" s="56"/>
      <c r="B3" s="56"/>
      <c r="C3" s="56"/>
      <c r="D3" s="56"/>
      <c r="E3" s="56"/>
      <c r="F3" s="56"/>
      <c r="G3" s="308" t="s">
        <v>311</v>
      </c>
      <c r="H3" s="308"/>
      <c r="I3" s="308"/>
      <c r="J3" s="56"/>
      <c r="K3" s="57" t="s">
        <v>145</v>
      </c>
      <c r="L3" s="58"/>
      <c r="M3" s="59"/>
    </row>
    <row r="4" spans="1:13" s="55" customFormat="1" ht="4.5" customHeight="1">
      <c r="A4" s="56"/>
      <c r="B4" s="56"/>
      <c r="C4" s="56"/>
      <c r="D4" s="56"/>
      <c r="E4" s="56"/>
      <c r="F4" s="56"/>
      <c r="G4" s="308"/>
      <c r="H4" s="308"/>
      <c r="I4" s="308"/>
      <c r="J4" s="56"/>
      <c r="K4" s="57"/>
      <c r="L4" s="60"/>
      <c r="M4" s="56"/>
    </row>
    <row r="5" spans="1:12" ht="18" customHeight="1">
      <c r="A5" s="61"/>
      <c r="B5" s="61" t="s">
        <v>178</v>
      </c>
      <c r="C5" s="61"/>
      <c r="D5" s="61"/>
      <c r="E5" s="61"/>
      <c r="G5" s="308"/>
      <c r="H5" s="308"/>
      <c r="I5" s="308"/>
      <c r="K5" s="57" t="s">
        <v>179</v>
      </c>
      <c r="L5" s="58"/>
    </row>
    <row r="6" ht="3.75" customHeight="1"/>
    <row r="7" spans="1:12" ht="18" customHeight="1">
      <c r="A7" s="309"/>
      <c r="B7" s="310"/>
      <c r="C7" s="313" t="s">
        <v>180</v>
      </c>
      <c r="D7" s="314"/>
      <c r="E7" s="317" t="s">
        <v>181</v>
      </c>
      <c r="F7" s="313" t="s">
        <v>182</v>
      </c>
      <c r="G7" s="319"/>
      <c r="H7" s="271" t="s">
        <v>183</v>
      </c>
      <c r="I7" s="272"/>
      <c r="J7" s="272"/>
      <c r="K7" s="272"/>
      <c r="L7" s="273"/>
    </row>
    <row r="8" spans="1:12" ht="18" customHeight="1" thickBot="1">
      <c r="A8" s="311"/>
      <c r="B8" s="312"/>
      <c r="C8" s="315"/>
      <c r="D8" s="316"/>
      <c r="E8" s="318"/>
      <c r="F8" s="315"/>
      <c r="G8" s="320"/>
      <c r="H8" s="321"/>
      <c r="I8" s="322"/>
      <c r="J8" s="322"/>
      <c r="K8" s="322"/>
      <c r="L8" s="323"/>
    </row>
    <row r="9" spans="1:12" ht="45" customHeight="1" thickTop="1">
      <c r="A9" s="285" t="s">
        <v>184</v>
      </c>
      <c r="B9" s="286"/>
      <c r="C9" s="289"/>
      <c r="D9" s="290"/>
      <c r="E9" s="62"/>
      <c r="F9" s="291"/>
      <c r="G9" s="292"/>
      <c r="H9" s="293"/>
      <c r="I9" s="293"/>
      <c r="J9" s="293"/>
      <c r="K9" s="293"/>
      <c r="L9" s="293"/>
    </row>
    <row r="10" spans="1:12" ht="45" customHeight="1">
      <c r="A10" s="285"/>
      <c r="B10" s="286"/>
      <c r="C10" s="294"/>
      <c r="D10" s="295"/>
      <c r="E10" s="63"/>
      <c r="F10" s="296"/>
      <c r="G10" s="297"/>
      <c r="H10" s="298"/>
      <c r="I10" s="299"/>
      <c r="J10" s="299"/>
      <c r="K10" s="299"/>
      <c r="L10" s="300"/>
    </row>
    <row r="11" spans="1:12" ht="45" customHeight="1">
      <c r="A11" s="287"/>
      <c r="B11" s="288"/>
      <c r="C11" s="294"/>
      <c r="D11" s="295"/>
      <c r="E11" s="64"/>
      <c r="F11" s="296"/>
      <c r="G11" s="297"/>
      <c r="H11" s="301"/>
      <c r="I11" s="302"/>
      <c r="J11" s="302"/>
      <c r="K11" s="302"/>
      <c r="L11" s="303"/>
    </row>
    <row r="12" ht="5.25" customHeight="1"/>
    <row r="13" spans="1:12" ht="30" customHeight="1">
      <c r="A13" s="269" t="s">
        <v>185</v>
      </c>
      <c r="B13" s="270"/>
      <c r="C13" s="270"/>
      <c r="D13" s="270"/>
      <c r="E13" s="270"/>
      <c r="F13" s="270"/>
      <c r="G13" s="271" t="s">
        <v>186</v>
      </c>
      <c r="H13" s="272"/>
      <c r="I13" s="273"/>
      <c r="J13" s="277" t="s">
        <v>123</v>
      </c>
      <c r="K13" s="279" t="s">
        <v>187</v>
      </c>
      <c r="L13" s="280"/>
    </row>
    <row r="14" spans="1:12" ht="30" customHeight="1">
      <c r="A14" s="282" t="s">
        <v>188</v>
      </c>
      <c r="B14" s="282"/>
      <c r="C14" s="65" t="s">
        <v>189</v>
      </c>
      <c r="D14" s="66" t="s">
        <v>190</v>
      </c>
      <c r="E14" s="283" t="s">
        <v>191</v>
      </c>
      <c r="F14" s="284"/>
      <c r="G14" s="274"/>
      <c r="H14" s="275"/>
      <c r="I14" s="276"/>
      <c r="J14" s="278"/>
      <c r="K14" s="281"/>
      <c r="L14" s="281"/>
    </row>
    <row r="15" spans="1:12" ht="39" customHeight="1">
      <c r="A15" s="267" t="s">
        <v>192</v>
      </c>
      <c r="B15" s="259"/>
      <c r="C15" s="260" t="s">
        <v>193</v>
      </c>
      <c r="D15" s="67" t="s">
        <v>194</v>
      </c>
      <c r="E15" s="262"/>
      <c r="F15" s="263"/>
      <c r="G15" s="250"/>
      <c r="H15" s="251"/>
      <c r="I15" s="252"/>
      <c r="J15" s="68"/>
      <c r="K15" s="253"/>
      <c r="L15" s="266"/>
    </row>
    <row r="16" spans="1:12" ht="39" customHeight="1">
      <c r="A16" s="267"/>
      <c r="B16" s="259"/>
      <c r="C16" s="261"/>
      <c r="D16" s="69" t="s">
        <v>195</v>
      </c>
      <c r="E16" s="254"/>
      <c r="F16" s="255"/>
      <c r="G16" s="256"/>
      <c r="H16" s="257"/>
      <c r="I16" s="258"/>
      <c r="J16" s="70"/>
      <c r="K16" s="266"/>
      <c r="L16" s="266"/>
    </row>
    <row r="17" spans="1:12" ht="39" customHeight="1">
      <c r="A17" s="267"/>
      <c r="B17" s="259"/>
      <c r="C17" s="260" t="s">
        <v>196</v>
      </c>
      <c r="D17" s="71" t="s">
        <v>194</v>
      </c>
      <c r="E17" s="262"/>
      <c r="F17" s="263"/>
      <c r="G17" s="250"/>
      <c r="H17" s="251"/>
      <c r="I17" s="252"/>
      <c r="J17" s="68"/>
      <c r="K17" s="253"/>
      <c r="L17" s="266"/>
    </row>
    <row r="18" spans="1:12" ht="39" customHeight="1">
      <c r="A18" s="267"/>
      <c r="B18" s="259"/>
      <c r="C18" s="261"/>
      <c r="D18" s="72" t="s">
        <v>195</v>
      </c>
      <c r="E18" s="254"/>
      <c r="F18" s="255"/>
      <c r="G18" s="256"/>
      <c r="H18" s="257"/>
      <c r="I18" s="258"/>
      <c r="J18" s="70"/>
      <c r="K18" s="266"/>
      <c r="L18" s="266"/>
    </row>
    <row r="19" spans="1:12" ht="39" customHeight="1">
      <c r="A19" s="268"/>
      <c r="B19" s="259"/>
      <c r="C19" s="260" t="s">
        <v>197</v>
      </c>
      <c r="D19" s="67" t="s">
        <v>194</v>
      </c>
      <c r="E19" s="262"/>
      <c r="F19" s="263"/>
      <c r="G19" s="250"/>
      <c r="H19" s="251"/>
      <c r="I19" s="252"/>
      <c r="J19" s="68"/>
      <c r="K19" s="253"/>
      <c r="L19" s="266"/>
    </row>
    <row r="20" spans="1:12" ht="39" customHeight="1">
      <c r="A20" s="73"/>
      <c r="B20" s="259"/>
      <c r="C20" s="261"/>
      <c r="D20" s="69" t="s">
        <v>195</v>
      </c>
      <c r="E20" s="254"/>
      <c r="F20" s="255"/>
      <c r="G20" s="256"/>
      <c r="H20" s="257"/>
      <c r="I20" s="258"/>
      <c r="J20" s="70"/>
      <c r="K20" s="266"/>
      <c r="L20" s="266"/>
    </row>
    <row r="21" spans="1:12" ht="39" customHeight="1">
      <c r="A21" s="264" t="s">
        <v>198</v>
      </c>
      <c r="B21" s="259"/>
      <c r="C21" s="260" t="s">
        <v>199</v>
      </c>
      <c r="D21" s="71" t="s">
        <v>194</v>
      </c>
      <c r="E21" s="262"/>
      <c r="F21" s="263"/>
      <c r="G21" s="250"/>
      <c r="H21" s="251"/>
      <c r="I21" s="252"/>
      <c r="J21" s="68"/>
      <c r="K21" s="253"/>
      <c r="L21" s="253"/>
    </row>
    <row r="22" spans="1:12" ht="39" customHeight="1">
      <c r="A22" s="265"/>
      <c r="B22" s="259"/>
      <c r="C22" s="261"/>
      <c r="D22" s="72" t="s">
        <v>195</v>
      </c>
      <c r="E22" s="254"/>
      <c r="F22" s="255"/>
      <c r="G22" s="256"/>
      <c r="H22" s="257"/>
      <c r="I22" s="258"/>
      <c r="J22" s="70"/>
      <c r="K22" s="253"/>
      <c r="L22" s="253"/>
    </row>
    <row r="23" spans="1:12" ht="39" customHeight="1">
      <c r="A23" s="265"/>
      <c r="B23" s="259"/>
      <c r="C23" s="260" t="s">
        <v>200</v>
      </c>
      <c r="D23" s="67" t="s">
        <v>194</v>
      </c>
      <c r="E23" s="262"/>
      <c r="F23" s="263"/>
      <c r="G23" s="250"/>
      <c r="H23" s="251"/>
      <c r="I23" s="252"/>
      <c r="J23" s="68"/>
      <c r="K23" s="253"/>
      <c r="L23" s="253"/>
    </row>
    <row r="24" spans="1:12" ht="39" customHeight="1">
      <c r="A24" s="265"/>
      <c r="B24" s="259"/>
      <c r="C24" s="261"/>
      <c r="D24" s="69" t="s">
        <v>195</v>
      </c>
      <c r="E24" s="254"/>
      <c r="F24" s="255"/>
      <c r="G24" s="256"/>
      <c r="H24" s="257"/>
      <c r="I24" s="258"/>
      <c r="J24" s="70"/>
      <c r="K24" s="253"/>
      <c r="L24" s="253"/>
    </row>
    <row r="25" spans="1:12" ht="39" customHeight="1">
      <c r="A25" s="265"/>
      <c r="B25" s="259"/>
      <c r="C25" s="260" t="s">
        <v>201</v>
      </c>
      <c r="D25" s="71" t="s">
        <v>194</v>
      </c>
      <c r="E25" s="262"/>
      <c r="F25" s="263"/>
      <c r="G25" s="250"/>
      <c r="H25" s="251"/>
      <c r="I25" s="252"/>
      <c r="J25" s="68"/>
      <c r="K25" s="253"/>
      <c r="L25" s="253"/>
    </row>
    <row r="26" spans="1:12" ht="39" customHeight="1">
      <c r="A26" s="265"/>
      <c r="B26" s="259"/>
      <c r="C26" s="261"/>
      <c r="D26" s="72" t="s">
        <v>195</v>
      </c>
      <c r="E26" s="254"/>
      <c r="F26" s="255"/>
      <c r="G26" s="256"/>
      <c r="H26" s="257"/>
      <c r="I26" s="258"/>
      <c r="J26" s="70"/>
      <c r="K26" s="253"/>
      <c r="L26" s="253"/>
    </row>
    <row r="27" spans="1:12" ht="39" customHeight="1">
      <c r="A27" s="265"/>
      <c r="B27" s="259"/>
      <c r="C27" s="260" t="s">
        <v>202</v>
      </c>
      <c r="D27" s="67" t="s">
        <v>194</v>
      </c>
      <c r="E27" s="262"/>
      <c r="F27" s="263"/>
      <c r="G27" s="250"/>
      <c r="H27" s="251"/>
      <c r="I27" s="252"/>
      <c r="J27" s="68"/>
      <c r="K27" s="253"/>
      <c r="L27" s="253"/>
    </row>
    <row r="28" spans="1:12" ht="39" customHeight="1">
      <c r="A28" s="265"/>
      <c r="B28" s="259"/>
      <c r="C28" s="261"/>
      <c r="D28" s="69" t="s">
        <v>195</v>
      </c>
      <c r="E28" s="254"/>
      <c r="F28" s="255"/>
      <c r="G28" s="256"/>
      <c r="H28" s="257"/>
      <c r="I28" s="258"/>
      <c r="J28" s="70"/>
      <c r="K28" s="253"/>
      <c r="L28" s="253"/>
    </row>
    <row r="29" ht="5.25" customHeight="1"/>
    <row r="30" spans="1:12" ht="15.75" customHeight="1">
      <c r="A30" s="244" t="s">
        <v>203</v>
      </c>
      <c r="B30" s="245"/>
      <c r="C30" s="245"/>
      <c r="D30" s="245"/>
      <c r="E30" s="245"/>
      <c r="F30" s="245"/>
      <c r="G30" s="245"/>
      <c r="H30" s="245"/>
      <c r="I30" s="245"/>
      <c r="J30" s="245"/>
      <c r="K30" s="245"/>
      <c r="L30" s="246"/>
    </row>
    <row r="31" spans="1:12" ht="69.75" customHeight="1">
      <c r="A31" s="247"/>
      <c r="B31" s="248"/>
      <c r="C31" s="248"/>
      <c r="D31" s="248"/>
      <c r="E31" s="248"/>
      <c r="F31" s="248"/>
      <c r="G31" s="248"/>
      <c r="H31" s="248"/>
      <c r="I31" s="248"/>
      <c r="J31" s="248"/>
      <c r="K31" s="248"/>
      <c r="L31" s="249"/>
    </row>
    <row r="32" spans="1:12" ht="15.75" customHeight="1">
      <c r="A32" s="74"/>
      <c r="B32" s="74"/>
      <c r="C32" s="74"/>
      <c r="D32" s="74"/>
      <c r="E32" s="74"/>
      <c r="F32" s="75"/>
      <c r="G32" s="75"/>
      <c r="H32" s="75"/>
      <c r="I32" s="75"/>
      <c r="J32" s="75"/>
      <c r="K32" s="75"/>
      <c r="L32" s="75"/>
    </row>
    <row r="33" spans="1:12" ht="21" customHeight="1">
      <c r="A33" s="76"/>
      <c r="B33" s="76"/>
      <c r="C33" s="76"/>
      <c r="D33" s="76"/>
      <c r="E33" s="76"/>
      <c r="F33" s="76"/>
      <c r="G33" s="76"/>
      <c r="H33" s="76"/>
      <c r="I33" s="76"/>
      <c r="J33" s="76"/>
      <c r="K33" s="76"/>
      <c r="L33" s="76"/>
    </row>
    <row r="34" ht="8.25" customHeight="1"/>
    <row r="36" ht="72" customHeight="1"/>
  </sheetData>
  <sheetProtection/>
  <mergeCells count="77">
    <mergeCell ref="A1:C1"/>
    <mergeCell ref="B2:J2"/>
    <mergeCell ref="G3:I5"/>
    <mergeCell ref="A7:B8"/>
    <mergeCell ref="C7:D8"/>
    <mergeCell ref="E7:E8"/>
    <mergeCell ref="F7:G8"/>
    <mergeCell ref="H7:L8"/>
    <mergeCell ref="A9:B11"/>
    <mergeCell ref="C9:D9"/>
    <mergeCell ref="F9:G9"/>
    <mergeCell ref="H9:L9"/>
    <mergeCell ref="C10:D10"/>
    <mergeCell ref="F10:G10"/>
    <mergeCell ref="H10:L10"/>
    <mergeCell ref="C11:D11"/>
    <mergeCell ref="F11:G11"/>
    <mergeCell ref="H11:L11"/>
    <mergeCell ref="A13:F13"/>
    <mergeCell ref="G13:I14"/>
    <mergeCell ref="J13:J14"/>
    <mergeCell ref="K13:L14"/>
    <mergeCell ref="A14:B14"/>
    <mergeCell ref="E14:F14"/>
    <mergeCell ref="A15:A19"/>
    <mergeCell ref="B15:B16"/>
    <mergeCell ref="C15:C16"/>
    <mergeCell ref="E15:F15"/>
    <mergeCell ref="G15:I15"/>
    <mergeCell ref="K15:L16"/>
    <mergeCell ref="E16:F16"/>
    <mergeCell ref="G16:I16"/>
    <mergeCell ref="B17:B18"/>
    <mergeCell ref="C17:C18"/>
    <mergeCell ref="E17:F17"/>
    <mergeCell ref="G17:I17"/>
    <mergeCell ref="K17:L18"/>
    <mergeCell ref="E18:F18"/>
    <mergeCell ref="G18:I18"/>
    <mergeCell ref="B19:B20"/>
    <mergeCell ref="C19:C20"/>
    <mergeCell ref="E19:F19"/>
    <mergeCell ref="G19:I19"/>
    <mergeCell ref="K19:L20"/>
    <mergeCell ref="E20:F20"/>
    <mergeCell ref="G20:I20"/>
    <mergeCell ref="A21:A28"/>
    <mergeCell ref="B21:B22"/>
    <mergeCell ref="C21:C22"/>
    <mergeCell ref="E21:F21"/>
    <mergeCell ref="G21:I21"/>
    <mergeCell ref="B25:B26"/>
    <mergeCell ref="C25:C26"/>
    <mergeCell ref="E25:F25"/>
    <mergeCell ref="B23:B24"/>
    <mergeCell ref="C23:C24"/>
    <mergeCell ref="E23:F23"/>
    <mergeCell ref="G23:I23"/>
    <mergeCell ref="K23:L24"/>
    <mergeCell ref="E24:F24"/>
    <mergeCell ref="G24:I24"/>
    <mergeCell ref="K27:L28"/>
    <mergeCell ref="E28:F28"/>
    <mergeCell ref="K21:L22"/>
    <mergeCell ref="E22:F22"/>
    <mergeCell ref="G22:I22"/>
    <mergeCell ref="G28:I28"/>
    <mergeCell ref="A30:L30"/>
    <mergeCell ref="A31:L31"/>
    <mergeCell ref="G25:I25"/>
    <mergeCell ref="K25:L26"/>
    <mergeCell ref="E26:F26"/>
    <mergeCell ref="G26:I26"/>
    <mergeCell ref="B27:B28"/>
    <mergeCell ref="C27:C28"/>
    <mergeCell ref="E27:F27"/>
    <mergeCell ref="G27:I27"/>
  </mergeCells>
  <conditionalFormatting sqref="A20">
    <cfRule type="expression" priority="4" dxfId="166" stopIfTrue="1">
      <formula>$A$20=""</formula>
    </cfRule>
  </conditionalFormatting>
  <conditionalFormatting sqref="A5">
    <cfRule type="expression" priority="3" dxfId="166" stopIfTrue="1">
      <formula>$A$5=""</formula>
    </cfRule>
  </conditionalFormatting>
  <conditionalFormatting sqref="L3">
    <cfRule type="expression" priority="2" dxfId="0" stopIfTrue="1">
      <formula>$L$3=""</formula>
    </cfRule>
  </conditionalFormatting>
  <conditionalFormatting sqref="L5">
    <cfRule type="expression" priority="1" dxfId="0" stopIfTrue="1">
      <formula>$L$5=""</formula>
    </cfRule>
  </conditionalFormatting>
  <dataValidations count="1">
    <dataValidation type="custom" allowBlank="1" showInputMessage="1" showErrorMessage="1" sqref="B17:B28">
      <formula1>B17=B15+1</formula1>
    </dataValidation>
  </dataValidations>
  <printOptions/>
  <pageMargins left="0.5905511811023623" right="0.3937007874015748" top="0.7874015748031497" bottom="0.3937007874015748" header="0.31496062992125984" footer="0.31496062992125984"/>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A1:V55"/>
  <sheetViews>
    <sheetView view="pageBreakPreview" zoomScaleSheetLayoutView="100" zoomScalePageLayoutView="0" workbookViewId="0" topLeftCell="A1">
      <selection activeCell="A1" sqref="A1:B1"/>
    </sheetView>
  </sheetViews>
  <sheetFormatPr defaultColWidth="5.8515625" defaultRowHeight="15"/>
  <cols>
    <col min="1" max="2" width="4.8515625" style="1" customWidth="1"/>
    <col min="3" max="3" width="12.7109375" style="1" customWidth="1"/>
    <col min="4" max="4" width="4.421875" style="1" customWidth="1"/>
    <col min="5" max="5" width="18.421875" style="1" customWidth="1"/>
    <col min="6" max="6" width="5.421875" style="1" customWidth="1"/>
    <col min="7" max="7" width="4.140625" style="1" customWidth="1"/>
    <col min="8" max="9" width="8.7109375" style="1" customWidth="1"/>
    <col min="10" max="11" width="0.5625" style="1" customWidth="1"/>
    <col min="12" max="12" width="3.28125" style="1" customWidth="1"/>
    <col min="13" max="13" width="7.421875" style="1" customWidth="1"/>
    <col min="14" max="14" width="10.7109375" style="1" customWidth="1"/>
    <col min="15" max="15" width="0.5625" style="1" customWidth="1"/>
    <col min="16" max="16384" width="5.8515625" style="1" customWidth="1"/>
  </cols>
  <sheetData>
    <row r="1" spans="1:4" ht="15" customHeight="1">
      <c r="A1" s="379" t="s">
        <v>249</v>
      </c>
      <c r="B1" s="380"/>
      <c r="C1" s="381" t="s">
        <v>267</v>
      </c>
      <c r="D1" s="382"/>
    </row>
    <row r="2" spans="3:14" ht="15" customHeight="1">
      <c r="C2" s="383" t="s">
        <v>312</v>
      </c>
      <c r="D2" s="384"/>
      <c r="E2" s="384"/>
      <c r="F2" s="384"/>
      <c r="G2" s="385"/>
      <c r="I2" s="336" t="s">
        <v>111</v>
      </c>
      <c r="J2" s="337"/>
      <c r="K2" s="337"/>
      <c r="L2" s="337"/>
      <c r="M2" s="337"/>
      <c r="N2" s="338"/>
    </row>
    <row r="3" spans="3:14" ht="15" customHeight="1">
      <c r="C3" s="386"/>
      <c r="D3" s="387"/>
      <c r="E3" s="387"/>
      <c r="F3" s="387"/>
      <c r="G3" s="388"/>
      <c r="I3" s="389" t="s">
        <v>112</v>
      </c>
      <c r="J3" s="390"/>
      <c r="K3" s="389" t="s">
        <v>113</v>
      </c>
      <c r="L3" s="391"/>
      <c r="M3" s="390"/>
      <c r="N3" s="4" t="s">
        <v>114</v>
      </c>
    </row>
    <row r="4" spans="2:14" ht="47.25" customHeight="1">
      <c r="B4" s="403" t="s">
        <v>115</v>
      </c>
      <c r="C4" s="403"/>
      <c r="D4" s="403"/>
      <c r="E4" s="403"/>
      <c r="F4" s="403"/>
      <c r="G4" s="403"/>
      <c r="H4" s="403"/>
      <c r="I4" s="392" t="s">
        <v>116</v>
      </c>
      <c r="J4" s="394"/>
      <c r="K4" s="392" t="s">
        <v>116</v>
      </c>
      <c r="L4" s="393"/>
      <c r="M4" s="394"/>
      <c r="N4" s="5"/>
    </row>
    <row r="5" spans="2:14" ht="7.5" customHeight="1">
      <c r="B5" s="404"/>
      <c r="C5" s="404"/>
      <c r="D5" s="404"/>
      <c r="E5" s="404"/>
      <c r="F5" s="404"/>
      <c r="G5" s="404"/>
      <c r="H5" s="404"/>
      <c r="I5" s="6"/>
      <c r="J5" s="6"/>
      <c r="K5" s="6"/>
      <c r="L5" s="6"/>
      <c r="M5" s="6"/>
      <c r="N5" s="6"/>
    </row>
    <row r="6" spans="1:14" ht="26.25" customHeight="1">
      <c r="A6" s="397" t="s">
        <v>117</v>
      </c>
      <c r="B6" s="398"/>
      <c r="C6" s="399" t="s">
        <v>146</v>
      </c>
      <c r="D6" s="400"/>
      <c r="E6" s="401"/>
      <c r="F6" s="405" t="s">
        <v>154</v>
      </c>
      <c r="G6" s="405"/>
      <c r="H6" s="7" t="s">
        <v>140</v>
      </c>
      <c r="I6" s="402"/>
      <c r="J6" s="402"/>
      <c r="K6" s="402"/>
      <c r="L6" s="402"/>
      <c r="M6" s="402"/>
      <c r="N6" s="402"/>
    </row>
    <row r="7" spans="1:14" ht="26.25" customHeight="1">
      <c r="A7" s="410" t="s">
        <v>118</v>
      </c>
      <c r="B7" s="411"/>
      <c r="C7" s="412" t="s">
        <v>119</v>
      </c>
      <c r="D7" s="413"/>
      <c r="E7" s="414"/>
      <c r="F7" s="406"/>
      <c r="G7" s="407"/>
      <c r="H7" s="9" t="s">
        <v>128</v>
      </c>
      <c r="I7" s="412"/>
      <c r="J7" s="413"/>
      <c r="K7" s="413"/>
      <c r="L7" s="413"/>
      <c r="M7" s="414"/>
      <c r="N7" s="8" t="s">
        <v>120</v>
      </c>
    </row>
    <row r="8" spans="1:14" ht="7.5" customHeight="1" thickBot="1">
      <c r="A8" s="11"/>
      <c r="B8" s="11"/>
      <c r="C8" s="10"/>
      <c r="D8" s="12"/>
      <c r="E8" s="12"/>
      <c r="F8" s="14"/>
      <c r="G8" s="14"/>
      <c r="H8" s="2"/>
      <c r="I8" s="15"/>
      <c r="J8" s="16"/>
      <c r="K8" s="16"/>
      <c r="L8" s="17"/>
      <c r="M8" s="17"/>
      <c r="N8" s="17"/>
    </row>
    <row r="9" spans="1:14" ht="16.5" customHeight="1" thickBot="1">
      <c r="A9" s="364" t="s">
        <v>121</v>
      </c>
      <c r="B9" s="365"/>
      <c r="C9" s="370" t="s">
        <v>122</v>
      </c>
      <c r="D9" s="374" t="s">
        <v>141</v>
      </c>
      <c r="E9" s="368" t="s">
        <v>123</v>
      </c>
      <c r="F9" s="376" t="s">
        <v>124</v>
      </c>
      <c r="G9" s="377"/>
      <c r="H9" s="377"/>
      <c r="I9" s="378"/>
      <c r="J9" s="18"/>
      <c r="L9" s="19" t="s">
        <v>125</v>
      </c>
      <c r="M9" s="372" t="s">
        <v>124</v>
      </c>
      <c r="N9" s="373"/>
    </row>
    <row r="10" spans="1:14" ht="16.5" customHeight="1" thickBot="1">
      <c r="A10" s="381" t="s">
        <v>126</v>
      </c>
      <c r="B10" s="395"/>
      <c r="C10" s="371"/>
      <c r="D10" s="375"/>
      <c r="E10" s="369"/>
      <c r="F10" s="20" t="s">
        <v>125</v>
      </c>
      <c r="G10" s="417" t="s">
        <v>127</v>
      </c>
      <c r="H10" s="418"/>
      <c r="I10" s="419"/>
      <c r="J10" s="21"/>
      <c r="L10" s="46" t="s">
        <v>212</v>
      </c>
      <c r="M10" s="415" t="s">
        <v>213</v>
      </c>
      <c r="N10" s="416"/>
    </row>
    <row r="11" spans="1:14" ht="16.5" customHeight="1">
      <c r="A11" s="341" t="s">
        <v>129</v>
      </c>
      <c r="B11" s="206">
        <v>1</v>
      </c>
      <c r="C11" s="173"/>
      <c r="D11" s="35"/>
      <c r="E11" s="207"/>
      <c r="F11" s="205"/>
      <c r="G11" s="363"/>
      <c r="H11" s="363"/>
      <c r="I11" s="363"/>
      <c r="J11" s="22"/>
      <c r="L11" s="47" t="s">
        <v>214</v>
      </c>
      <c r="M11" s="361" t="s">
        <v>215</v>
      </c>
      <c r="N11" s="362"/>
    </row>
    <row r="12" spans="1:14" ht="16.5" customHeight="1">
      <c r="A12" s="341"/>
      <c r="B12" s="206">
        <v>2</v>
      </c>
      <c r="C12" s="173"/>
      <c r="D12" s="35"/>
      <c r="E12" s="209"/>
      <c r="F12" s="208"/>
      <c r="G12" s="363"/>
      <c r="H12" s="363"/>
      <c r="I12" s="363"/>
      <c r="J12" s="23"/>
      <c r="L12" s="47" t="s">
        <v>216</v>
      </c>
      <c r="M12" s="361" t="s">
        <v>217</v>
      </c>
      <c r="N12" s="362"/>
    </row>
    <row r="13" spans="1:14" ht="16.5" customHeight="1">
      <c r="A13" s="341"/>
      <c r="B13" s="206">
        <v>3</v>
      </c>
      <c r="C13" s="173"/>
      <c r="D13" s="35"/>
      <c r="E13" s="209"/>
      <c r="F13" s="208"/>
      <c r="G13" s="363"/>
      <c r="H13" s="363"/>
      <c r="I13" s="363"/>
      <c r="J13" s="23"/>
      <c r="L13" s="47" t="s">
        <v>218</v>
      </c>
      <c r="M13" s="361" t="s">
        <v>219</v>
      </c>
      <c r="N13" s="362"/>
    </row>
    <row r="14" spans="1:15" ht="16.5" customHeight="1">
      <c r="A14" s="341"/>
      <c r="B14" s="206">
        <v>4</v>
      </c>
      <c r="C14" s="173"/>
      <c r="D14" s="35"/>
      <c r="E14" s="209"/>
      <c r="F14" s="208"/>
      <c r="G14" s="363"/>
      <c r="H14" s="363"/>
      <c r="I14" s="363"/>
      <c r="J14" s="22"/>
      <c r="K14" s="24"/>
      <c r="L14" s="47" t="s">
        <v>220</v>
      </c>
      <c r="M14" s="361" t="s">
        <v>221</v>
      </c>
      <c r="N14" s="362"/>
      <c r="O14" s="25"/>
    </row>
    <row r="15" spans="1:15" ht="16.5" customHeight="1">
      <c r="A15" s="341"/>
      <c r="B15" s="206">
        <v>5</v>
      </c>
      <c r="C15" s="173"/>
      <c r="D15" s="35"/>
      <c r="E15" s="209"/>
      <c r="F15" s="208"/>
      <c r="G15" s="363"/>
      <c r="H15" s="363"/>
      <c r="I15" s="363"/>
      <c r="J15" s="22"/>
      <c r="K15" s="24"/>
      <c r="L15" s="47" t="s">
        <v>222</v>
      </c>
      <c r="M15" s="361" t="s">
        <v>223</v>
      </c>
      <c r="N15" s="362"/>
      <c r="O15" s="25"/>
    </row>
    <row r="16" spans="1:15" ht="16.5" customHeight="1">
      <c r="A16" s="341"/>
      <c r="B16" s="206">
        <v>6</v>
      </c>
      <c r="C16" s="173"/>
      <c r="D16" s="35"/>
      <c r="E16" s="209"/>
      <c r="F16" s="208"/>
      <c r="G16" s="363"/>
      <c r="H16" s="363"/>
      <c r="I16" s="363"/>
      <c r="J16" s="22"/>
      <c r="K16" s="24"/>
      <c r="L16" s="47" t="s">
        <v>224</v>
      </c>
      <c r="M16" s="361" t="s">
        <v>225</v>
      </c>
      <c r="N16" s="362"/>
      <c r="O16" s="25"/>
    </row>
    <row r="17" spans="1:22" ht="16.5" customHeight="1">
      <c r="A17" s="341"/>
      <c r="B17" s="206">
        <v>7</v>
      </c>
      <c r="C17" s="173"/>
      <c r="D17" s="35"/>
      <c r="E17" s="209"/>
      <c r="F17" s="208"/>
      <c r="G17" s="363"/>
      <c r="H17" s="363"/>
      <c r="I17" s="363"/>
      <c r="J17" s="23"/>
      <c r="K17" s="24"/>
      <c r="L17" s="47" t="s">
        <v>226</v>
      </c>
      <c r="M17" s="361" t="s">
        <v>227</v>
      </c>
      <c r="N17" s="362"/>
      <c r="O17" s="25"/>
      <c r="R17" s="21"/>
      <c r="S17" s="27"/>
      <c r="T17" s="27"/>
      <c r="U17" s="27"/>
      <c r="V17" s="27"/>
    </row>
    <row r="18" spans="1:22" ht="16.5" customHeight="1">
      <c r="A18" s="341"/>
      <c r="B18" s="206">
        <v>8</v>
      </c>
      <c r="C18" s="173"/>
      <c r="D18" s="35"/>
      <c r="E18" s="173"/>
      <c r="F18" s="3"/>
      <c r="G18" s="339"/>
      <c r="H18" s="339"/>
      <c r="I18" s="339"/>
      <c r="J18" s="23"/>
      <c r="K18" s="24"/>
      <c r="L18" s="174" t="s">
        <v>228</v>
      </c>
      <c r="M18" s="355" t="s">
        <v>229</v>
      </c>
      <c r="N18" s="356"/>
      <c r="O18" s="25"/>
      <c r="R18" s="27"/>
      <c r="S18" s="27"/>
      <c r="T18" s="27"/>
      <c r="U18" s="27"/>
      <c r="V18" s="29"/>
    </row>
    <row r="19" spans="1:22" ht="16.5" customHeight="1">
      <c r="A19" s="341"/>
      <c r="B19" s="206">
        <v>9</v>
      </c>
      <c r="C19" s="173"/>
      <c r="D19" s="35"/>
      <c r="E19" s="173"/>
      <c r="F19" s="3"/>
      <c r="G19" s="339"/>
      <c r="H19" s="339"/>
      <c r="I19" s="339"/>
      <c r="J19" s="23"/>
      <c r="K19" s="24"/>
      <c r="L19" s="175" t="s">
        <v>230</v>
      </c>
      <c r="M19" s="357" t="s">
        <v>231</v>
      </c>
      <c r="N19" s="358"/>
      <c r="O19" s="25"/>
      <c r="R19" s="24"/>
      <c r="S19" s="27"/>
      <c r="T19" s="27"/>
      <c r="U19" s="27"/>
      <c r="V19" s="29"/>
    </row>
    <row r="20" spans="1:22" ht="16.5" customHeight="1">
      <c r="A20" s="341"/>
      <c r="B20" s="206">
        <v>10</v>
      </c>
      <c r="C20" s="173"/>
      <c r="D20" s="35"/>
      <c r="E20" s="173"/>
      <c r="F20" s="3"/>
      <c r="G20" s="339"/>
      <c r="H20" s="339"/>
      <c r="I20" s="339"/>
      <c r="J20" s="23"/>
      <c r="K20" s="30"/>
      <c r="L20" s="175" t="s">
        <v>232</v>
      </c>
      <c r="M20" s="359" t="s">
        <v>233</v>
      </c>
      <c r="N20" s="360"/>
      <c r="O20" s="25"/>
      <c r="R20" s="24"/>
      <c r="S20" s="27"/>
      <c r="T20" s="27"/>
      <c r="U20" s="27"/>
      <c r="V20" s="24"/>
    </row>
    <row r="21" spans="1:22" ht="16.5" customHeight="1">
      <c r="A21" s="341"/>
      <c r="B21" s="206">
        <v>11</v>
      </c>
      <c r="C21" s="173"/>
      <c r="D21" s="35"/>
      <c r="E21" s="173"/>
      <c r="F21" s="3"/>
      <c r="G21" s="339"/>
      <c r="H21" s="339"/>
      <c r="I21" s="339"/>
      <c r="J21" s="23"/>
      <c r="K21" s="30"/>
      <c r="L21" s="176" t="s">
        <v>235</v>
      </c>
      <c r="M21" s="423" t="s">
        <v>236</v>
      </c>
      <c r="N21" s="424"/>
      <c r="O21" s="25"/>
      <c r="R21" s="24"/>
      <c r="S21" s="27"/>
      <c r="T21" s="27"/>
      <c r="U21" s="27"/>
      <c r="V21" s="24"/>
    </row>
    <row r="22" spans="1:22" ht="16.5" customHeight="1" thickBot="1">
      <c r="A22" s="341"/>
      <c r="B22" s="206">
        <v>12</v>
      </c>
      <c r="C22" s="173"/>
      <c r="D22" s="35"/>
      <c r="E22" s="173"/>
      <c r="F22" s="3"/>
      <c r="G22" s="339"/>
      <c r="H22" s="339"/>
      <c r="I22" s="339"/>
      <c r="J22" s="32"/>
      <c r="K22" s="30"/>
      <c r="L22" s="177" t="s">
        <v>238</v>
      </c>
      <c r="M22" s="366" t="s">
        <v>239</v>
      </c>
      <c r="N22" s="367"/>
      <c r="O22" s="25"/>
      <c r="R22" s="24"/>
      <c r="S22" s="27"/>
      <c r="T22" s="27"/>
      <c r="U22" s="27"/>
      <c r="V22" s="24"/>
    </row>
    <row r="23" spans="1:22" ht="16.5" customHeight="1">
      <c r="A23" s="341"/>
      <c r="B23" s="206">
        <v>13</v>
      </c>
      <c r="C23" s="173"/>
      <c r="D23" s="35"/>
      <c r="E23" s="173"/>
      <c r="F23" s="3"/>
      <c r="G23" s="339"/>
      <c r="H23" s="339"/>
      <c r="I23" s="339"/>
      <c r="J23" s="32" t="s">
        <v>142</v>
      </c>
      <c r="K23" s="23"/>
      <c r="N23" s="22"/>
      <c r="O23" s="31"/>
      <c r="R23" s="24"/>
      <c r="S23" s="27"/>
      <c r="T23" s="27"/>
      <c r="U23" s="27"/>
      <c r="V23" s="27"/>
    </row>
    <row r="24" spans="1:22" ht="16.5" customHeight="1">
      <c r="A24" s="341"/>
      <c r="B24" s="206">
        <v>14</v>
      </c>
      <c r="C24" s="173"/>
      <c r="D24" s="35"/>
      <c r="E24" s="173"/>
      <c r="F24" s="3"/>
      <c r="G24" s="339"/>
      <c r="H24" s="339"/>
      <c r="I24" s="339"/>
      <c r="J24" s="32"/>
      <c r="K24" s="23"/>
      <c r="L24" s="346"/>
      <c r="M24" s="347"/>
      <c r="N24" s="348"/>
      <c r="O24" s="31"/>
      <c r="R24" s="24"/>
      <c r="S24" s="27"/>
      <c r="T24" s="27"/>
      <c r="U24" s="27"/>
      <c r="V24" s="27"/>
    </row>
    <row r="25" spans="1:22" ht="16.5" customHeight="1">
      <c r="A25" s="341"/>
      <c r="B25" s="206">
        <v>15</v>
      </c>
      <c r="C25" s="173"/>
      <c r="D25" s="35"/>
      <c r="E25" s="173"/>
      <c r="F25" s="3"/>
      <c r="G25" s="339"/>
      <c r="H25" s="339"/>
      <c r="I25" s="339"/>
      <c r="J25" s="32"/>
      <c r="K25" s="23"/>
      <c r="L25" s="349"/>
      <c r="M25" s="350"/>
      <c r="N25" s="351"/>
      <c r="O25" s="31"/>
      <c r="R25" s="24"/>
      <c r="S25" s="27"/>
      <c r="T25" s="27"/>
      <c r="U25" s="27"/>
      <c r="V25" s="27"/>
    </row>
    <row r="26" spans="1:22" ht="16.5" customHeight="1">
      <c r="A26" s="341"/>
      <c r="B26" s="206">
        <v>16</v>
      </c>
      <c r="C26" s="173"/>
      <c r="D26" s="35"/>
      <c r="E26" s="173"/>
      <c r="F26" s="3"/>
      <c r="G26" s="339"/>
      <c r="H26" s="339"/>
      <c r="I26" s="339"/>
      <c r="J26" s="32"/>
      <c r="K26" s="23"/>
      <c r="L26" s="349"/>
      <c r="M26" s="350"/>
      <c r="N26" s="351"/>
      <c r="O26" s="31"/>
      <c r="R26" s="24"/>
      <c r="S26" s="27"/>
      <c r="T26" s="27"/>
      <c r="U26" s="27"/>
      <c r="V26" s="27"/>
    </row>
    <row r="27" spans="1:22" ht="16.5" customHeight="1">
      <c r="A27" s="341"/>
      <c r="B27" s="206">
        <v>17</v>
      </c>
      <c r="C27" s="173"/>
      <c r="D27" s="35"/>
      <c r="E27" s="173"/>
      <c r="F27" s="3"/>
      <c r="G27" s="339"/>
      <c r="H27" s="339"/>
      <c r="I27" s="339"/>
      <c r="J27" s="32"/>
      <c r="K27" s="23"/>
      <c r="L27" s="349"/>
      <c r="M27" s="350"/>
      <c r="N27" s="351"/>
      <c r="O27" s="31"/>
      <c r="R27" s="24"/>
      <c r="S27" s="27"/>
      <c r="T27" s="27"/>
      <c r="U27" s="27"/>
      <c r="V27" s="25"/>
    </row>
    <row r="28" spans="1:22" ht="16.5" customHeight="1">
      <c r="A28" s="341"/>
      <c r="B28" s="206">
        <v>18</v>
      </c>
      <c r="C28" s="173"/>
      <c r="D28" s="35"/>
      <c r="E28" s="173"/>
      <c r="F28" s="3"/>
      <c r="G28" s="339"/>
      <c r="H28" s="339"/>
      <c r="I28" s="339"/>
      <c r="J28" s="32"/>
      <c r="K28" s="23"/>
      <c r="L28" s="349"/>
      <c r="M28" s="350"/>
      <c r="N28" s="351"/>
      <c r="O28" s="31"/>
      <c r="R28" s="24"/>
      <c r="S28" s="27"/>
      <c r="T28" s="27"/>
      <c r="U28" s="27"/>
      <c r="V28" s="25"/>
    </row>
    <row r="29" spans="1:22" ht="16.5" customHeight="1">
      <c r="A29" s="341"/>
      <c r="B29" s="206">
        <v>19</v>
      </c>
      <c r="C29" s="173"/>
      <c r="D29" s="35"/>
      <c r="E29" s="173"/>
      <c r="F29" s="3"/>
      <c r="G29" s="339"/>
      <c r="H29" s="339"/>
      <c r="I29" s="339"/>
      <c r="J29" s="32"/>
      <c r="K29" s="23"/>
      <c r="L29" s="349"/>
      <c r="M29" s="350"/>
      <c r="N29" s="351"/>
      <c r="O29" s="31"/>
      <c r="R29" s="24"/>
      <c r="S29" s="27"/>
      <c r="T29" s="27"/>
      <c r="U29" s="27"/>
      <c r="V29" s="25"/>
    </row>
    <row r="30" spans="1:22" ht="16.5" customHeight="1" thickBot="1">
      <c r="A30" s="342"/>
      <c r="B30" s="213">
        <v>20</v>
      </c>
      <c r="C30" s="214"/>
      <c r="D30" s="48"/>
      <c r="E30" s="214"/>
      <c r="F30" s="215"/>
      <c r="G30" s="422"/>
      <c r="H30" s="422"/>
      <c r="I30" s="422"/>
      <c r="J30" s="32"/>
      <c r="K30" s="23"/>
      <c r="L30" s="349"/>
      <c r="M30" s="350"/>
      <c r="N30" s="351"/>
      <c r="O30" s="31"/>
      <c r="R30" s="26"/>
      <c r="S30" s="26"/>
      <c r="T30" s="26"/>
      <c r="U30" s="26"/>
      <c r="V30" s="26"/>
    </row>
    <row r="31" spans="1:15" ht="16.5" customHeight="1" thickTop="1">
      <c r="A31" s="340" t="s">
        <v>263</v>
      </c>
      <c r="B31" s="210">
        <v>1</v>
      </c>
      <c r="C31" s="211"/>
      <c r="D31" s="212"/>
      <c r="E31" s="216"/>
      <c r="F31" s="204"/>
      <c r="G31" s="396"/>
      <c r="H31" s="396"/>
      <c r="I31" s="396"/>
      <c r="J31" s="32"/>
      <c r="K31" s="23"/>
      <c r="L31" s="352"/>
      <c r="M31" s="353"/>
      <c r="N31" s="354"/>
      <c r="O31" s="31"/>
    </row>
    <row r="32" spans="1:15" ht="16.5" customHeight="1">
      <c r="A32" s="341"/>
      <c r="B32" s="206">
        <v>2</v>
      </c>
      <c r="C32" s="173"/>
      <c r="D32" s="35"/>
      <c r="E32" s="217"/>
      <c r="F32" s="218"/>
      <c r="G32" s="329"/>
      <c r="H32" s="329"/>
      <c r="I32" s="329"/>
      <c r="J32" s="420" t="s">
        <v>130</v>
      </c>
      <c r="K32" s="421"/>
      <c r="L32" s="421"/>
      <c r="M32" s="421"/>
      <c r="N32" s="421"/>
      <c r="O32" s="421"/>
    </row>
    <row r="33" spans="1:14" ht="16.5" customHeight="1">
      <c r="A33" s="341"/>
      <c r="B33" s="206">
        <v>3</v>
      </c>
      <c r="C33" s="173"/>
      <c r="D33" s="35"/>
      <c r="E33" s="217"/>
      <c r="F33" s="218"/>
      <c r="G33" s="329"/>
      <c r="H33" s="329"/>
      <c r="I33" s="329"/>
      <c r="J33" s="32"/>
      <c r="K33" s="22"/>
      <c r="L33" s="346"/>
      <c r="M33" s="347"/>
      <c r="N33" s="348"/>
    </row>
    <row r="34" spans="1:14" ht="16.5" customHeight="1">
      <c r="A34" s="341"/>
      <c r="B34" s="206">
        <v>4</v>
      </c>
      <c r="C34" s="173"/>
      <c r="D34" s="35"/>
      <c r="E34" s="217"/>
      <c r="F34" s="218"/>
      <c r="G34" s="329"/>
      <c r="H34" s="329"/>
      <c r="I34" s="329"/>
      <c r="J34" s="32"/>
      <c r="K34" s="22"/>
      <c r="L34" s="349"/>
      <c r="M34" s="350"/>
      <c r="N34" s="351"/>
    </row>
    <row r="35" spans="1:14" ht="16.5" customHeight="1">
      <c r="A35" s="341"/>
      <c r="B35" s="206">
        <v>5</v>
      </c>
      <c r="C35" s="173"/>
      <c r="D35" s="35"/>
      <c r="E35" s="217"/>
      <c r="F35" s="218"/>
      <c r="G35" s="329"/>
      <c r="H35" s="329"/>
      <c r="I35" s="329"/>
      <c r="J35" s="32"/>
      <c r="K35" s="22"/>
      <c r="L35" s="349"/>
      <c r="M35" s="350"/>
      <c r="N35" s="351"/>
    </row>
    <row r="36" spans="1:14" ht="16.5" customHeight="1">
      <c r="A36" s="341"/>
      <c r="B36" s="206">
        <v>6</v>
      </c>
      <c r="C36" s="173"/>
      <c r="D36" s="35"/>
      <c r="E36" s="217"/>
      <c r="F36" s="218"/>
      <c r="G36" s="329"/>
      <c r="H36" s="329"/>
      <c r="I36" s="329"/>
      <c r="J36" s="32"/>
      <c r="K36" s="22"/>
      <c r="L36" s="349"/>
      <c r="M36" s="350"/>
      <c r="N36" s="351"/>
    </row>
    <row r="37" spans="1:15" ht="16.5" customHeight="1">
      <c r="A37" s="341"/>
      <c r="B37" s="206">
        <v>7</v>
      </c>
      <c r="C37" s="173"/>
      <c r="D37" s="35"/>
      <c r="E37" s="217"/>
      <c r="F37" s="218"/>
      <c r="G37" s="329"/>
      <c r="H37" s="329"/>
      <c r="I37" s="329"/>
      <c r="J37" s="32"/>
      <c r="K37" s="23"/>
      <c r="L37" s="349"/>
      <c r="M37" s="350"/>
      <c r="N37" s="351"/>
      <c r="O37" s="22"/>
    </row>
    <row r="38" spans="1:15" ht="16.5" customHeight="1">
      <c r="A38" s="341"/>
      <c r="B38" s="206">
        <v>8</v>
      </c>
      <c r="C38" s="173"/>
      <c r="D38" s="35"/>
      <c r="E38" s="217"/>
      <c r="F38" s="218"/>
      <c r="G38" s="329"/>
      <c r="H38" s="329"/>
      <c r="I38" s="329"/>
      <c r="J38" s="32"/>
      <c r="K38" s="23"/>
      <c r="L38" s="349"/>
      <c r="M38" s="350"/>
      <c r="N38" s="351"/>
      <c r="O38" s="22"/>
    </row>
    <row r="39" spans="1:15" ht="16.5" customHeight="1">
      <c r="A39" s="341"/>
      <c r="B39" s="206">
        <v>9</v>
      </c>
      <c r="C39" s="173"/>
      <c r="D39" s="35"/>
      <c r="E39" s="217"/>
      <c r="F39" s="218"/>
      <c r="G39" s="329"/>
      <c r="H39" s="329"/>
      <c r="I39" s="329"/>
      <c r="J39" s="32"/>
      <c r="K39" s="23"/>
      <c r="L39" s="349"/>
      <c r="M39" s="350"/>
      <c r="N39" s="351"/>
      <c r="O39" s="22"/>
    </row>
    <row r="40" spans="1:15" ht="16.5" customHeight="1">
      <c r="A40" s="341"/>
      <c r="B40" s="206">
        <v>10</v>
      </c>
      <c r="C40" s="173"/>
      <c r="D40" s="35"/>
      <c r="E40" s="217"/>
      <c r="F40" s="218"/>
      <c r="G40" s="329"/>
      <c r="H40" s="329"/>
      <c r="I40" s="329"/>
      <c r="J40" s="28"/>
      <c r="K40" s="33"/>
      <c r="L40" s="352"/>
      <c r="M40" s="353"/>
      <c r="N40" s="354"/>
      <c r="O40" s="22"/>
    </row>
    <row r="41" spans="1:15" ht="19.5" customHeight="1">
      <c r="A41" s="330" t="s">
        <v>132</v>
      </c>
      <c r="B41" s="331"/>
      <c r="C41" s="13" t="s">
        <v>133</v>
      </c>
      <c r="D41" s="336" t="s">
        <v>134</v>
      </c>
      <c r="E41" s="337"/>
      <c r="F41" s="337"/>
      <c r="G41" s="338"/>
      <c r="H41" s="3" t="s">
        <v>135</v>
      </c>
      <c r="I41" s="3" t="s">
        <v>136</v>
      </c>
      <c r="J41" s="336" t="s">
        <v>137</v>
      </c>
      <c r="K41" s="337"/>
      <c r="L41" s="337"/>
      <c r="M41" s="338"/>
      <c r="N41" s="3" t="s">
        <v>131</v>
      </c>
      <c r="O41" s="22"/>
    </row>
    <row r="42" spans="1:15" ht="16.5" customHeight="1">
      <c r="A42" s="332"/>
      <c r="B42" s="333"/>
      <c r="C42" s="34"/>
      <c r="D42" s="324"/>
      <c r="E42" s="325"/>
      <c r="F42" s="325"/>
      <c r="G42" s="326"/>
      <c r="H42" s="36"/>
      <c r="I42" s="243"/>
      <c r="J42" s="343">
        <f>H42*I42</f>
        <v>0</v>
      </c>
      <c r="K42" s="344"/>
      <c r="L42" s="344"/>
      <c r="M42" s="345"/>
      <c r="N42" s="173"/>
      <c r="O42" s="22"/>
    </row>
    <row r="43" spans="1:14" ht="16.5" customHeight="1">
      <c r="A43" s="332"/>
      <c r="B43" s="333"/>
      <c r="C43" s="34"/>
      <c r="D43" s="324"/>
      <c r="E43" s="325"/>
      <c r="F43" s="325"/>
      <c r="G43" s="326"/>
      <c r="H43" s="36"/>
      <c r="I43" s="243"/>
      <c r="J43" s="343">
        <f>H43*I43</f>
        <v>0</v>
      </c>
      <c r="K43" s="344"/>
      <c r="L43" s="344"/>
      <c r="M43" s="345"/>
      <c r="N43" s="173"/>
    </row>
    <row r="44" spans="1:14" ht="16.5" customHeight="1">
      <c r="A44" s="332"/>
      <c r="B44" s="333"/>
      <c r="C44" s="34"/>
      <c r="D44" s="324"/>
      <c r="E44" s="325"/>
      <c r="F44" s="325"/>
      <c r="G44" s="326"/>
      <c r="H44" s="36"/>
      <c r="I44" s="243"/>
      <c r="J44" s="343">
        <f>H44*I44</f>
        <v>0</v>
      </c>
      <c r="K44" s="344"/>
      <c r="L44" s="344"/>
      <c r="M44" s="345"/>
      <c r="N44" s="173"/>
    </row>
    <row r="45" spans="1:14" ht="16.5" customHeight="1">
      <c r="A45" s="334"/>
      <c r="B45" s="335"/>
      <c r="C45" s="34"/>
      <c r="D45" s="324"/>
      <c r="E45" s="325"/>
      <c r="F45" s="325"/>
      <c r="G45" s="326"/>
      <c r="H45" s="36"/>
      <c r="I45" s="243"/>
      <c r="J45" s="343">
        <f>H45*I45</f>
        <v>0</v>
      </c>
      <c r="K45" s="344"/>
      <c r="L45" s="344"/>
      <c r="M45" s="345"/>
      <c r="N45" s="173"/>
    </row>
    <row r="46" spans="1:14" ht="6" customHeight="1">
      <c r="A46" s="37"/>
      <c r="B46" s="37"/>
      <c r="C46" s="38"/>
      <c r="D46" s="23"/>
      <c r="E46" s="23"/>
      <c r="F46" s="23"/>
      <c r="G46" s="23"/>
      <c r="H46" s="23"/>
      <c r="I46" s="39"/>
      <c r="J46" s="40"/>
      <c r="K46" s="40"/>
      <c r="L46" s="40"/>
      <c r="M46" s="40"/>
      <c r="N46" s="39"/>
    </row>
    <row r="47" spans="1:17" s="41" customFormat="1" ht="26.25" customHeight="1">
      <c r="A47" s="49" t="s">
        <v>147</v>
      </c>
      <c r="B47" s="328" t="s">
        <v>156</v>
      </c>
      <c r="C47" s="328"/>
      <c r="D47" s="328"/>
      <c r="E47" s="328"/>
      <c r="F47" s="328"/>
      <c r="G47" s="328"/>
      <c r="H47" s="328"/>
      <c r="I47" s="328"/>
      <c r="J47" s="328"/>
      <c r="K47" s="328"/>
      <c r="L47" s="328"/>
      <c r="M47" s="328"/>
      <c r="N47" s="328"/>
      <c r="O47" s="44"/>
      <c r="P47" s="44"/>
      <c r="Q47" s="44"/>
    </row>
    <row r="48" spans="1:17" s="41" customFormat="1" ht="12">
      <c r="A48" s="50" t="s">
        <v>151</v>
      </c>
      <c r="B48" s="327" t="s">
        <v>143</v>
      </c>
      <c r="C48" s="327"/>
      <c r="D48" s="327"/>
      <c r="E48" s="327"/>
      <c r="F48" s="327"/>
      <c r="G48" s="327"/>
      <c r="H48" s="327"/>
      <c r="I48" s="327"/>
      <c r="J48" s="327"/>
      <c r="K48" s="327"/>
      <c r="L48" s="327"/>
      <c r="M48" s="327"/>
      <c r="N48" s="327"/>
      <c r="O48" s="44"/>
      <c r="P48" s="44"/>
      <c r="Q48" s="44"/>
    </row>
    <row r="49" spans="1:17" s="41" customFormat="1" ht="12">
      <c r="A49" s="50" t="s">
        <v>148</v>
      </c>
      <c r="B49" s="327" t="s">
        <v>144</v>
      </c>
      <c r="C49" s="327"/>
      <c r="D49" s="327"/>
      <c r="E49" s="327"/>
      <c r="F49" s="327"/>
      <c r="G49" s="327"/>
      <c r="H49" s="327"/>
      <c r="I49" s="327"/>
      <c r="J49" s="327"/>
      <c r="K49" s="327"/>
      <c r="L49" s="327"/>
      <c r="M49" s="327"/>
      <c r="N49" s="327"/>
      <c r="O49" s="44"/>
      <c r="P49" s="44"/>
      <c r="Q49" s="44"/>
    </row>
    <row r="50" spans="1:17" s="41" customFormat="1" ht="26.25" customHeight="1">
      <c r="A50" s="52" t="s">
        <v>158</v>
      </c>
      <c r="B50" s="408" t="s">
        <v>155</v>
      </c>
      <c r="C50" s="408"/>
      <c r="D50" s="408"/>
      <c r="E50" s="408"/>
      <c r="F50" s="408"/>
      <c r="G50" s="408"/>
      <c r="H50" s="408"/>
      <c r="I50" s="408"/>
      <c r="J50" s="408"/>
      <c r="K50" s="408"/>
      <c r="L50" s="408"/>
      <c r="M50" s="408"/>
      <c r="N50" s="408"/>
      <c r="O50" s="44"/>
      <c r="P50" s="44"/>
      <c r="Q50" s="44"/>
    </row>
    <row r="51" spans="1:17" s="41" customFormat="1" ht="12.75">
      <c r="A51" s="50" t="s">
        <v>149</v>
      </c>
      <c r="B51" s="409" t="s">
        <v>152</v>
      </c>
      <c r="C51" s="409"/>
      <c r="D51" s="409"/>
      <c r="E51" s="409"/>
      <c r="F51" s="409"/>
      <c r="G51" s="409"/>
      <c r="H51" s="409"/>
      <c r="I51" s="409"/>
      <c r="J51" s="409"/>
      <c r="K51" s="409"/>
      <c r="L51" s="409"/>
      <c r="M51" s="44"/>
      <c r="N51" s="44"/>
      <c r="O51" s="44"/>
      <c r="P51" s="44"/>
      <c r="Q51" s="44"/>
    </row>
    <row r="52" spans="1:17" s="41" customFormat="1" ht="12.75">
      <c r="A52" s="50" t="s">
        <v>153</v>
      </c>
      <c r="B52" s="327" t="s">
        <v>157</v>
      </c>
      <c r="C52" s="327"/>
      <c r="D52" s="327"/>
      <c r="E52" s="327"/>
      <c r="F52" s="327"/>
      <c r="G52" s="327"/>
      <c r="H52" s="327"/>
      <c r="I52" s="327"/>
      <c r="J52" s="327"/>
      <c r="K52" s="327"/>
      <c r="L52" s="327"/>
      <c r="M52" s="44"/>
      <c r="N52" s="44"/>
      <c r="O52" s="43"/>
      <c r="P52" s="44"/>
      <c r="Q52" s="44"/>
    </row>
    <row r="53" spans="1:17" s="42" customFormat="1" ht="12.75">
      <c r="A53" s="51" t="s">
        <v>24</v>
      </c>
      <c r="B53" s="327" t="s">
        <v>138</v>
      </c>
      <c r="C53" s="327"/>
      <c r="D53" s="327"/>
      <c r="E53" s="327"/>
      <c r="F53" s="327"/>
      <c r="G53" s="327"/>
      <c r="H53" s="327"/>
      <c r="I53" s="327"/>
      <c r="J53" s="327"/>
      <c r="K53" s="327"/>
      <c r="L53" s="327"/>
      <c r="M53" s="44"/>
      <c r="N53" s="44"/>
      <c r="O53" s="45"/>
      <c r="P53" s="45"/>
      <c r="Q53" s="45"/>
    </row>
    <row r="54" spans="1:17" ht="13.5" customHeight="1">
      <c r="A54" s="50" t="s">
        <v>150</v>
      </c>
      <c r="B54" s="327" t="s">
        <v>139</v>
      </c>
      <c r="C54" s="327"/>
      <c r="D54" s="327"/>
      <c r="E54" s="327"/>
      <c r="F54" s="327"/>
      <c r="G54" s="327"/>
      <c r="H54" s="327"/>
      <c r="I54" s="327"/>
      <c r="J54" s="327"/>
      <c r="K54" s="327"/>
      <c r="L54" s="327"/>
      <c r="M54" s="327"/>
      <c r="N54" s="45"/>
      <c r="O54" s="22"/>
      <c r="P54" s="22"/>
      <c r="Q54" s="22"/>
    </row>
    <row r="55" spans="1:17" ht="13.5">
      <c r="A55" s="22"/>
      <c r="B55" s="22"/>
      <c r="C55" s="22"/>
      <c r="D55" s="22"/>
      <c r="E55" s="22"/>
      <c r="F55" s="22"/>
      <c r="G55" s="22"/>
      <c r="H55" s="22"/>
      <c r="I55" s="22"/>
      <c r="J55" s="22"/>
      <c r="K55" s="22"/>
      <c r="L55" s="22"/>
      <c r="M55" s="22"/>
      <c r="N55" s="22"/>
      <c r="O55" s="22"/>
      <c r="P55" s="22"/>
      <c r="Q55" s="22"/>
    </row>
  </sheetData>
  <sheetProtection/>
  <mergeCells count="92">
    <mergeCell ref="B52:L52"/>
    <mergeCell ref="M21:N21"/>
    <mergeCell ref="G23:I23"/>
    <mergeCell ref="G27:I27"/>
    <mergeCell ref="M17:N17"/>
    <mergeCell ref="G34:I34"/>
    <mergeCell ref="G18:I18"/>
    <mergeCell ref="G37:I37"/>
    <mergeCell ref="G39:I39"/>
    <mergeCell ref="G40:I40"/>
    <mergeCell ref="B53:L53"/>
    <mergeCell ref="B54:M54"/>
    <mergeCell ref="G21:I21"/>
    <mergeCell ref="J44:M44"/>
    <mergeCell ref="J45:M45"/>
    <mergeCell ref="D45:G45"/>
    <mergeCell ref="J43:M43"/>
    <mergeCell ref="J32:O32"/>
    <mergeCell ref="G29:I29"/>
    <mergeCell ref="G30:I30"/>
    <mergeCell ref="F6:G6"/>
    <mergeCell ref="F7:G7"/>
    <mergeCell ref="B49:N49"/>
    <mergeCell ref="B50:N50"/>
    <mergeCell ref="B51:L51"/>
    <mergeCell ref="A7:B7"/>
    <mergeCell ref="C7:E7"/>
    <mergeCell ref="M10:N10"/>
    <mergeCell ref="G10:I10"/>
    <mergeCell ref="I7:M7"/>
    <mergeCell ref="K4:M4"/>
    <mergeCell ref="A10:B10"/>
    <mergeCell ref="M14:N14"/>
    <mergeCell ref="G31:I31"/>
    <mergeCell ref="A6:B6"/>
    <mergeCell ref="C6:E6"/>
    <mergeCell ref="I6:N6"/>
    <mergeCell ref="B4:H5"/>
    <mergeCell ref="I4:J4"/>
    <mergeCell ref="G17:I17"/>
    <mergeCell ref="A1:B1"/>
    <mergeCell ref="C1:D1"/>
    <mergeCell ref="C2:G3"/>
    <mergeCell ref="I2:N2"/>
    <mergeCell ref="I3:J3"/>
    <mergeCell ref="K3:M3"/>
    <mergeCell ref="M22:N22"/>
    <mergeCell ref="G22:I22"/>
    <mergeCell ref="E9:E10"/>
    <mergeCell ref="C9:C10"/>
    <mergeCell ref="M9:N9"/>
    <mergeCell ref="M12:N12"/>
    <mergeCell ref="M13:N13"/>
    <mergeCell ref="M11:N11"/>
    <mergeCell ref="D9:D10"/>
    <mergeCell ref="F9:I9"/>
    <mergeCell ref="M15:N15"/>
    <mergeCell ref="M16:N16"/>
    <mergeCell ref="G15:I15"/>
    <mergeCell ref="G16:I16"/>
    <mergeCell ref="A9:B9"/>
    <mergeCell ref="G14:I14"/>
    <mergeCell ref="G11:I11"/>
    <mergeCell ref="G12:I12"/>
    <mergeCell ref="G13:I13"/>
    <mergeCell ref="D42:G42"/>
    <mergeCell ref="J42:M42"/>
    <mergeCell ref="L33:N40"/>
    <mergeCell ref="G38:I38"/>
    <mergeCell ref="M18:N18"/>
    <mergeCell ref="G19:I19"/>
    <mergeCell ref="M19:N19"/>
    <mergeCell ref="G20:I20"/>
    <mergeCell ref="M20:N20"/>
    <mergeCell ref="L24:N31"/>
    <mergeCell ref="G28:I28"/>
    <mergeCell ref="G24:I24"/>
    <mergeCell ref="G25:I25"/>
    <mergeCell ref="G36:I36"/>
    <mergeCell ref="A31:A40"/>
    <mergeCell ref="G26:I26"/>
    <mergeCell ref="A11:A30"/>
    <mergeCell ref="D43:G43"/>
    <mergeCell ref="B48:N48"/>
    <mergeCell ref="B47:N47"/>
    <mergeCell ref="G32:I32"/>
    <mergeCell ref="G33:I33"/>
    <mergeCell ref="G35:I35"/>
    <mergeCell ref="A41:B45"/>
    <mergeCell ref="D41:G41"/>
    <mergeCell ref="D44:G44"/>
    <mergeCell ref="J41:M41"/>
  </mergeCells>
  <dataValidations count="3">
    <dataValidation type="list" allowBlank="1" showInputMessage="1" showErrorMessage="1" sqref="D11:D30">
      <formula1>"出,集,休,外"</formula1>
    </dataValidation>
    <dataValidation type="list" allowBlank="1" showInputMessage="1" showErrorMessage="1" sqref="F11:F30">
      <formula1>$L$10:$L$22</formula1>
    </dataValidation>
    <dataValidation type="list" allowBlank="1" showInputMessage="1" showErrorMessage="1" sqref="D31:D40">
      <formula1>"出,休"</formula1>
    </dataValidation>
  </dataValidations>
  <printOptions/>
  <pageMargins left="0.7874015748031497" right="0.1968503937007874" top="0.1968503937007874" bottom="0.1968503937007874" header="0" footer="0"/>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C13" sqref="C13"/>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268</v>
      </c>
      <c r="B3" s="474"/>
      <c r="C3" s="474"/>
      <c r="D3" s="474"/>
      <c r="E3" s="474"/>
      <c r="F3" s="475" t="s">
        <v>264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477"/>
      <c r="AJ5" s="478"/>
      <c r="AK5" s="478"/>
      <c r="AL5" s="478"/>
      <c r="AM5" s="479"/>
      <c r="AN5" s="91" t="s">
        <v>2</v>
      </c>
      <c r="AO5" s="480"/>
      <c r="AP5" s="480"/>
      <c r="AQ5" s="480"/>
      <c r="AR5" s="480"/>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92">
        <v>3</v>
      </c>
      <c r="G8" s="202">
        <v>4</v>
      </c>
      <c r="H8" s="201">
        <v>5</v>
      </c>
      <c r="I8" s="92">
        <v>6</v>
      </c>
      <c r="J8" s="92">
        <v>7</v>
      </c>
      <c r="K8" s="92">
        <v>8</v>
      </c>
      <c r="L8" s="92">
        <v>9</v>
      </c>
      <c r="M8" s="92">
        <v>10</v>
      </c>
      <c r="N8" s="202">
        <v>11</v>
      </c>
      <c r="O8" s="201">
        <v>12</v>
      </c>
      <c r="P8" s="92">
        <v>13</v>
      </c>
      <c r="Q8" s="92">
        <v>14</v>
      </c>
      <c r="R8" s="92">
        <v>15</v>
      </c>
      <c r="S8" s="92">
        <v>16</v>
      </c>
      <c r="T8" s="92">
        <v>17</v>
      </c>
      <c r="U8" s="202">
        <v>18</v>
      </c>
      <c r="V8" s="201">
        <v>19</v>
      </c>
      <c r="W8" s="92">
        <v>20</v>
      </c>
      <c r="X8" s="92">
        <v>21</v>
      </c>
      <c r="Y8" s="92">
        <v>22</v>
      </c>
      <c r="Z8" s="92">
        <v>23</v>
      </c>
      <c r="AA8" s="92">
        <v>24</v>
      </c>
      <c r="AB8" s="202">
        <v>25</v>
      </c>
      <c r="AC8" s="201">
        <v>26</v>
      </c>
      <c r="AD8" s="92">
        <v>27</v>
      </c>
      <c r="AE8" s="92">
        <v>28</v>
      </c>
      <c r="AF8" s="201">
        <v>29</v>
      </c>
      <c r="AG8" s="92">
        <v>30</v>
      </c>
      <c r="AH8" s="93"/>
      <c r="AI8" s="94" t="s">
        <v>6</v>
      </c>
      <c r="AJ8" s="94" t="s">
        <v>7</v>
      </c>
      <c r="AK8" s="95" t="s">
        <v>208</v>
      </c>
    </row>
    <row r="9" spans="1:37" ht="21.75" customHeight="1">
      <c r="A9" s="489" t="s">
        <v>8</v>
      </c>
      <c r="B9" s="104">
        <v>1</v>
      </c>
      <c r="C9" s="18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t="s">
        <v>9</v>
      </c>
      <c r="AE9" s="156" t="s">
        <v>9</v>
      </c>
      <c r="AF9" s="156" t="s">
        <v>9</v>
      </c>
      <c r="AG9" s="156" t="s">
        <v>9</v>
      </c>
      <c r="AH9" s="96"/>
      <c r="AI9" s="492"/>
      <c r="AJ9" s="492"/>
      <c r="AK9" s="501"/>
    </row>
    <row r="10" spans="1:37" ht="21.75" customHeight="1">
      <c r="A10" s="490"/>
      <c r="B10" s="184">
        <v>2</v>
      </c>
      <c r="C10" s="157"/>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80"/>
      <c r="AI10" s="493"/>
      <c r="AJ10" s="493"/>
      <c r="AK10" s="502"/>
    </row>
    <row r="11" spans="1:37" ht="21.75" customHeight="1">
      <c r="A11" s="490"/>
      <c r="B11" s="184">
        <v>3</v>
      </c>
      <c r="C11" s="157"/>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80"/>
      <c r="AI11" s="493"/>
      <c r="AJ11" s="493"/>
      <c r="AK11" s="502"/>
    </row>
    <row r="12" spans="1:37" ht="21.75" customHeight="1">
      <c r="A12" s="490"/>
      <c r="B12" s="184">
        <v>4</v>
      </c>
      <c r="C12" s="15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80"/>
      <c r="AI12" s="493"/>
      <c r="AJ12" s="493"/>
      <c r="AK12" s="502"/>
    </row>
    <row r="13" spans="1:37" ht="21.75" customHeight="1">
      <c r="A13" s="490"/>
      <c r="B13" s="184">
        <v>5</v>
      </c>
      <c r="C13" s="157"/>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80"/>
      <c r="AI13" s="493"/>
      <c r="AJ13" s="493"/>
      <c r="AK13" s="502"/>
    </row>
    <row r="14" spans="1:37" ht="21.75" customHeight="1">
      <c r="A14" s="490"/>
      <c r="B14" s="184">
        <v>6</v>
      </c>
      <c r="C14" s="157"/>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80"/>
      <c r="AI14" s="493"/>
      <c r="AJ14" s="493"/>
      <c r="AK14" s="502"/>
    </row>
    <row r="15" spans="1:37" ht="21.75" customHeight="1">
      <c r="A15" s="490"/>
      <c r="B15" s="107">
        <v>7</v>
      </c>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t="s">
        <v>9</v>
      </c>
      <c r="AH15" s="97"/>
      <c r="AI15" s="493"/>
      <c r="AJ15" s="493"/>
      <c r="AK15" s="502"/>
    </row>
    <row r="16" spans="1:37" ht="21.75" customHeight="1">
      <c r="A16" s="490"/>
      <c r="B16" s="107">
        <v>8</v>
      </c>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t="s">
        <v>10</v>
      </c>
      <c r="AB16" s="158"/>
      <c r="AC16" s="158"/>
      <c r="AD16" s="158"/>
      <c r="AE16" s="158"/>
      <c r="AF16" s="158"/>
      <c r="AG16" s="158" t="s">
        <v>9</v>
      </c>
      <c r="AH16" s="97"/>
      <c r="AI16" s="493"/>
      <c r="AJ16" s="493"/>
      <c r="AK16" s="502"/>
    </row>
    <row r="17" spans="1:44" ht="21.75" customHeight="1">
      <c r="A17" s="490"/>
      <c r="B17" s="107">
        <v>9</v>
      </c>
      <c r="C17" s="157"/>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t="s">
        <v>9</v>
      </c>
      <c r="AH17" s="97"/>
      <c r="AI17" s="493"/>
      <c r="AJ17" s="493"/>
      <c r="AK17" s="502"/>
      <c r="AL17" s="434" t="s">
        <v>251</v>
      </c>
      <c r="AM17" s="435"/>
      <c r="AN17" s="435"/>
      <c r="AO17" s="164"/>
      <c r="AP17" s="164"/>
      <c r="AQ17" s="164"/>
      <c r="AR17" s="164"/>
    </row>
    <row r="18" spans="1:44" ht="21.75" customHeight="1">
      <c r="A18" s="490"/>
      <c r="B18" s="185">
        <v>10</v>
      </c>
      <c r="C18" s="159"/>
      <c r="D18" s="160" t="s">
        <v>10</v>
      </c>
      <c r="E18" s="160" t="s">
        <v>9</v>
      </c>
      <c r="F18" s="160" t="s">
        <v>9</v>
      </c>
      <c r="G18" s="160" t="s">
        <v>9</v>
      </c>
      <c r="H18" s="160" t="s">
        <v>9</v>
      </c>
      <c r="I18" s="160" t="s">
        <v>9</v>
      </c>
      <c r="J18" s="160" t="s">
        <v>9</v>
      </c>
      <c r="K18" s="160" t="s">
        <v>9</v>
      </c>
      <c r="L18" s="160" t="s">
        <v>9</v>
      </c>
      <c r="M18" s="160" t="s">
        <v>9</v>
      </c>
      <c r="N18" s="160" t="s">
        <v>9</v>
      </c>
      <c r="O18" s="160" t="s">
        <v>9</v>
      </c>
      <c r="P18" s="160" t="s">
        <v>9</v>
      </c>
      <c r="Q18" s="160" t="s">
        <v>9</v>
      </c>
      <c r="R18" s="160" t="s">
        <v>9</v>
      </c>
      <c r="S18" s="160" t="s">
        <v>9</v>
      </c>
      <c r="T18" s="160" t="s">
        <v>9</v>
      </c>
      <c r="U18" s="160" t="s">
        <v>9</v>
      </c>
      <c r="V18" s="160" t="s">
        <v>9</v>
      </c>
      <c r="W18" s="160" t="s">
        <v>9</v>
      </c>
      <c r="X18" s="160" t="s">
        <v>9</v>
      </c>
      <c r="Y18" s="160" t="s">
        <v>9</v>
      </c>
      <c r="Z18" s="160" t="s">
        <v>9</v>
      </c>
      <c r="AA18" s="160" t="s">
        <v>9</v>
      </c>
      <c r="AB18" s="160" t="s">
        <v>9</v>
      </c>
      <c r="AC18" s="160" t="s">
        <v>10</v>
      </c>
      <c r="AD18" s="160"/>
      <c r="AE18" s="160"/>
      <c r="AF18" s="160"/>
      <c r="AG18" s="160" t="s">
        <v>9</v>
      </c>
      <c r="AH18" s="98"/>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G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100"/>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45">
        <v>3</v>
      </c>
      <c r="G20" s="459">
        <v>4</v>
      </c>
      <c r="H20" s="450">
        <v>5</v>
      </c>
      <c r="I20" s="445">
        <v>6</v>
      </c>
      <c r="J20" s="445">
        <v>7</v>
      </c>
      <c r="K20" s="445">
        <v>8</v>
      </c>
      <c r="L20" s="445">
        <v>9</v>
      </c>
      <c r="M20" s="445">
        <v>10</v>
      </c>
      <c r="N20" s="459">
        <v>11</v>
      </c>
      <c r="O20" s="450">
        <v>12</v>
      </c>
      <c r="P20" s="445">
        <v>13</v>
      </c>
      <c r="Q20" s="445">
        <v>14</v>
      </c>
      <c r="R20" s="445">
        <v>15</v>
      </c>
      <c r="S20" s="445">
        <v>16</v>
      </c>
      <c r="T20" s="445">
        <v>17</v>
      </c>
      <c r="U20" s="459">
        <v>18</v>
      </c>
      <c r="V20" s="450">
        <v>19</v>
      </c>
      <c r="W20" s="445">
        <v>20</v>
      </c>
      <c r="X20" s="445">
        <v>21</v>
      </c>
      <c r="Y20" s="445">
        <v>22</v>
      </c>
      <c r="Z20" s="445">
        <v>23</v>
      </c>
      <c r="AA20" s="445">
        <v>24</v>
      </c>
      <c r="AB20" s="459">
        <v>25</v>
      </c>
      <c r="AC20" s="450">
        <v>26</v>
      </c>
      <c r="AD20" s="445">
        <v>27</v>
      </c>
      <c r="AE20" s="445">
        <v>28</v>
      </c>
      <c r="AF20" s="450">
        <v>29</v>
      </c>
      <c r="AG20" s="445">
        <v>30</v>
      </c>
      <c r="AH20" s="453"/>
      <c r="AI20" s="456" t="s">
        <v>72</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46"/>
      <c r="G21" s="460"/>
      <c r="H21" s="451"/>
      <c r="I21" s="446"/>
      <c r="J21" s="446"/>
      <c r="K21" s="446"/>
      <c r="L21" s="446"/>
      <c r="M21" s="446"/>
      <c r="N21" s="460"/>
      <c r="O21" s="451"/>
      <c r="P21" s="446"/>
      <c r="Q21" s="446"/>
      <c r="R21" s="446"/>
      <c r="S21" s="446"/>
      <c r="T21" s="446"/>
      <c r="U21" s="460"/>
      <c r="V21" s="451"/>
      <c r="W21" s="446"/>
      <c r="X21" s="446"/>
      <c r="Y21" s="446"/>
      <c r="Z21" s="446"/>
      <c r="AA21" s="446"/>
      <c r="AB21" s="460"/>
      <c r="AC21" s="451"/>
      <c r="AD21" s="446"/>
      <c r="AE21" s="446"/>
      <c r="AF21" s="451"/>
      <c r="AG21" s="446"/>
      <c r="AH21" s="454"/>
      <c r="AI21" s="457"/>
      <c r="AJ21" s="457"/>
      <c r="AK21" s="437"/>
      <c r="AL21" s="437"/>
      <c r="AM21" s="426"/>
      <c r="AN21" s="429"/>
      <c r="AO21" s="440"/>
      <c r="AP21" s="443"/>
      <c r="AQ21" s="443"/>
      <c r="AR21" s="432"/>
    </row>
    <row r="22" spans="1:44" ht="19.5" customHeight="1">
      <c r="A22" s="466"/>
      <c r="B22" s="470"/>
      <c r="C22" s="471"/>
      <c r="D22" s="446"/>
      <c r="E22" s="446"/>
      <c r="F22" s="446"/>
      <c r="G22" s="460"/>
      <c r="H22" s="451"/>
      <c r="I22" s="446"/>
      <c r="J22" s="446"/>
      <c r="K22" s="446"/>
      <c r="L22" s="446"/>
      <c r="M22" s="446"/>
      <c r="N22" s="460"/>
      <c r="O22" s="451"/>
      <c r="P22" s="446"/>
      <c r="Q22" s="446"/>
      <c r="R22" s="446"/>
      <c r="S22" s="446"/>
      <c r="T22" s="446"/>
      <c r="U22" s="460"/>
      <c r="V22" s="451"/>
      <c r="W22" s="446"/>
      <c r="X22" s="446"/>
      <c r="Y22" s="446"/>
      <c r="Z22" s="446"/>
      <c r="AA22" s="446"/>
      <c r="AB22" s="460"/>
      <c r="AC22" s="451"/>
      <c r="AD22" s="446"/>
      <c r="AE22" s="446"/>
      <c r="AF22" s="451"/>
      <c r="AG22" s="446"/>
      <c r="AH22" s="454"/>
      <c r="AI22" s="457"/>
      <c r="AJ22" s="457"/>
      <c r="AK22" s="437"/>
      <c r="AL22" s="437"/>
      <c r="AM22" s="426"/>
      <c r="AN22" s="429"/>
      <c r="AO22" s="440"/>
      <c r="AP22" s="443"/>
      <c r="AQ22" s="443"/>
      <c r="AR22" s="432"/>
    </row>
    <row r="23" spans="1:44" ht="19.5" customHeight="1">
      <c r="A23" s="467"/>
      <c r="B23" s="472"/>
      <c r="C23" s="473"/>
      <c r="D23" s="447"/>
      <c r="E23" s="447"/>
      <c r="F23" s="447"/>
      <c r="G23" s="461"/>
      <c r="H23" s="452"/>
      <c r="I23" s="447"/>
      <c r="J23" s="447"/>
      <c r="K23" s="447"/>
      <c r="L23" s="447"/>
      <c r="M23" s="447"/>
      <c r="N23" s="461"/>
      <c r="O23" s="452"/>
      <c r="P23" s="447"/>
      <c r="Q23" s="447"/>
      <c r="R23" s="447"/>
      <c r="S23" s="447"/>
      <c r="T23" s="447"/>
      <c r="U23" s="461"/>
      <c r="V23" s="452"/>
      <c r="W23" s="447"/>
      <c r="X23" s="447"/>
      <c r="Y23" s="447"/>
      <c r="Z23" s="447"/>
      <c r="AA23" s="447"/>
      <c r="AB23" s="461"/>
      <c r="AC23" s="452"/>
      <c r="AD23" s="447"/>
      <c r="AE23" s="447"/>
      <c r="AF23" s="452"/>
      <c r="AG23" s="447"/>
      <c r="AH23" s="455"/>
      <c r="AI23" s="458"/>
      <c r="AJ23" s="458"/>
      <c r="AK23" s="438"/>
      <c r="AL23" s="438"/>
      <c r="AM23" s="427"/>
      <c r="AN23" s="430"/>
      <c r="AO23" s="441"/>
      <c r="AP23" s="444"/>
      <c r="AQ23" s="444"/>
      <c r="AR23" s="433"/>
    </row>
    <row r="24" spans="1:44" ht="21.75" customHeight="1">
      <c r="A24" s="489" t="s">
        <v>12</v>
      </c>
      <c r="B24" s="104">
        <v>1</v>
      </c>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96"/>
      <c r="AI24" s="105">
        <f>COUNTA(D24:AH24)-COUNTIF(D24:AH24,"集")-COUNTIF(D24:AH24,"休")-COUNTIF(D24:AH24,"外")</f>
        <v>0</v>
      </c>
      <c r="AJ24" s="105">
        <f aca="true" t="shared" si="1" ref="AJ24:AJ43">COUNTIF(D24:AH24,"集")</f>
        <v>0</v>
      </c>
      <c r="AK24" s="106">
        <f>AI24</f>
        <v>0</v>
      </c>
      <c r="AL24" s="106">
        <f>AJ24</f>
        <v>0</v>
      </c>
      <c r="AM24" s="197"/>
      <c r="AN24" s="166">
        <f>IF(90000&lt;=AM24,90000,AM24)</f>
        <v>0</v>
      </c>
      <c r="AO24" s="166"/>
      <c r="AP24" s="190">
        <f>IF(10000&lt;=AO24,10000,AO24)</f>
        <v>0</v>
      </c>
      <c r="AQ24" s="166"/>
      <c r="AR24" s="198"/>
    </row>
    <row r="25" spans="1:44" ht="21.75" customHeight="1">
      <c r="A25" s="490"/>
      <c r="B25" s="107">
        <v>2</v>
      </c>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97"/>
      <c r="AI25" s="108">
        <f aca="true" t="shared" si="2" ref="AI25:AI43">COUNTA(D25:AH25)-COUNTIF(D25:AH25,"集")-COUNTIF(D25:AH25,"休")-COUNTIF(D25:AH25,"外")</f>
        <v>0</v>
      </c>
      <c r="AJ25" s="108">
        <f t="shared" si="1"/>
        <v>0</v>
      </c>
      <c r="AK25" s="109">
        <f aca="true" t="shared" si="3" ref="AK25:AK43">AI25</f>
        <v>0</v>
      </c>
      <c r="AL25" s="109">
        <f aca="true" t="shared" si="4" ref="AL25:AL43">AJ25</f>
        <v>0</v>
      </c>
      <c r="AM25" s="199"/>
      <c r="AN25" s="166">
        <f aca="true" t="shared" si="5" ref="AN25:AN43">IF(90000&lt;=AM25,90000,AM25)</f>
        <v>0</v>
      </c>
      <c r="AO25" s="166"/>
      <c r="AP25" s="191">
        <f aca="true" t="shared" si="6" ref="AP25:AP43">IF(10000&lt;=AO25,10000,AO25)</f>
        <v>0</v>
      </c>
      <c r="AQ25" s="166"/>
      <c r="AR25" s="199"/>
    </row>
    <row r="26" spans="1:44" ht="21.75" customHeight="1">
      <c r="A26" s="490"/>
      <c r="B26" s="107">
        <v>3</v>
      </c>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97"/>
      <c r="AI26" s="108">
        <f t="shared" si="2"/>
        <v>0</v>
      </c>
      <c r="AJ26" s="108">
        <f t="shared" si="1"/>
        <v>0</v>
      </c>
      <c r="AK26" s="109">
        <f t="shared" si="3"/>
        <v>0</v>
      </c>
      <c r="AL26" s="109">
        <f t="shared" si="4"/>
        <v>0</v>
      </c>
      <c r="AM26" s="199"/>
      <c r="AN26" s="166">
        <f t="shared" si="5"/>
        <v>0</v>
      </c>
      <c r="AO26" s="166"/>
      <c r="AP26" s="191">
        <f t="shared" si="6"/>
        <v>0</v>
      </c>
      <c r="AQ26" s="166"/>
      <c r="AR26" s="199"/>
    </row>
    <row r="27" spans="1:44" ht="21.75" customHeight="1">
      <c r="A27" s="490"/>
      <c r="B27" s="107">
        <v>4</v>
      </c>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97"/>
      <c r="AI27" s="108">
        <f t="shared" si="2"/>
        <v>0</v>
      </c>
      <c r="AJ27" s="108">
        <f t="shared" si="1"/>
        <v>0</v>
      </c>
      <c r="AK27" s="109">
        <f t="shared" si="3"/>
        <v>0</v>
      </c>
      <c r="AL27" s="109">
        <f t="shared" si="4"/>
        <v>0</v>
      </c>
      <c r="AM27" s="199"/>
      <c r="AN27" s="166">
        <f t="shared" si="5"/>
        <v>0</v>
      </c>
      <c r="AO27" s="166"/>
      <c r="AP27" s="191">
        <f t="shared" si="6"/>
        <v>0</v>
      </c>
      <c r="AQ27" s="166"/>
      <c r="AR27" s="199"/>
    </row>
    <row r="28" spans="1:44" ht="21.75" customHeight="1">
      <c r="A28" s="490"/>
      <c r="B28" s="107">
        <v>5</v>
      </c>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97"/>
      <c r="AI28" s="108">
        <f t="shared" si="2"/>
        <v>0</v>
      </c>
      <c r="AJ28" s="108">
        <f t="shared" si="1"/>
        <v>0</v>
      </c>
      <c r="AK28" s="109">
        <f t="shared" si="3"/>
        <v>0</v>
      </c>
      <c r="AL28" s="109">
        <f t="shared" si="4"/>
        <v>0</v>
      </c>
      <c r="AM28" s="199"/>
      <c r="AN28" s="166">
        <f t="shared" si="5"/>
        <v>0</v>
      </c>
      <c r="AO28" s="166"/>
      <c r="AP28" s="191">
        <f t="shared" si="6"/>
        <v>0</v>
      </c>
      <c r="AQ28" s="166"/>
      <c r="AR28" s="199"/>
    </row>
    <row r="29" spans="1:44" ht="21.75" customHeight="1">
      <c r="A29" s="490"/>
      <c r="B29" s="107">
        <v>6</v>
      </c>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97"/>
      <c r="AI29" s="108">
        <f t="shared" si="2"/>
        <v>0</v>
      </c>
      <c r="AJ29" s="108">
        <f t="shared" si="1"/>
        <v>0</v>
      </c>
      <c r="AK29" s="109">
        <f t="shared" si="3"/>
        <v>0</v>
      </c>
      <c r="AL29" s="109">
        <f t="shared" si="4"/>
        <v>0</v>
      </c>
      <c r="AM29" s="199"/>
      <c r="AN29" s="166">
        <f t="shared" si="5"/>
        <v>0</v>
      </c>
      <c r="AO29" s="166"/>
      <c r="AP29" s="191">
        <f t="shared" si="6"/>
        <v>0</v>
      </c>
      <c r="AQ29" s="166"/>
      <c r="AR29" s="199"/>
    </row>
    <row r="30" spans="1:44" ht="21.75" customHeight="1">
      <c r="A30" s="490"/>
      <c r="B30" s="107">
        <v>7</v>
      </c>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97"/>
      <c r="AI30" s="108">
        <f t="shared" si="2"/>
        <v>0</v>
      </c>
      <c r="AJ30" s="108">
        <f t="shared" si="1"/>
        <v>0</v>
      </c>
      <c r="AK30" s="109">
        <f t="shared" si="3"/>
        <v>0</v>
      </c>
      <c r="AL30" s="109">
        <f t="shared" si="4"/>
        <v>0</v>
      </c>
      <c r="AM30" s="199"/>
      <c r="AN30" s="166">
        <f t="shared" si="5"/>
        <v>0</v>
      </c>
      <c r="AO30" s="166"/>
      <c r="AP30" s="191">
        <f t="shared" si="6"/>
        <v>0</v>
      </c>
      <c r="AQ30" s="166"/>
      <c r="AR30" s="199"/>
    </row>
    <row r="31" spans="1:44" ht="21.75" customHeight="1">
      <c r="A31" s="490"/>
      <c r="B31" s="107">
        <v>8</v>
      </c>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97"/>
      <c r="AI31" s="108">
        <f t="shared" si="2"/>
        <v>0</v>
      </c>
      <c r="AJ31" s="108">
        <f t="shared" si="1"/>
        <v>0</v>
      </c>
      <c r="AK31" s="109">
        <f t="shared" si="3"/>
        <v>0</v>
      </c>
      <c r="AL31" s="109">
        <f t="shared" si="4"/>
        <v>0</v>
      </c>
      <c r="AM31" s="199"/>
      <c r="AN31" s="166">
        <f t="shared" si="5"/>
        <v>0</v>
      </c>
      <c r="AO31" s="166"/>
      <c r="AP31" s="191">
        <f t="shared" si="6"/>
        <v>0</v>
      </c>
      <c r="AQ31" s="166"/>
      <c r="AR31" s="199"/>
    </row>
    <row r="32" spans="1:44" ht="21.75" customHeight="1">
      <c r="A32" s="490"/>
      <c r="B32" s="107">
        <v>9</v>
      </c>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97"/>
      <c r="AI32" s="108">
        <f t="shared" si="2"/>
        <v>0</v>
      </c>
      <c r="AJ32" s="108">
        <f t="shared" si="1"/>
        <v>0</v>
      </c>
      <c r="AK32" s="109">
        <f t="shared" si="3"/>
        <v>0</v>
      </c>
      <c r="AL32" s="109">
        <f t="shared" si="4"/>
        <v>0</v>
      </c>
      <c r="AM32" s="199"/>
      <c r="AN32" s="166">
        <f t="shared" si="5"/>
        <v>0</v>
      </c>
      <c r="AO32" s="166"/>
      <c r="AP32" s="191">
        <f t="shared" si="6"/>
        <v>0</v>
      </c>
      <c r="AQ32" s="166"/>
      <c r="AR32" s="199"/>
    </row>
    <row r="33" spans="1:44" ht="21.75" customHeight="1">
      <c r="A33" s="490"/>
      <c r="B33" s="107">
        <v>10</v>
      </c>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97"/>
      <c r="AI33" s="108">
        <f t="shared" si="2"/>
        <v>0</v>
      </c>
      <c r="AJ33" s="108">
        <f t="shared" si="1"/>
        <v>0</v>
      </c>
      <c r="AK33" s="109">
        <f t="shared" si="3"/>
        <v>0</v>
      </c>
      <c r="AL33" s="109">
        <f t="shared" si="4"/>
        <v>0</v>
      </c>
      <c r="AM33" s="199"/>
      <c r="AN33" s="166">
        <f t="shared" si="5"/>
        <v>0</v>
      </c>
      <c r="AO33" s="166"/>
      <c r="AP33" s="191">
        <f t="shared" si="6"/>
        <v>0</v>
      </c>
      <c r="AQ33" s="166"/>
      <c r="AR33" s="199"/>
    </row>
    <row r="34" spans="1:44" ht="21.75" customHeight="1">
      <c r="A34" s="490"/>
      <c r="B34" s="107">
        <v>11</v>
      </c>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97"/>
      <c r="AI34" s="108">
        <f t="shared" si="2"/>
        <v>0</v>
      </c>
      <c r="AJ34" s="108">
        <f t="shared" si="1"/>
        <v>0</v>
      </c>
      <c r="AK34" s="109">
        <f t="shared" si="3"/>
        <v>0</v>
      </c>
      <c r="AL34" s="109">
        <f t="shared" si="4"/>
        <v>0</v>
      </c>
      <c r="AM34" s="199"/>
      <c r="AN34" s="166">
        <f t="shared" si="5"/>
        <v>0</v>
      </c>
      <c r="AO34" s="166"/>
      <c r="AP34" s="191">
        <f t="shared" si="6"/>
        <v>0</v>
      </c>
      <c r="AQ34" s="166"/>
      <c r="AR34" s="199"/>
    </row>
    <row r="35" spans="1:44" ht="21.75" customHeight="1">
      <c r="A35" s="490"/>
      <c r="B35" s="107">
        <v>12</v>
      </c>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97"/>
      <c r="AI35" s="108">
        <f t="shared" si="2"/>
        <v>0</v>
      </c>
      <c r="AJ35" s="108">
        <f t="shared" si="1"/>
        <v>0</v>
      </c>
      <c r="AK35" s="109">
        <f t="shared" si="3"/>
        <v>0</v>
      </c>
      <c r="AL35" s="109">
        <f t="shared" si="4"/>
        <v>0</v>
      </c>
      <c r="AM35" s="199"/>
      <c r="AN35" s="166">
        <f t="shared" si="5"/>
        <v>0</v>
      </c>
      <c r="AO35" s="166"/>
      <c r="AP35" s="191">
        <f t="shared" si="6"/>
        <v>0</v>
      </c>
      <c r="AQ35" s="166"/>
      <c r="AR35" s="199"/>
    </row>
    <row r="36" spans="1:44" ht="21.75" customHeight="1">
      <c r="A36" s="490"/>
      <c r="B36" s="107">
        <v>13</v>
      </c>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97"/>
      <c r="AI36" s="108">
        <f t="shared" si="2"/>
        <v>0</v>
      </c>
      <c r="AJ36" s="108">
        <f t="shared" si="1"/>
        <v>0</v>
      </c>
      <c r="AK36" s="109">
        <f t="shared" si="3"/>
        <v>0</v>
      </c>
      <c r="AL36" s="109">
        <f t="shared" si="4"/>
        <v>0</v>
      </c>
      <c r="AM36" s="199"/>
      <c r="AN36" s="166">
        <f t="shared" si="5"/>
        <v>0</v>
      </c>
      <c r="AO36" s="166"/>
      <c r="AP36" s="191">
        <f t="shared" si="6"/>
        <v>0</v>
      </c>
      <c r="AQ36" s="166"/>
      <c r="AR36" s="199"/>
    </row>
    <row r="37" spans="1:44" ht="21.75" customHeight="1">
      <c r="A37" s="490"/>
      <c r="B37" s="107">
        <v>14</v>
      </c>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97"/>
      <c r="AI37" s="108">
        <f t="shared" si="2"/>
        <v>0</v>
      </c>
      <c r="AJ37" s="108">
        <f t="shared" si="1"/>
        <v>0</v>
      </c>
      <c r="AK37" s="109">
        <f t="shared" si="3"/>
        <v>0</v>
      </c>
      <c r="AL37" s="109">
        <f t="shared" si="4"/>
        <v>0</v>
      </c>
      <c r="AM37" s="199"/>
      <c r="AN37" s="166">
        <f t="shared" si="5"/>
        <v>0</v>
      </c>
      <c r="AO37" s="166"/>
      <c r="AP37" s="191">
        <f t="shared" si="6"/>
        <v>0</v>
      </c>
      <c r="AQ37" s="166"/>
      <c r="AR37" s="199"/>
    </row>
    <row r="38" spans="1:44" ht="21.75" customHeight="1">
      <c r="A38" s="490"/>
      <c r="B38" s="107">
        <v>15</v>
      </c>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97"/>
      <c r="AI38" s="108">
        <f t="shared" si="2"/>
        <v>0</v>
      </c>
      <c r="AJ38" s="108">
        <f t="shared" si="1"/>
        <v>0</v>
      </c>
      <c r="AK38" s="109">
        <f t="shared" si="3"/>
        <v>0</v>
      </c>
      <c r="AL38" s="109">
        <f t="shared" si="4"/>
        <v>0</v>
      </c>
      <c r="AM38" s="199"/>
      <c r="AN38" s="166">
        <f t="shared" si="5"/>
        <v>0</v>
      </c>
      <c r="AO38" s="166"/>
      <c r="AP38" s="191">
        <f t="shared" si="6"/>
        <v>0</v>
      </c>
      <c r="AQ38" s="166"/>
      <c r="AR38" s="199"/>
    </row>
    <row r="39" spans="1:44" ht="21.75" customHeight="1">
      <c r="A39" s="490"/>
      <c r="B39" s="107">
        <v>16</v>
      </c>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97"/>
      <c r="AI39" s="108">
        <f t="shared" si="2"/>
        <v>0</v>
      </c>
      <c r="AJ39" s="108">
        <f t="shared" si="1"/>
        <v>0</v>
      </c>
      <c r="AK39" s="109">
        <f t="shared" si="3"/>
        <v>0</v>
      </c>
      <c r="AL39" s="109">
        <f t="shared" si="4"/>
        <v>0</v>
      </c>
      <c r="AM39" s="199"/>
      <c r="AN39" s="166">
        <f t="shared" si="5"/>
        <v>0</v>
      </c>
      <c r="AO39" s="166"/>
      <c r="AP39" s="191">
        <f t="shared" si="6"/>
        <v>0</v>
      </c>
      <c r="AQ39" s="166"/>
      <c r="AR39" s="199"/>
    </row>
    <row r="40" spans="1:44" ht="21.75" customHeight="1">
      <c r="A40" s="490"/>
      <c r="B40" s="107">
        <v>17</v>
      </c>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97"/>
      <c r="AI40" s="108">
        <f t="shared" si="2"/>
        <v>0</v>
      </c>
      <c r="AJ40" s="108">
        <f t="shared" si="1"/>
        <v>0</v>
      </c>
      <c r="AK40" s="109">
        <f t="shared" si="3"/>
        <v>0</v>
      </c>
      <c r="AL40" s="109">
        <f t="shared" si="4"/>
        <v>0</v>
      </c>
      <c r="AM40" s="199"/>
      <c r="AN40" s="166">
        <f t="shared" si="5"/>
        <v>0</v>
      </c>
      <c r="AO40" s="166"/>
      <c r="AP40" s="191">
        <f t="shared" si="6"/>
        <v>0</v>
      </c>
      <c r="AQ40" s="166"/>
      <c r="AR40" s="199"/>
    </row>
    <row r="41" spans="1:44" ht="21.75" customHeight="1">
      <c r="A41" s="490"/>
      <c r="B41" s="107">
        <v>18</v>
      </c>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97"/>
      <c r="AI41" s="108">
        <f t="shared" si="2"/>
        <v>0</v>
      </c>
      <c r="AJ41" s="108">
        <f t="shared" si="1"/>
        <v>0</v>
      </c>
      <c r="AK41" s="109">
        <f t="shared" si="3"/>
        <v>0</v>
      </c>
      <c r="AL41" s="109">
        <f t="shared" si="4"/>
        <v>0</v>
      </c>
      <c r="AM41" s="199"/>
      <c r="AN41" s="166">
        <f t="shared" si="5"/>
        <v>0</v>
      </c>
      <c r="AO41" s="166"/>
      <c r="AP41" s="191">
        <f t="shared" si="6"/>
        <v>0</v>
      </c>
      <c r="AQ41" s="166"/>
      <c r="AR41" s="199"/>
    </row>
    <row r="42" spans="1:44" ht="21.75" customHeight="1">
      <c r="A42" s="490"/>
      <c r="B42" s="107">
        <v>19</v>
      </c>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97"/>
      <c r="AI42" s="108">
        <f t="shared" si="2"/>
        <v>0</v>
      </c>
      <c r="AJ42" s="108">
        <f t="shared" si="1"/>
        <v>0</v>
      </c>
      <c r="AK42" s="109">
        <f t="shared" si="3"/>
        <v>0</v>
      </c>
      <c r="AL42" s="109">
        <f t="shared" si="4"/>
        <v>0</v>
      </c>
      <c r="AM42" s="199"/>
      <c r="AN42" s="166">
        <f t="shared" si="5"/>
        <v>0</v>
      </c>
      <c r="AO42" s="166"/>
      <c r="AP42" s="191">
        <f t="shared" si="6"/>
        <v>0</v>
      </c>
      <c r="AQ42" s="166"/>
      <c r="AR42" s="199"/>
    </row>
    <row r="43" spans="1:44" ht="21.75" customHeight="1" thickBot="1">
      <c r="A43" s="490"/>
      <c r="B43" s="110">
        <v>20</v>
      </c>
      <c r="C43" s="159"/>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98"/>
      <c r="AI43" s="111">
        <f t="shared" si="2"/>
        <v>0</v>
      </c>
      <c r="AJ43" s="111">
        <f t="shared" si="1"/>
        <v>0</v>
      </c>
      <c r="AK43" s="112">
        <f t="shared" si="3"/>
        <v>0</v>
      </c>
      <c r="AL43" s="112">
        <f t="shared" si="4"/>
        <v>0</v>
      </c>
      <c r="AM43" s="200"/>
      <c r="AN43" s="166">
        <f t="shared" si="5"/>
        <v>0</v>
      </c>
      <c r="AO43" s="188"/>
      <c r="AP43" s="192">
        <f t="shared" si="6"/>
        <v>0</v>
      </c>
      <c r="AQ43" s="188"/>
      <c r="AR43" s="200"/>
    </row>
    <row r="44" spans="1:44" ht="21.75" customHeight="1" thickBot="1">
      <c r="A44" s="491"/>
      <c r="B44" s="506" t="s">
        <v>13</v>
      </c>
      <c r="C44" s="507"/>
      <c r="D44" s="133">
        <f>COUNTA(D24:D43)-COUNTIF(D24:D43,"外")-COUNTIF(D24:D43,"休")</f>
        <v>0</v>
      </c>
      <c r="E44" s="133">
        <f aca="true" t="shared" si="7" ref="E44:AG44">COUNTA(E24:E43)-COUNTIF(E24:E43,"外")-COUNTIF(E24:E43,"休")</f>
        <v>0</v>
      </c>
      <c r="F44" s="133">
        <f t="shared" si="7"/>
        <v>0</v>
      </c>
      <c r="G44" s="133">
        <f t="shared" si="7"/>
        <v>0</v>
      </c>
      <c r="H44" s="133">
        <f t="shared" si="7"/>
        <v>0</v>
      </c>
      <c r="I44" s="133">
        <f t="shared" si="7"/>
        <v>0</v>
      </c>
      <c r="J44" s="133">
        <f t="shared" si="7"/>
        <v>0</v>
      </c>
      <c r="K44" s="133">
        <f t="shared" si="7"/>
        <v>0</v>
      </c>
      <c r="L44" s="133">
        <f t="shared" si="7"/>
        <v>0</v>
      </c>
      <c r="M44" s="113">
        <f t="shared" si="7"/>
        <v>0</v>
      </c>
      <c r="N44" s="113">
        <f t="shared" si="7"/>
        <v>0</v>
      </c>
      <c r="O44" s="113">
        <f t="shared" si="7"/>
        <v>0</v>
      </c>
      <c r="P44" s="113">
        <f t="shared" si="7"/>
        <v>0</v>
      </c>
      <c r="Q44" s="113">
        <f t="shared" si="7"/>
        <v>0</v>
      </c>
      <c r="R44" s="113">
        <f t="shared" si="7"/>
        <v>0</v>
      </c>
      <c r="S44" s="113">
        <f t="shared" si="7"/>
        <v>0</v>
      </c>
      <c r="T44" s="113">
        <f t="shared" si="7"/>
        <v>0</v>
      </c>
      <c r="U44" s="113">
        <f t="shared" si="7"/>
        <v>0</v>
      </c>
      <c r="V44" s="113">
        <f t="shared" si="7"/>
        <v>0</v>
      </c>
      <c r="W44" s="113">
        <f t="shared" si="7"/>
        <v>0</v>
      </c>
      <c r="X44" s="113">
        <f t="shared" si="7"/>
        <v>0</v>
      </c>
      <c r="Y44" s="113">
        <f t="shared" si="7"/>
        <v>0</v>
      </c>
      <c r="Z44" s="113">
        <f t="shared" si="7"/>
        <v>0</v>
      </c>
      <c r="AA44" s="113">
        <f t="shared" si="7"/>
        <v>0</v>
      </c>
      <c r="AB44" s="113">
        <f t="shared" si="7"/>
        <v>0</v>
      </c>
      <c r="AC44" s="113">
        <f t="shared" si="7"/>
        <v>0</v>
      </c>
      <c r="AD44" s="113">
        <f t="shared" si="7"/>
        <v>0</v>
      </c>
      <c r="AE44" s="113">
        <f t="shared" si="7"/>
        <v>0</v>
      </c>
      <c r="AF44" s="113">
        <f t="shared" si="7"/>
        <v>0</v>
      </c>
      <c r="AG44" s="113">
        <f t="shared" si="7"/>
        <v>0</v>
      </c>
      <c r="AH44" s="114"/>
      <c r="AI44" s="448" t="s">
        <v>14</v>
      </c>
      <c r="AJ44" s="449"/>
      <c r="AK44" s="449"/>
      <c r="AL44" s="194" t="s">
        <v>80</v>
      </c>
      <c r="AM44" s="193">
        <f aca="true" t="shared" si="8" ref="AM44:AR44">SUM(AM24:AM43)</f>
        <v>0</v>
      </c>
      <c r="AN44" s="169">
        <f t="shared" si="8"/>
        <v>0</v>
      </c>
      <c r="AO44" s="169">
        <f t="shared" si="8"/>
        <v>0</v>
      </c>
      <c r="AP44" s="169">
        <f t="shared" si="8"/>
        <v>0</v>
      </c>
      <c r="AQ44" s="169">
        <f t="shared" si="8"/>
        <v>0</v>
      </c>
      <c r="AR44" s="169">
        <f t="shared" si="8"/>
        <v>0</v>
      </c>
    </row>
    <row r="45" spans="38:43" ht="24.75" customHeight="1">
      <c r="AL45" s="189"/>
      <c r="AM45" s="189"/>
      <c r="AN45" s="189"/>
      <c r="AO45" s="189"/>
      <c r="AP45" s="189"/>
      <c r="AQ45" s="189"/>
    </row>
    <row r="46" spans="1:43" ht="21.75" customHeight="1">
      <c r="A46" s="509" t="s">
        <v>16</v>
      </c>
      <c r="B46" s="480"/>
      <c r="C46" s="203" t="s">
        <v>17</v>
      </c>
      <c r="D46" s="89" t="s">
        <v>18</v>
      </c>
      <c r="E46" s="89" t="s">
        <v>19</v>
      </c>
      <c r="F46" s="89" t="s">
        <v>20</v>
      </c>
      <c r="G46" s="89" t="s">
        <v>21</v>
      </c>
      <c r="H46" s="89" t="s">
        <v>22</v>
      </c>
      <c r="I46" s="89" t="s">
        <v>23</v>
      </c>
      <c r="J46" s="89" t="s">
        <v>24</v>
      </c>
      <c r="K46" s="89" t="s">
        <v>25</v>
      </c>
      <c r="L46" s="89" t="s">
        <v>26</v>
      </c>
      <c r="M46" s="89" t="s">
        <v>89</v>
      </c>
      <c r="N46" s="89" t="s">
        <v>95</v>
      </c>
      <c r="O46" s="89" t="s">
        <v>234</v>
      </c>
      <c r="P46" s="89" t="s">
        <v>237</v>
      </c>
      <c r="Q46" s="89" t="s">
        <v>27</v>
      </c>
      <c r="R46" s="89" t="s">
        <v>28</v>
      </c>
      <c r="S46" s="89" t="s">
        <v>29</v>
      </c>
      <c r="T46" s="509" t="s">
        <v>247</v>
      </c>
      <c r="U46" s="510"/>
      <c r="V46" s="511"/>
      <c r="AL46" s="134"/>
      <c r="AM46" s="134"/>
      <c r="AN46" s="134"/>
      <c r="AO46" s="134"/>
      <c r="AP46" s="134"/>
      <c r="AQ46" s="134"/>
    </row>
    <row r="47" spans="1:43" ht="21.75" customHeight="1">
      <c r="A47" s="509"/>
      <c r="B47" s="480"/>
      <c r="C47" s="203" t="s">
        <v>30</v>
      </c>
      <c r="D47" s="116"/>
      <c r="E47" s="116"/>
      <c r="F47" s="116"/>
      <c r="G47" s="116"/>
      <c r="H47" s="116"/>
      <c r="I47" s="116"/>
      <c r="J47" s="116"/>
      <c r="K47" s="116"/>
      <c r="L47" s="116"/>
      <c r="M47" s="116"/>
      <c r="N47" s="116"/>
      <c r="O47" s="116"/>
      <c r="P47" s="116"/>
      <c r="Q47" s="116"/>
      <c r="R47" s="116"/>
      <c r="S47" s="116"/>
      <c r="T47" s="462">
        <f>SUM(D47:P47)</f>
        <v>0</v>
      </c>
      <c r="U47" s="463"/>
      <c r="V47" s="464"/>
      <c r="AL47" s="134"/>
      <c r="AM47" s="134"/>
      <c r="AN47" s="134"/>
      <c r="AO47" s="134"/>
      <c r="AP47" s="134"/>
      <c r="AQ47" s="134"/>
    </row>
    <row r="48" spans="1:43" ht="21.75" customHeight="1">
      <c r="A48" s="509"/>
      <c r="B48" s="480"/>
      <c r="C48" s="203"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 aca="true" t="shared" si="9" ref="D49:S49">D48</f>
        <v>0</v>
      </c>
      <c r="E49" s="117">
        <f t="shared" si="9"/>
        <v>0</v>
      </c>
      <c r="F49" s="117">
        <f t="shared" si="9"/>
        <v>0</v>
      </c>
      <c r="G49" s="117">
        <f t="shared" si="9"/>
        <v>0</v>
      </c>
      <c r="H49" s="117">
        <f t="shared" si="9"/>
        <v>0</v>
      </c>
      <c r="I49" s="117">
        <f t="shared" si="9"/>
        <v>0</v>
      </c>
      <c r="J49" s="117">
        <f t="shared" si="9"/>
        <v>0</v>
      </c>
      <c r="K49" s="117">
        <f t="shared" si="9"/>
        <v>0</v>
      </c>
      <c r="L49" s="117">
        <f t="shared" si="9"/>
        <v>0</v>
      </c>
      <c r="M49" s="117">
        <f t="shared" si="9"/>
        <v>0</v>
      </c>
      <c r="N49" s="117">
        <f t="shared" si="9"/>
        <v>0</v>
      </c>
      <c r="O49" s="117">
        <f t="shared" si="9"/>
        <v>0</v>
      </c>
      <c r="P49" s="117">
        <f t="shared" si="9"/>
        <v>0</v>
      </c>
      <c r="Q49" s="117">
        <f t="shared" si="9"/>
        <v>0</v>
      </c>
      <c r="R49" s="117">
        <f t="shared" si="9"/>
        <v>0</v>
      </c>
      <c r="S49" s="117">
        <f t="shared" si="9"/>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203"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96</v>
      </c>
      <c r="J64" s="118" t="s">
        <v>98</v>
      </c>
      <c r="S64" s="118"/>
      <c r="T64" s="118"/>
    </row>
    <row r="65" spans="3:20" ht="13.5" hidden="1">
      <c r="C65" s="119" t="s">
        <v>64</v>
      </c>
      <c r="D65" s="508">
        <v>10200</v>
      </c>
      <c r="E65" s="508"/>
      <c r="I65" s="118" t="s">
        <v>97</v>
      </c>
      <c r="J65" s="118" t="s">
        <v>104</v>
      </c>
      <c r="S65" s="118"/>
      <c r="T65" s="118"/>
    </row>
    <row r="66" spans="3:20" ht="13.5" hidden="1">
      <c r="C66" s="119" t="s">
        <v>66</v>
      </c>
      <c r="D66" s="508">
        <v>11100</v>
      </c>
      <c r="E66" s="508"/>
      <c r="I66" s="118" t="s">
        <v>242</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10" ref="D78:S93">IF(COUNTIF(D$24:D$43,$C78)=0,"",COUNTIF(D$24:D$43,$C78)/COUNTIF(D$24:D$43,$C78))</f>
      </c>
      <c r="E78" s="117">
        <f t="shared" si="10"/>
      </c>
      <c r="F78" s="117">
        <f t="shared" si="10"/>
      </c>
      <c r="G78" s="117">
        <f t="shared" si="10"/>
      </c>
      <c r="H78" s="117">
        <f t="shared" si="10"/>
      </c>
      <c r="I78" s="117">
        <f t="shared" si="10"/>
      </c>
      <c r="J78" s="117">
        <f t="shared" si="10"/>
      </c>
      <c r="K78" s="117">
        <f t="shared" si="10"/>
      </c>
      <c r="L78" s="117">
        <f t="shared" si="10"/>
      </c>
      <c r="M78" s="117">
        <f t="shared" si="10"/>
      </c>
      <c r="N78" s="117">
        <f t="shared" si="10"/>
      </c>
      <c r="O78" s="117">
        <f t="shared" si="10"/>
      </c>
      <c r="P78" s="117">
        <f t="shared" si="10"/>
      </c>
      <c r="Q78" s="117">
        <f t="shared" si="10"/>
      </c>
      <c r="R78" s="117">
        <f t="shared" si="10"/>
      </c>
      <c r="S78" s="117">
        <f t="shared" si="10"/>
      </c>
      <c r="T78" s="117">
        <f aca="true" t="shared" si="11" ref="T78:AH93">IF(COUNTIF(T$24:T$43,$C78)=0,"",COUNTIF(T$24:T$43,$C78)/COUNTIF(T$24:T$43,$C78))</f>
      </c>
      <c r="U78" s="117">
        <f t="shared" si="11"/>
      </c>
      <c r="V78" s="117">
        <f t="shared" si="11"/>
      </c>
      <c r="W78" s="117">
        <f t="shared" si="11"/>
      </c>
      <c r="X78" s="117">
        <f t="shared" si="11"/>
      </c>
      <c r="Y78" s="117">
        <f t="shared" si="11"/>
      </c>
      <c r="Z78" s="117">
        <f t="shared" si="11"/>
      </c>
      <c r="AA78" s="117">
        <f t="shared" si="11"/>
      </c>
      <c r="AB78" s="117">
        <f t="shared" si="11"/>
      </c>
      <c r="AC78" s="117">
        <f t="shared" si="11"/>
      </c>
      <c r="AD78" s="117">
        <f t="shared" si="11"/>
      </c>
      <c r="AE78" s="117">
        <f t="shared" si="11"/>
      </c>
      <c r="AF78" s="117">
        <f t="shared" si="11"/>
      </c>
      <c r="AG78" s="117">
        <f t="shared" si="11"/>
      </c>
      <c r="AH78" s="117">
        <f t="shared" si="11"/>
      </c>
      <c r="AI78" s="117">
        <f>COUNTIF(D78:AH78,1)</f>
        <v>0</v>
      </c>
    </row>
    <row r="79" spans="3:35" ht="13.5" hidden="1">
      <c r="C79" s="89" t="s">
        <v>19</v>
      </c>
      <c r="D79" s="117">
        <f t="shared" si="10"/>
      </c>
      <c r="E79" s="117">
        <f t="shared" si="10"/>
      </c>
      <c r="F79" s="117">
        <f t="shared" si="10"/>
      </c>
      <c r="G79" s="117">
        <f t="shared" si="10"/>
      </c>
      <c r="H79" s="117">
        <f t="shared" si="10"/>
      </c>
      <c r="I79" s="117">
        <f t="shared" si="10"/>
      </c>
      <c r="J79" s="117">
        <f t="shared" si="10"/>
      </c>
      <c r="K79" s="117">
        <f t="shared" si="10"/>
      </c>
      <c r="L79" s="117">
        <f t="shared" si="10"/>
      </c>
      <c r="M79" s="117">
        <f t="shared" si="10"/>
      </c>
      <c r="N79" s="117">
        <f t="shared" si="10"/>
      </c>
      <c r="O79" s="117">
        <f t="shared" si="10"/>
      </c>
      <c r="P79" s="117">
        <f t="shared" si="10"/>
      </c>
      <c r="Q79" s="117">
        <f t="shared" si="10"/>
      </c>
      <c r="R79" s="117">
        <f t="shared" si="10"/>
      </c>
      <c r="S79" s="117">
        <f t="shared" si="10"/>
      </c>
      <c r="T79" s="117">
        <f t="shared" si="11"/>
      </c>
      <c r="U79" s="117">
        <f t="shared" si="11"/>
      </c>
      <c r="V79" s="117">
        <f t="shared" si="11"/>
      </c>
      <c r="W79" s="117">
        <f t="shared" si="11"/>
      </c>
      <c r="X79" s="117">
        <f t="shared" si="11"/>
      </c>
      <c r="Y79" s="117">
        <f t="shared" si="11"/>
      </c>
      <c r="Z79" s="117">
        <f t="shared" si="11"/>
      </c>
      <c r="AA79" s="117">
        <f t="shared" si="11"/>
      </c>
      <c r="AB79" s="117">
        <f t="shared" si="11"/>
      </c>
      <c r="AC79" s="117">
        <f t="shared" si="11"/>
      </c>
      <c r="AD79" s="117">
        <f t="shared" si="11"/>
      </c>
      <c r="AE79" s="117">
        <f t="shared" si="11"/>
      </c>
      <c r="AF79" s="117">
        <f t="shared" si="11"/>
      </c>
      <c r="AG79" s="117">
        <f t="shared" si="11"/>
      </c>
      <c r="AH79" s="117">
        <f t="shared" si="11"/>
      </c>
      <c r="AI79" s="117">
        <f aca="true" t="shared" si="12" ref="AI79:AI93">COUNTIF(D79:AH79,1)</f>
        <v>0</v>
      </c>
    </row>
    <row r="80" spans="3:35" ht="13.5" hidden="1">
      <c r="C80" s="89" t="s">
        <v>20</v>
      </c>
      <c r="D80" s="117">
        <f t="shared" si="10"/>
      </c>
      <c r="E80" s="117">
        <f t="shared" si="10"/>
      </c>
      <c r="F80" s="117">
        <f t="shared" si="10"/>
      </c>
      <c r="G80" s="117">
        <f t="shared" si="10"/>
      </c>
      <c r="H80" s="117">
        <f t="shared" si="10"/>
      </c>
      <c r="I80" s="117">
        <f t="shared" si="10"/>
      </c>
      <c r="J80" s="117">
        <f t="shared" si="10"/>
      </c>
      <c r="K80" s="117">
        <f t="shared" si="10"/>
      </c>
      <c r="L80" s="117">
        <f t="shared" si="10"/>
      </c>
      <c r="M80" s="117">
        <f t="shared" si="10"/>
      </c>
      <c r="N80" s="117">
        <f t="shared" si="10"/>
      </c>
      <c r="O80" s="117">
        <f t="shared" si="10"/>
      </c>
      <c r="P80" s="117">
        <f t="shared" si="10"/>
      </c>
      <c r="Q80" s="117">
        <f t="shared" si="10"/>
      </c>
      <c r="R80" s="117">
        <f t="shared" si="10"/>
      </c>
      <c r="S80" s="117">
        <f t="shared" si="10"/>
      </c>
      <c r="T80" s="117">
        <f t="shared" si="11"/>
      </c>
      <c r="U80" s="117">
        <f t="shared" si="11"/>
      </c>
      <c r="V80" s="117">
        <f t="shared" si="11"/>
      </c>
      <c r="W80" s="117">
        <f t="shared" si="11"/>
      </c>
      <c r="X80" s="117">
        <f t="shared" si="11"/>
      </c>
      <c r="Y80" s="117">
        <f t="shared" si="11"/>
      </c>
      <c r="Z80" s="117">
        <f t="shared" si="11"/>
      </c>
      <c r="AA80" s="117">
        <f t="shared" si="11"/>
      </c>
      <c r="AB80" s="117">
        <f t="shared" si="11"/>
      </c>
      <c r="AC80" s="117">
        <f t="shared" si="11"/>
      </c>
      <c r="AD80" s="117">
        <f t="shared" si="11"/>
      </c>
      <c r="AE80" s="117">
        <f t="shared" si="11"/>
      </c>
      <c r="AF80" s="117">
        <f t="shared" si="11"/>
      </c>
      <c r="AG80" s="117">
        <f t="shared" si="11"/>
      </c>
      <c r="AH80" s="117">
        <f t="shared" si="11"/>
      </c>
      <c r="AI80" s="117">
        <f t="shared" si="12"/>
        <v>0</v>
      </c>
    </row>
    <row r="81" spans="3:35" ht="13.5" hidden="1">
      <c r="C81" s="89" t="s">
        <v>21</v>
      </c>
      <c r="D81" s="117">
        <f t="shared" si="10"/>
      </c>
      <c r="E81" s="117">
        <f t="shared" si="10"/>
      </c>
      <c r="F81" s="117">
        <f t="shared" si="10"/>
      </c>
      <c r="G81" s="117">
        <f t="shared" si="10"/>
      </c>
      <c r="H81" s="117">
        <f t="shared" si="10"/>
      </c>
      <c r="I81" s="117">
        <f t="shared" si="10"/>
      </c>
      <c r="J81" s="117">
        <f t="shared" si="10"/>
      </c>
      <c r="K81" s="117">
        <f t="shared" si="10"/>
      </c>
      <c r="L81" s="117">
        <f t="shared" si="10"/>
      </c>
      <c r="M81" s="117">
        <f t="shared" si="10"/>
      </c>
      <c r="N81" s="117">
        <f t="shared" si="10"/>
      </c>
      <c r="O81" s="117">
        <f t="shared" si="10"/>
      </c>
      <c r="P81" s="117">
        <f t="shared" si="10"/>
      </c>
      <c r="Q81" s="117">
        <f t="shared" si="10"/>
      </c>
      <c r="R81" s="117">
        <f t="shared" si="10"/>
      </c>
      <c r="S81" s="117">
        <f t="shared" si="10"/>
      </c>
      <c r="T81" s="117">
        <f t="shared" si="11"/>
      </c>
      <c r="U81" s="117">
        <f t="shared" si="11"/>
      </c>
      <c r="V81" s="117">
        <f t="shared" si="11"/>
      </c>
      <c r="W81" s="117">
        <f t="shared" si="11"/>
      </c>
      <c r="X81" s="117">
        <f t="shared" si="11"/>
      </c>
      <c r="Y81" s="117">
        <f t="shared" si="11"/>
      </c>
      <c r="Z81" s="117">
        <f t="shared" si="11"/>
      </c>
      <c r="AA81" s="117">
        <f t="shared" si="11"/>
      </c>
      <c r="AB81" s="117">
        <f t="shared" si="11"/>
      </c>
      <c r="AC81" s="117">
        <f t="shared" si="11"/>
      </c>
      <c r="AD81" s="117">
        <f t="shared" si="11"/>
      </c>
      <c r="AE81" s="117">
        <f t="shared" si="11"/>
      </c>
      <c r="AF81" s="117">
        <f t="shared" si="11"/>
      </c>
      <c r="AG81" s="117">
        <f t="shared" si="11"/>
      </c>
      <c r="AH81" s="117">
        <f t="shared" si="11"/>
      </c>
      <c r="AI81" s="117">
        <f t="shared" si="12"/>
        <v>0</v>
      </c>
    </row>
    <row r="82" spans="3:35" ht="13.5" hidden="1">
      <c r="C82" s="89" t="s">
        <v>22</v>
      </c>
      <c r="D82" s="117">
        <f t="shared" si="10"/>
      </c>
      <c r="E82" s="117">
        <f t="shared" si="10"/>
      </c>
      <c r="F82" s="117">
        <f t="shared" si="10"/>
      </c>
      <c r="G82" s="117">
        <f t="shared" si="10"/>
      </c>
      <c r="H82" s="117">
        <f t="shared" si="10"/>
      </c>
      <c r="I82" s="117">
        <f t="shared" si="10"/>
      </c>
      <c r="J82" s="117">
        <f t="shared" si="10"/>
      </c>
      <c r="K82" s="117">
        <f t="shared" si="10"/>
      </c>
      <c r="L82" s="117">
        <f t="shared" si="10"/>
      </c>
      <c r="M82" s="117">
        <f t="shared" si="10"/>
      </c>
      <c r="N82" s="117">
        <f t="shared" si="10"/>
      </c>
      <c r="O82" s="117">
        <f t="shared" si="10"/>
      </c>
      <c r="P82" s="117">
        <f t="shared" si="10"/>
      </c>
      <c r="Q82" s="117">
        <f t="shared" si="10"/>
      </c>
      <c r="R82" s="117">
        <f t="shared" si="10"/>
      </c>
      <c r="S82" s="117">
        <f t="shared" si="10"/>
      </c>
      <c r="T82" s="117">
        <f t="shared" si="11"/>
      </c>
      <c r="U82" s="117">
        <f t="shared" si="11"/>
      </c>
      <c r="V82" s="117">
        <f t="shared" si="11"/>
      </c>
      <c r="W82" s="117">
        <f t="shared" si="11"/>
      </c>
      <c r="X82" s="117">
        <f t="shared" si="11"/>
      </c>
      <c r="Y82" s="117">
        <f t="shared" si="11"/>
      </c>
      <c r="Z82" s="117">
        <f t="shared" si="11"/>
      </c>
      <c r="AA82" s="117">
        <f t="shared" si="11"/>
      </c>
      <c r="AB82" s="117">
        <f t="shared" si="11"/>
      </c>
      <c r="AC82" s="117">
        <f t="shared" si="11"/>
      </c>
      <c r="AD82" s="117">
        <f t="shared" si="11"/>
      </c>
      <c r="AE82" s="117">
        <f t="shared" si="11"/>
      </c>
      <c r="AF82" s="117">
        <f t="shared" si="11"/>
      </c>
      <c r="AG82" s="117">
        <f t="shared" si="11"/>
      </c>
      <c r="AH82" s="117">
        <f t="shared" si="11"/>
      </c>
      <c r="AI82" s="117">
        <f t="shared" si="12"/>
        <v>0</v>
      </c>
    </row>
    <row r="83" spans="3:35" ht="13.5" hidden="1">
      <c r="C83" s="89" t="s">
        <v>23</v>
      </c>
      <c r="D83" s="117">
        <f t="shared" si="10"/>
      </c>
      <c r="E83" s="117">
        <f t="shared" si="10"/>
      </c>
      <c r="F83" s="117">
        <f t="shared" si="10"/>
      </c>
      <c r="G83" s="117">
        <f t="shared" si="10"/>
      </c>
      <c r="H83" s="117">
        <f t="shared" si="10"/>
      </c>
      <c r="I83" s="117">
        <f t="shared" si="10"/>
      </c>
      <c r="J83" s="117">
        <f t="shared" si="10"/>
      </c>
      <c r="K83" s="117">
        <f t="shared" si="10"/>
      </c>
      <c r="L83" s="117">
        <f t="shared" si="10"/>
      </c>
      <c r="M83" s="117">
        <f t="shared" si="10"/>
      </c>
      <c r="N83" s="117">
        <f t="shared" si="10"/>
      </c>
      <c r="O83" s="117">
        <f t="shared" si="10"/>
      </c>
      <c r="P83" s="117">
        <f t="shared" si="10"/>
      </c>
      <c r="Q83" s="117">
        <f t="shared" si="10"/>
      </c>
      <c r="R83" s="117">
        <f t="shared" si="10"/>
      </c>
      <c r="S83" s="117">
        <f t="shared" si="10"/>
      </c>
      <c r="T83" s="117">
        <f t="shared" si="11"/>
      </c>
      <c r="U83" s="117">
        <f t="shared" si="11"/>
      </c>
      <c r="V83" s="117">
        <f t="shared" si="11"/>
      </c>
      <c r="W83" s="117">
        <f t="shared" si="11"/>
      </c>
      <c r="X83" s="117">
        <f t="shared" si="11"/>
      </c>
      <c r="Y83" s="117">
        <f t="shared" si="11"/>
      </c>
      <c r="Z83" s="117">
        <f t="shared" si="11"/>
      </c>
      <c r="AA83" s="117">
        <f t="shared" si="11"/>
      </c>
      <c r="AB83" s="117">
        <f t="shared" si="11"/>
      </c>
      <c r="AC83" s="117">
        <f t="shared" si="11"/>
      </c>
      <c r="AD83" s="117">
        <f t="shared" si="11"/>
      </c>
      <c r="AE83" s="117">
        <f t="shared" si="11"/>
      </c>
      <c r="AF83" s="117">
        <f t="shared" si="11"/>
      </c>
      <c r="AG83" s="117">
        <f t="shared" si="11"/>
      </c>
      <c r="AH83" s="117">
        <f t="shared" si="11"/>
      </c>
      <c r="AI83" s="117">
        <f t="shared" si="12"/>
        <v>0</v>
      </c>
    </row>
    <row r="84" spans="3:35" ht="13.5" hidden="1">
      <c r="C84" s="89" t="s">
        <v>24</v>
      </c>
      <c r="D84" s="117">
        <f t="shared" si="10"/>
      </c>
      <c r="E84" s="117">
        <f t="shared" si="10"/>
      </c>
      <c r="F84" s="117">
        <f t="shared" si="10"/>
      </c>
      <c r="G84" s="117">
        <f t="shared" si="10"/>
      </c>
      <c r="H84" s="117">
        <f t="shared" si="10"/>
      </c>
      <c r="I84" s="117">
        <f t="shared" si="10"/>
      </c>
      <c r="J84" s="117">
        <f t="shared" si="10"/>
      </c>
      <c r="K84" s="117">
        <f t="shared" si="10"/>
      </c>
      <c r="L84" s="117">
        <f t="shared" si="10"/>
      </c>
      <c r="M84" s="117">
        <f t="shared" si="10"/>
      </c>
      <c r="N84" s="117">
        <f t="shared" si="10"/>
      </c>
      <c r="O84" s="117">
        <f t="shared" si="10"/>
      </c>
      <c r="P84" s="117">
        <f t="shared" si="10"/>
      </c>
      <c r="Q84" s="117">
        <f t="shared" si="10"/>
      </c>
      <c r="R84" s="117">
        <f t="shared" si="10"/>
      </c>
      <c r="S84" s="117">
        <f t="shared" si="10"/>
      </c>
      <c r="T84" s="117">
        <f t="shared" si="11"/>
      </c>
      <c r="U84" s="117">
        <f t="shared" si="11"/>
      </c>
      <c r="V84" s="117">
        <f t="shared" si="11"/>
      </c>
      <c r="W84" s="117">
        <f t="shared" si="11"/>
      </c>
      <c r="X84" s="117">
        <f t="shared" si="11"/>
      </c>
      <c r="Y84" s="117">
        <f t="shared" si="11"/>
      </c>
      <c r="Z84" s="117">
        <f t="shared" si="11"/>
      </c>
      <c r="AA84" s="117">
        <f t="shared" si="11"/>
      </c>
      <c r="AB84" s="117">
        <f t="shared" si="11"/>
      </c>
      <c r="AC84" s="117">
        <f t="shared" si="11"/>
      </c>
      <c r="AD84" s="117">
        <f t="shared" si="11"/>
      </c>
      <c r="AE84" s="117">
        <f t="shared" si="11"/>
      </c>
      <c r="AF84" s="117">
        <f t="shared" si="11"/>
      </c>
      <c r="AG84" s="117">
        <f t="shared" si="11"/>
      </c>
      <c r="AH84" s="117">
        <f t="shared" si="11"/>
      </c>
      <c r="AI84" s="117">
        <f t="shared" si="12"/>
        <v>0</v>
      </c>
    </row>
    <row r="85" spans="3:35" ht="13.5" hidden="1">
      <c r="C85" s="89" t="s">
        <v>25</v>
      </c>
      <c r="D85" s="117">
        <f t="shared" si="10"/>
      </c>
      <c r="E85" s="117">
        <f t="shared" si="10"/>
      </c>
      <c r="F85" s="117">
        <f t="shared" si="10"/>
      </c>
      <c r="G85" s="117">
        <f t="shared" si="10"/>
      </c>
      <c r="H85" s="117">
        <f t="shared" si="10"/>
      </c>
      <c r="I85" s="117">
        <f t="shared" si="10"/>
      </c>
      <c r="J85" s="117">
        <f t="shared" si="10"/>
      </c>
      <c r="K85" s="117">
        <f t="shared" si="10"/>
      </c>
      <c r="L85" s="117">
        <f t="shared" si="10"/>
      </c>
      <c r="M85" s="117">
        <f t="shared" si="10"/>
      </c>
      <c r="N85" s="117">
        <f t="shared" si="10"/>
      </c>
      <c r="O85" s="117">
        <f t="shared" si="10"/>
      </c>
      <c r="P85" s="117">
        <f t="shared" si="10"/>
      </c>
      <c r="Q85" s="117">
        <f t="shared" si="10"/>
      </c>
      <c r="R85" s="117">
        <f t="shared" si="10"/>
      </c>
      <c r="S85" s="117">
        <f t="shared" si="10"/>
      </c>
      <c r="T85" s="117">
        <f t="shared" si="11"/>
      </c>
      <c r="U85" s="117">
        <f t="shared" si="11"/>
      </c>
      <c r="V85" s="117">
        <f t="shared" si="11"/>
      </c>
      <c r="W85" s="117">
        <f t="shared" si="11"/>
      </c>
      <c r="X85" s="117">
        <f t="shared" si="11"/>
      </c>
      <c r="Y85" s="117">
        <f t="shared" si="11"/>
      </c>
      <c r="Z85" s="117">
        <f t="shared" si="11"/>
      </c>
      <c r="AA85" s="117">
        <f t="shared" si="11"/>
      </c>
      <c r="AB85" s="117">
        <f t="shared" si="11"/>
      </c>
      <c r="AC85" s="117">
        <f t="shared" si="11"/>
      </c>
      <c r="AD85" s="117">
        <f t="shared" si="11"/>
      </c>
      <c r="AE85" s="117">
        <f t="shared" si="11"/>
      </c>
      <c r="AF85" s="117">
        <f t="shared" si="11"/>
      </c>
      <c r="AG85" s="117">
        <f t="shared" si="11"/>
      </c>
      <c r="AH85" s="117">
        <f t="shared" si="11"/>
      </c>
      <c r="AI85" s="117">
        <f t="shared" si="12"/>
        <v>0</v>
      </c>
    </row>
    <row r="86" spans="3:35" ht="13.5" hidden="1">
      <c r="C86" s="89" t="s">
        <v>26</v>
      </c>
      <c r="D86" s="117">
        <f t="shared" si="10"/>
      </c>
      <c r="E86" s="117">
        <f t="shared" si="10"/>
      </c>
      <c r="F86" s="117">
        <f t="shared" si="10"/>
      </c>
      <c r="G86" s="117">
        <f t="shared" si="10"/>
      </c>
      <c r="H86" s="117">
        <f t="shared" si="10"/>
      </c>
      <c r="I86" s="117">
        <f t="shared" si="10"/>
      </c>
      <c r="J86" s="117">
        <f t="shared" si="10"/>
      </c>
      <c r="K86" s="117">
        <f t="shared" si="10"/>
      </c>
      <c r="L86" s="117">
        <f t="shared" si="10"/>
      </c>
      <c r="M86" s="117">
        <f t="shared" si="10"/>
      </c>
      <c r="N86" s="117">
        <f t="shared" si="10"/>
      </c>
      <c r="O86" s="117">
        <f t="shared" si="10"/>
      </c>
      <c r="P86" s="117">
        <f t="shared" si="10"/>
      </c>
      <c r="Q86" s="117">
        <f t="shared" si="10"/>
      </c>
      <c r="R86" s="117">
        <f t="shared" si="10"/>
      </c>
      <c r="S86" s="117">
        <f t="shared" si="10"/>
      </c>
      <c r="T86" s="117">
        <f t="shared" si="11"/>
      </c>
      <c r="U86" s="117">
        <f t="shared" si="11"/>
      </c>
      <c r="V86" s="117">
        <f t="shared" si="11"/>
      </c>
      <c r="W86" s="117">
        <f t="shared" si="11"/>
      </c>
      <c r="X86" s="117">
        <f t="shared" si="11"/>
      </c>
      <c r="Y86" s="117">
        <f t="shared" si="11"/>
      </c>
      <c r="Z86" s="117">
        <f t="shared" si="11"/>
      </c>
      <c r="AA86" s="117">
        <f t="shared" si="11"/>
      </c>
      <c r="AB86" s="117">
        <f t="shared" si="11"/>
      </c>
      <c r="AC86" s="117">
        <f t="shared" si="11"/>
      </c>
      <c r="AD86" s="117">
        <f t="shared" si="11"/>
      </c>
      <c r="AE86" s="117">
        <f t="shared" si="11"/>
      </c>
      <c r="AF86" s="117">
        <f t="shared" si="11"/>
      </c>
      <c r="AG86" s="117">
        <f t="shared" si="11"/>
      </c>
      <c r="AH86" s="117">
        <f t="shared" si="11"/>
      </c>
      <c r="AI86" s="117">
        <f>COUNTIF(D86:AH86,1)</f>
        <v>0</v>
      </c>
    </row>
    <row r="87" spans="3:35" ht="13.5" hidden="1">
      <c r="C87" s="89" t="s">
        <v>105</v>
      </c>
      <c r="D87" s="117">
        <f t="shared" si="10"/>
      </c>
      <c r="E87" s="117">
        <f t="shared" si="10"/>
      </c>
      <c r="F87" s="117">
        <f t="shared" si="10"/>
      </c>
      <c r="G87" s="117">
        <f t="shared" si="10"/>
      </c>
      <c r="H87" s="117">
        <f t="shared" si="10"/>
      </c>
      <c r="I87" s="117">
        <f t="shared" si="10"/>
      </c>
      <c r="J87" s="117">
        <f t="shared" si="10"/>
      </c>
      <c r="K87" s="117">
        <f t="shared" si="10"/>
      </c>
      <c r="L87" s="117">
        <f t="shared" si="10"/>
      </c>
      <c r="M87" s="117">
        <f t="shared" si="10"/>
      </c>
      <c r="N87" s="117">
        <f t="shared" si="10"/>
      </c>
      <c r="O87" s="117">
        <f t="shared" si="10"/>
      </c>
      <c r="P87" s="117">
        <f t="shared" si="10"/>
      </c>
      <c r="Q87" s="117">
        <f t="shared" si="10"/>
      </c>
      <c r="R87" s="117">
        <f t="shared" si="10"/>
      </c>
      <c r="S87" s="117">
        <f t="shared" si="10"/>
      </c>
      <c r="T87" s="117">
        <f t="shared" si="11"/>
      </c>
      <c r="U87" s="117">
        <f t="shared" si="11"/>
      </c>
      <c r="V87" s="117">
        <f t="shared" si="11"/>
      </c>
      <c r="W87" s="117">
        <f t="shared" si="11"/>
      </c>
      <c r="X87" s="117">
        <f t="shared" si="11"/>
      </c>
      <c r="Y87" s="117">
        <f t="shared" si="11"/>
      </c>
      <c r="Z87" s="117">
        <f t="shared" si="11"/>
      </c>
      <c r="AA87" s="117">
        <f t="shared" si="11"/>
      </c>
      <c r="AB87" s="117">
        <f t="shared" si="11"/>
      </c>
      <c r="AC87" s="117">
        <f t="shared" si="11"/>
      </c>
      <c r="AD87" s="117">
        <f t="shared" si="11"/>
      </c>
      <c r="AE87" s="117">
        <f t="shared" si="11"/>
      </c>
      <c r="AF87" s="117">
        <f t="shared" si="11"/>
      </c>
      <c r="AG87" s="117">
        <f t="shared" si="11"/>
      </c>
      <c r="AH87" s="117">
        <f t="shared" si="11"/>
      </c>
      <c r="AI87" s="117">
        <f>COUNTIF(D87:AH87,1)</f>
        <v>0</v>
      </c>
    </row>
    <row r="88" spans="3:35" ht="13.5" hidden="1">
      <c r="C88" s="89" t="s">
        <v>108</v>
      </c>
      <c r="D88" s="117">
        <f t="shared" si="10"/>
      </c>
      <c r="E88" s="117">
        <f t="shared" si="10"/>
      </c>
      <c r="F88" s="117">
        <f t="shared" si="10"/>
      </c>
      <c r="G88" s="117">
        <f t="shared" si="10"/>
      </c>
      <c r="H88" s="117">
        <f t="shared" si="10"/>
      </c>
      <c r="I88" s="117">
        <f t="shared" si="10"/>
      </c>
      <c r="J88" s="117">
        <f t="shared" si="10"/>
      </c>
      <c r="K88" s="117">
        <f t="shared" si="10"/>
      </c>
      <c r="L88" s="117">
        <f t="shared" si="10"/>
      </c>
      <c r="M88" s="117">
        <f t="shared" si="10"/>
      </c>
      <c r="N88" s="117">
        <f t="shared" si="10"/>
      </c>
      <c r="O88" s="117">
        <f t="shared" si="10"/>
      </c>
      <c r="P88" s="117">
        <f t="shared" si="10"/>
      </c>
      <c r="Q88" s="117">
        <f t="shared" si="10"/>
      </c>
      <c r="R88" s="117">
        <f t="shared" si="10"/>
      </c>
      <c r="S88" s="117">
        <f>IF(COUNTIF(S$24:S$43,$C88)=0,"",COUNTIF(S$24:S$43,$C88)/COUNTIF(S$24:S$43,$C88))</f>
      </c>
      <c r="T88" s="117">
        <f t="shared" si="11"/>
      </c>
      <c r="U88" s="117">
        <f t="shared" si="11"/>
      </c>
      <c r="V88" s="117">
        <f t="shared" si="11"/>
      </c>
      <c r="W88" s="117">
        <f t="shared" si="11"/>
      </c>
      <c r="X88" s="117">
        <f t="shared" si="11"/>
      </c>
      <c r="Y88" s="117">
        <f t="shared" si="11"/>
      </c>
      <c r="Z88" s="117">
        <f t="shared" si="11"/>
      </c>
      <c r="AA88" s="117">
        <f t="shared" si="11"/>
      </c>
      <c r="AB88" s="117">
        <f t="shared" si="11"/>
      </c>
      <c r="AC88" s="117">
        <f t="shared" si="11"/>
      </c>
      <c r="AD88" s="117">
        <f t="shared" si="11"/>
      </c>
      <c r="AE88" s="117">
        <f t="shared" si="11"/>
      </c>
      <c r="AF88" s="117">
        <f t="shared" si="11"/>
      </c>
      <c r="AG88" s="117">
        <f t="shared" si="11"/>
      </c>
      <c r="AH88" s="117">
        <f t="shared" si="11"/>
      </c>
      <c r="AI88" s="117">
        <f>COUNTIF(D88:AH88,1)</f>
        <v>0</v>
      </c>
    </row>
    <row r="89" spans="3:35" ht="13.5" hidden="1">
      <c r="C89" s="89" t="s">
        <v>234</v>
      </c>
      <c r="D89" s="117">
        <f t="shared" si="10"/>
      </c>
      <c r="E89" s="117">
        <f t="shared" si="10"/>
      </c>
      <c r="F89" s="117">
        <f t="shared" si="10"/>
      </c>
      <c r="G89" s="117">
        <f t="shared" si="10"/>
      </c>
      <c r="H89" s="117">
        <f t="shared" si="10"/>
      </c>
      <c r="I89" s="117">
        <f t="shared" si="10"/>
      </c>
      <c r="J89" s="117">
        <f t="shared" si="10"/>
      </c>
      <c r="K89" s="117">
        <f t="shared" si="10"/>
      </c>
      <c r="L89" s="117">
        <f t="shared" si="10"/>
      </c>
      <c r="M89" s="117">
        <f t="shared" si="10"/>
      </c>
      <c r="N89" s="117">
        <f t="shared" si="10"/>
      </c>
      <c r="O89" s="117">
        <f t="shared" si="10"/>
      </c>
      <c r="P89" s="117">
        <f t="shared" si="10"/>
      </c>
      <c r="Q89" s="117">
        <f t="shared" si="10"/>
      </c>
      <c r="R89" s="117">
        <f t="shared" si="10"/>
      </c>
      <c r="S89" s="117">
        <f t="shared" si="10"/>
      </c>
      <c r="T89" s="117">
        <f t="shared" si="11"/>
      </c>
      <c r="U89" s="117">
        <f t="shared" si="11"/>
      </c>
      <c r="V89" s="117">
        <f t="shared" si="11"/>
      </c>
      <c r="W89" s="117">
        <f t="shared" si="11"/>
      </c>
      <c r="X89" s="117">
        <f t="shared" si="11"/>
      </c>
      <c r="Y89" s="117">
        <f t="shared" si="11"/>
      </c>
      <c r="Z89" s="117">
        <f t="shared" si="11"/>
      </c>
      <c r="AA89" s="117">
        <f t="shared" si="11"/>
      </c>
      <c r="AB89" s="117">
        <f t="shared" si="11"/>
      </c>
      <c r="AC89" s="117">
        <f t="shared" si="11"/>
      </c>
      <c r="AD89" s="117">
        <f t="shared" si="11"/>
      </c>
      <c r="AE89" s="117">
        <f t="shared" si="11"/>
      </c>
      <c r="AF89" s="117">
        <f t="shared" si="11"/>
      </c>
      <c r="AG89" s="117">
        <f t="shared" si="11"/>
      </c>
      <c r="AH89" s="117">
        <f t="shared" si="11"/>
      </c>
      <c r="AI89" s="117">
        <f>COUNTIF(D89:AH89,1)</f>
        <v>0</v>
      </c>
    </row>
    <row r="90" spans="3:35" ht="13.5" hidden="1">
      <c r="C90" s="89" t="s">
        <v>237</v>
      </c>
      <c r="D90" s="117">
        <f t="shared" si="10"/>
      </c>
      <c r="E90" s="117">
        <f t="shared" si="10"/>
      </c>
      <c r="F90" s="117">
        <f t="shared" si="10"/>
      </c>
      <c r="G90" s="117">
        <f t="shared" si="10"/>
      </c>
      <c r="H90" s="117">
        <f t="shared" si="10"/>
      </c>
      <c r="I90" s="117">
        <f t="shared" si="10"/>
      </c>
      <c r="J90" s="117">
        <f t="shared" si="10"/>
      </c>
      <c r="K90" s="117">
        <f t="shared" si="10"/>
      </c>
      <c r="L90" s="117">
        <f t="shared" si="10"/>
      </c>
      <c r="M90" s="117">
        <f t="shared" si="10"/>
      </c>
      <c r="N90" s="117">
        <f t="shared" si="10"/>
      </c>
      <c r="O90" s="117">
        <f t="shared" si="10"/>
      </c>
      <c r="P90" s="117">
        <f t="shared" si="10"/>
      </c>
      <c r="Q90" s="117">
        <f t="shared" si="10"/>
      </c>
      <c r="R90" s="117">
        <f t="shared" si="10"/>
      </c>
      <c r="S90" s="117">
        <f t="shared" si="10"/>
      </c>
      <c r="T90" s="117">
        <f t="shared" si="11"/>
      </c>
      <c r="U90" s="117">
        <f t="shared" si="11"/>
      </c>
      <c r="V90" s="117">
        <f t="shared" si="11"/>
      </c>
      <c r="W90" s="117">
        <f t="shared" si="11"/>
      </c>
      <c r="X90" s="117">
        <f t="shared" si="11"/>
      </c>
      <c r="Y90" s="117">
        <f t="shared" si="11"/>
      </c>
      <c r="Z90" s="117">
        <f t="shared" si="11"/>
      </c>
      <c r="AA90" s="117">
        <f t="shared" si="11"/>
      </c>
      <c r="AB90" s="117">
        <f t="shared" si="11"/>
      </c>
      <c r="AC90" s="117">
        <f t="shared" si="11"/>
      </c>
      <c r="AD90" s="117">
        <f t="shared" si="11"/>
      </c>
      <c r="AE90" s="117">
        <f t="shared" si="11"/>
      </c>
      <c r="AF90" s="117">
        <f t="shared" si="11"/>
      </c>
      <c r="AG90" s="117">
        <f t="shared" si="11"/>
      </c>
      <c r="AH90" s="117">
        <f t="shared" si="11"/>
      </c>
      <c r="AI90" s="117">
        <f>COUNTIF(D90:AH90,1)</f>
        <v>0</v>
      </c>
    </row>
    <row r="91" spans="3:35" ht="13.5" hidden="1">
      <c r="C91" s="89" t="s">
        <v>27</v>
      </c>
      <c r="D91" s="117">
        <f t="shared" si="10"/>
      </c>
      <c r="E91" s="117">
        <f t="shared" si="10"/>
      </c>
      <c r="F91" s="117">
        <f t="shared" si="10"/>
      </c>
      <c r="G91" s="117">
        <f t="shared" si="10"/>
      </c>
      <c r="H91" s="117">
        <f t="shared" si="10"/>
      </c>
      <c r="I91" s="117">
        <f t="shared" si="10"/>
      </c>
      <c r="J91" s="117">
        <f t="shared" si="10"/>
      </c>
      <c r="K91" s="117">
        <f t="shared" si="10"/>
      </c>
      <c r="L91" s="117">
        <f t="shared" si="10"/>
      </c>
      <c r="M91" s="117">
        <f t="shared" si="10"/>
      </c>
      <c r="N91" s="117">
        <f t="shared" si="10"/>
      </c>
      <c r="O91" s="117">
        <f t="shared" si="10"/>
      </c>
      <c r="P91" s="117">
        <f t="shared" si="10"/>
      </c>
      <c r="Q91" s="117">
        <f t="shared" si="10"/>
      </c>
      <c r="R91" s="117">
        <f t="shared" si="10"/>
      </c>
      <c r="S91" s="117">
        <f t="shared" si="10"/>
      </c>
      <c r="T91" s="117">
        <f t="shared" si="11"/>
      </c>
      <c r="U91" s="117">
        <f t="shared" si="11"/>
      </c>
      <c r="V91" s="117">
        <f t="shared" si="11"/>
      </c>
      <c r="W91" s="117">
        <f t="shared" si="11"/>
      </c>
      <c r="X91" s="117">
        <f t="shared" si="11"/>
      </c>
      <c r="Y91" s="117">
        <f t="shared" si="11"/>
      </c>
      <c r="Z91" s="117">
        <f t="shared" si="11"/>
      </c>
      <c r="AA91" s="117">
        <f t="shared" si="11"/>
      </c>
      <c r="AB91" s="117">
        <f t="shared" si="11"/>
      </c>
      <c r="AC91" s="117">
        <f t="shared" si="11"/>
      </c>
      <c r="AD91" s="117">
        <f t="shared" si="11"/>
      </c>
      <c r="AE91" s="117">
        <f t="shared" si="11"/>
      </c>
      <c r="AF91" s="117">
        <f t="shared" si="11"/>
      </c>
      <c r="AG91" s="117">
        <f t="shared" si="11"/>
      </c>
      <c r="AH91" s="117">
        <f t="shared" si="11"/>
      </c>
      <c r="AI91" s="117">
        <f t="shared" si="12"/>
        <v>0</v>
      </c>
    </row>
    <row r="92" spans="3:35" ht="13.5" hidden="1">
      <c r="C92" s="89" t="s">
        <v>28</v>
      </c>
      <c r="D92" s="117">
        <f t="shared" si="10"/>
      </c>
      <c r="E92" s="117">
        <f t="shared" si="10"/>
      </c>
      <c r="F92" s="117">
        <f t="shared" si="10"/>
      </c>
      <c r="G92" s="117">
        <f t="shared" si="10"/>
      </c>
      <c r="H92" s="117">
        <f t="shared" si="10"/>
      </c>
      <c r="I92" s="117">
        <f t="shared" si="10"/>
      </c>
      <c r="J92" s="117">
        <f t="shared" si="10"/>
      </c>
      <c r="K92" s="117">
        <f t="shared" si="10"/>
      </c>
      <c r="L92" s="117">
        <f t="shared" si="10"/>
      </c>
      <c r="M92" s="117">
        <f t="shared" si="10"/>
      </c>
      <c r="N92" s="117">
        <f t="shared" si="10"/>
      </c>
      <c r="O92" s="117">
        <f t="shared" si="10"/>
      </c>
      <c r="P92" s="117">
        <f t="shared" si="10"/>
      </c>
      <c r="Q92" s="117">
        <f t="shared" si="10"/>
      </c>
      <c r="R92" s="117">
        <f t="shared" si="10"/>
      </c>
      <c r="S92" s="117">
        <f t="shared" si="10"/>
      </c>
      <c r="T92" s="117">
        <f t="shared" si="11"/>
      </c>
      <c r="U92" s="117">
        <f t="shared" si="11"/>
      </c>
      <c r="V92" s="117">
        <f t="shared" si="11"/>
      </c>
      <c r="W92" s="117">
        <f t="shared" si="11"/>
      </c>
      <c r="X92" s="117">
        <f t="shared" si="11"/>
      </c>
      <c r="Y92" s="117">
        <f t="shared" si="11"/>
      </c>
      <c r="Z92" s="117">
        <f t="shared" si="11"/>
      </c>
      <c r="AA92" s="117">
        <f t="shared" si="11"/>
      </c>
      <c r="AB92" s="117">
        <f t="shared" si="11"/>
      </c>
      <c r="AC92" s="117">
        <f t="shared" si="11"/>
      </c>
      <c r="AD92" s="117">
        <f t="shared" si="11"/>
      </c>
      <c r="AE92" s="117">
        <f t="shared" si="11"/>
      </c>
      <c r="AF92" s="117">
        <f t="shared" si="11"/>
      </c>
      <c r="AG92" s="117">
        <f t="shared" si="11"/>
      </c>
      <c r="AH92" s="117">
        <f t="shared" si="11"/>
      </c>
      <c r="AI92" s="117">
        <f t="shared" si="12"/>
        <v>0</v>
      </c>
    </row>
    <row r="93" spans="3:35" ht="13.5" hidden="1">
      <c r="C93" s="89" t="s">
        <v>29</v>
      </c>
      <c r="D93" s="117">
        <f t="shared" si="10"/>
      </c>
      <c r="E93" s="117">
        <f t="shared" si="10"/>
      </c>
      <c r="F93" s="117">
        <f t="shared" si="10"/>
      </c>
      <c r="G93" s="117">
        <f t="shared" si="10"/>
      </c>
      <c r="H93" s="117">
        <f t="shared" si="10"/>
      </c>
      <c r="I93" s="117">
        <f t="shared" si="10"/>
      </c>
      <c r="J93" s="117">
        <f t="shared" si="10"/>
      </c>
      <c r="K93" s="117">
        <f t="shared" si="10"/>
      </c>
      <c r="L93" s="117">
        <f t="shared" si="10"/>
      </c>
      <c r="M93" s="117">
        <f t="shared" si="10"/>
      </c>
      <c r="N93" s="117">
        <f t="shared" si="10"/>
      </c>
      <c r="O93" s="117">
        <f t="shared" si="10"/>
      </c>
      <c r="P93" s="117">
        <f t="shared" si="10"/>
      </c>
      <c r="Q93" s="117">
        <f t="shared" si="10"/>
      </c>
      <c r="R93" s="117">
        <f t="shared" si="10"/>
      </c>
      <c r="S93" s="117">
        <f t="shared" si="10"/>
      </c>
      <c r="T93" s="117">
        <f t="shared" si="11"/>
      </c>
      <c r="U93" s="117">
        <f t="shared" si="11"/>
      </c>
      <c r="V93" s="117">
        <f t="shared" si="11"/>
      </c>
      <c r="W93" s="117">
        <f t="shared" si="11"/>
      </c>
      <c r="X93" s="117">
        <f t="shared" si="11"/>
      </c>
      <c r="Y93" s="117">
        <f t="shared" si="11"/>
      </c>
      <c r="Z93" s="117">
        <f t="shared" si="11"/>
      </c>
      <c r="AA93" s="117">
        <f t="shared" si="11"/>
      </c>
      <c r="AB93" s="117">
        <f t="shared" si="11"/>
      </c>
      <c r="AC93" s="117">
        <f t="shared" si="11"/>
      </c>
      <c r="AD93" s="117">
        <f t="shared" si="11"/>
      </c>
      <c r="AE93" s="117">
        <f t="shared" si="11"/>
      </c>
      <c r="AF93" s="117">
        <f t="shared" si="11"/>
      </c>
      <c r="AG93" s="117">
        <f t="shared" si="11"/>
      </c>
      <c r="AH93" s="117">
        <f t="shared" si="11"/>
      </c>
      <c r="AI93" s="117">
        <f t="shared" si="12"/>
        <v>0</v>
      </c>
    </row>
    <row r="94" ht="13.5" hidden="1"/>
    <row r="95" ht="13.5" hidden="1"/>
    <row r="96" ht="13.5" hidden="1"/>
    <row r="97" ht="13.5" hidden="1"/>
    <row r="98" ht="13.5" hidden="1"/>
    <row r="99" ht="13.5" hidden="1"/>
  </sheetData>
  <sheetProtection password="FA51" sheet="1" objects="1" scenarios="1"/>
  <mergeCells count="84">
    <mergeCell ref="D60:E60"/>
    <mergeCell ref="D61:E61"/>
    <mergeCell ref="D68:E68"/>
    <mergeCell ref="D62:E62"/>
    <mergeCell ref="D63:E63"/>
    <mergeCell ref="D64:E64"/>
    <mergeCell ref="D65:E65"/>
    <mergeCell ref="D66:E66"/>
    <mergeCell ref="D67:E67"/>
    <mergeCell ref="D57:E57"/>
    <mergeCell ref="A46:B49"/>
    <mergeCell ref="T46:V46"/>
    <mergeCell ref="T47:V47"/>
    <mergeCell ref="T49:V49"/>
    <mergeCell ref="D59:E59"/>
    <mergeCell ref="D58:E58"/>
    <mergeCell ref="D54:E54"/>
    <mergeCell ref="D55:E55"/>
    <mergeCell ref="D56:E56"/>
    <mergeCell ref="K20:K23"/>
    <mergeCell ref="L20:L23"/>
    <mergeCell ref="D7:AH7"/>
    <mergeCell ref="A24:A44"/>
    <mergeCell ref="B44:C44"/>
    <mergeCell ref="M20:M23"/>
    <mergeCell ref="N20:N23"/>
    <mergeCell ref="O20:O23"/>
    <mergeCell ref="P20:P23"/>
    <mergeCell ref="Q20:Q23"/>
    <mergeCell ref="AI7:AK7"/>
    <mergeCell ref="A9:A19"/>
    <mergeCell ref="AI9:AI18"/>
    <mergeCell ref="A7:A8"/>
    <mergeCell ref="B7:C8"/>
    <mergeCell ref="B19:C19"/>
    <mergeCell ref="AJ9:AJ18"/>
    <mergeCell ref="AK9:AK18"/>
    <mergeCell ref="A3:E5"/>
    <mergeCell ref="F3:X5"/>
    <mergeCell ref="AF5:AH5"/>
    <mergeCell ref="AI5:AM5"/>
    <mergeCell ref="AO5:AR5"/>
    <mergeCell ref="A1:C1"/>
    <mergeCell ref="D1:F1"/>
    <mergeCell ref="AR2:AR3"/>
    <mergeCell ref="T48:V48"/>
    <mergeCell ref="A20:A23"/>
    <mergeCell ref="B20:C23"/>
    <mergeCell ref="D20:D23"/>
    <mergeCell ref="E20:E23"/>
    <mergeCell ref="F20:F23"/>
    <mergeCell ref="G20:G23"/>
    <mergeCell ref="H20:H23"/>
    <mergeCell ref="I20:I23"/>
    <mergeCell ref="J20:J23"/>
    <mergeCell ref="R20:R23"/>
    <mergeCell ref="S20:S23"/>
    <mergeCell ref="T20:T23"/>
    <mergeCell ref="U20:U23"/>
    <mergeCell ref="V20:V23"/>
    <mergeCell ref="W20:W23"/>
    <mergeCell ref="X20:X23"/>
    <mergeCell ref="Y20:Y23"/>
    <mergeCell ref="Z20:Z23"/>
    <mergeCell ref="AA20:AA23"/>
    <mergeCell ref="AB20:AB23"/>
    <mergeCell ref="AC20:AC23"/>
    <mergeCell ref="AD20:AD23"/>
    <mergeCell ref="AI44:AK44"/>
    <mergeCell ref="AE20:AE23"/>
    <mergeCell ref="AF20:AF23"/>
    <mergeCell ref="AG20:AG23"/>
    <mergeCell ref="AH20:AH23"/>
    <mergeCell ref="AI20:AI23"/>
    <mergeCell ref="AJ20:AJ23"/>
    <mergeCell ref="AM20:AM23"/>
    <mergeCell ref="AN20:AN23"/>
    <mergeCell ref="AR20:AR23"/>
    <mergeCell ref="AL17:AN18"/>
    <mergeCell ref="AK20:AK23"/>
    <mergeCell ref="AL20:AL23"/>
    <mergeCell ref="AO20:AO23"/>
    <mergeCell ref="AP20:AP23"/>
    <mergeCell ref="AQ20:AQ23"/>
  </mergeCells>
  <conditionalFormatting sqref="C9:AG18 C24:AG43">
    <cfRule type="expression" priority="18" dxfId="0" stopIfTrue="1">
      <formula>$C9=""</formula>
    </cfRule>
  </conditionalFormatting>
  <conditionalFormatting sqref="AI5:AM5">
    <cfRule type="expression" priority="22" dxfId="0" stopIfTrue="1">
      <formula>$AI$5=""</formula>
    </cfRule>
  </conditionalFormatting>
  <conditionalFormatting sqref="AO5:AR5">
    <cfRule type="expression" priority="23" dxfId="0" stopIfTrue="1">
      <formula>$AO$5=""</formula>
    </cfRule>
  </conditionalFormatting>
  <conditionalFormatting sqref="D47:S47">
    <cfRule type="expression" priority="24" dxfId="0" stopIfTrue="1">
      <formula>D$47=""</formula>
    </cfRule>
  </conditionalFormatting>
  <conditionalFormatting sqref="AM24:AM43">
    <cfRule type="expression" priority="4" dxfId="0" stopIfTrue="1">
      <formula>AM24=""</formula>
    </cfRule>
  </conditionalFormatting>
  <conditionalFormatting sqref="AR24:AR43">
    <cfRule type="expression" priority="3" dxfId="0" stopIfTrue="1">
      <formula>AR24=""</formula>
    </cfRule>
  </conditionalFormatting>
  <conditionalFormatting sqref="AO24:AO43">
    <cfRule type="expression" priority="2" dxfId="0" stopIfTrue="1">
      <formula>AO24=""</formula>
    </cfRule>
  </conditionalFormatting>
  <conditionalFormatting sqref="AQ24:AQ43">
    <cfRule type="expression" priority="1" dxfId="0" stopIfTrue="1">
      <formula>AQ24=""</formula>
    </cfRule>
  </conditionalFormatting>
  <dataValidations count="4">
    <dataValidation type="list" allowBlank="1" showInputMessage="1" showErrorMessage="1" prompt="リストから選択して下さい。&#10;凡例&#10;育：育成研修を指導&#10;実：実践研修を指導&#10;" sqref="AH9:AH18">
      <formula1>"育,実,　"</formula1>
    </dataValidation>
    <dataValidation type="list" allowBlank="1" showInputMessage="1" showErrorMessage="1" sqref="AH24:AH43">
      <formula1>$I$55:$I$68</formula1>
    </dataValidation>
    <dataValidation type="list" allowBlank="1" showInputMessage="1" showErrorMessage="1" prompt="実地研修を指導した日についてリストから「実」を選択してください。" sqref="D9:AG18">
      <formula1>"実,　"</formula1>
    </dataValidation>
    <dataValidation type="list" allowBlank="1" showInputMessage="1" showErrorMessage="1" sqref="D24:AG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colBreaks count="1" manualBreakCount="1">
    <brk id="44" max="46" man="1"/>
  </colBreaks>
</worksheet>
</file>

<file path=xl/worksheets/sheet5.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C9" sqref="C9"/>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269</v>
      </c>
      <c r="B3" s="474"/>
      <c r="C3" s="474"/>
      <c r="D3" s="474"/>
      <c r="E3" s="474"/>
      <c r="F3" s="475" t="s">
        <v>264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477"/>
      <c r="AJ5" s="478"/>
      <c r="AK5" s="478"/>
      <c r="AL5" s="478"/>
      <c r="AM5" s="479"/>
      <c r="AN5" s="91" t="s">
        <v>2</v>
      </c>
      <c r="AO5" s="480"/>
      <c r="AP5" s="480"/>
      <c r="AQ5" s="480"/>
      <c r="AR5" s="480"/>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202">
        <v>2</v>
      </c>
      <c r="F8" s="201">
        <v>3</v>
      </c>
      <c r="G8" s="201">
        <v>4</v>
      </c>
      <c r="H8" s="201">
        <v>5</v>
      </c>
      <c r="I8" s="201">
        <v>6</v>
      </c>
      <c r="J8" s="92">
        <v>7</v>
      </c>
      <c r="K8" s="92">
        <v>8</v>
      </c>
      <c r="L8" s="202">
        <v>9</v>
      </c>
      <c r="M8" s="201">
        <v>10</v>
      </c>
      <c r="N8" s="92">
        <v>11</v>
      </c>
      <c r="O8" s="92">
        <v>12</v>
      </c>
      <c r="P8" s="92">
        <v>13</v>
      </c>
      <c r="Q8" s="92">
        <v>14</v>
      </c>
      <c r="R8" s="92">
        <v>15</v>
      </c>
      <c r="S8" s="202">
        <v>16</v>
      </c>
      <c r="T8" s="201">
        <v>17</v>
      </c>
      <c r="U8" s="92">
        <v>18</v>
      </c>
      <c r="V8" s="92">
        <v>19</v>
      </c>
      <c r="W8" s="92">
        <v>20</v>
      </c>
      <c r="X8" s="92">
        <v>21</v>
      </c>
      <c r="Y8" s="92">
        <v>22</v>
      </c>
      <c r="Z8" s="202">
        <v>23</v>
      </c>
      <c r="AA8" s="201">
        <v>24</v>
      </c>
      <c r="AB8" s="92">
        <v>25</v>
      </c>
      <c r="AC8" s="92">
        <v>26</v>
      </c>
      <c r="AD8" s="92">
        <v>27</v>
      </c>
      <c r="AE8" s="92">
        <v>28</v>
      </c>
      <c r="AF8" s="92">
        <v>29</v>
      </c>
      <c r="AG8" s="202">
        <v>30</v>
      </c>
      <c r="AH8" s="201">
        <v>31</v>
      </c>
      <c r="AI8" s="94" t="s">
        <v>6</v>
      </c>
      <c r="AJ8" s="94" t="s">
        <v>7</v>
      </c>
      <c r="AK8" s="95" t="s">
        <v>208</v>
      </c>
    </row>
    <row r="9" spans="1:37" ht="21.75" customHeight="1">
      <c r="A9" s="489" t="s">
        <v>8</v>
      </c>
      <c r="B9" s="104">
        <v>1</v>
      </c>
      <c r="C9" s="18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t="s">
        <v>9</v>
      </c>
      <c r="AF9" s="156" t="s">
        <v>9</v>
      </c>
      <c r="AG9" s="156" t="s">
        <v>9</v>
      </c>
      <c r="AH9" s="156" t="s">
        <v>9</v>
      </c>
      <c r="AI9" s="492"/>
      <c r="AJ9" s="492"/>
      <c r="AK9" s="501"/>
    </row>
    <row r="10" spans="1:37" ht="21.75" customHeight="1">
      <c r="A10" s="490"/>
      <c r="B10" s="184">
        <v>2</v>
      </c>
      <c r="C10" s="157"/>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493"/>
      <c r="AJ10" s="493"/>
      <c r="AK10" s="502"/>
    </row>
    <row r="11" spans="1:37" ht="21.75" customHeight="1">
      <c r="A11" s="490"/>
      <c r="B11" s="184">
        <v>3</v>
      </c>
      <c r="C11" s="157"/>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493"/>
      <c r="AJ11" s="493"/>
      <c r="AK11" s="502"/>
    </row>
    <row r="12" spans="1:37" ht="21.75" customHeight="1">
      <c r="A12" s="490"/>
      <c r="B12" s="184">
        <v>4</v>
      </c>
      <c r="C12" s="15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493"/>
      <c r="AJ12" s="493"/>
      <c r="AK12" s="502"/>
    </row>
    <row r="13" spans="1:37" ht="21.75" customHeight="1">
      <c r="A13" s="490"/>
      <c r="B13" s="184">
        <v>5</v>
      </c>
      <c r="C13" s="157"/>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493"/>
      <c r="AJ13" s="493"/>
      <c r="AK13" s="502"/>
    </row>
    <row r="14" spans="1:37" ht="21.75" customHeight="1">
      <c r="A14" s="490"/>
      <c r="B14" s="184">
        <v>6</v>
      </c>
      <c r="C14" s="157"/>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493"/>
      <c r="AJ14" s="493"/>
      <c r="AK14" s="502"/>
    </row>
    <row r="15" spans="1:37" ht="21.75" customHeight="1">
      <c r="A15" s="490"/>
      <c r="B15" s="107">
        <v>7</v>
      </c>
      <c r="C15" s="157"/>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t="s">
        <v>9</v>
      </c>
      <c r="AH15" s="158" t="s">
        <v>9</v>
      </c>
      <c r="AI15" s="493"/>
      <c r="AJ15" s="493"/>
      <c r="AK15" s="502"/>
    </row>
    <row r="16" spans="1:37" ht="21.75" customHeight="1">
      <c r="A16" s="490"/>
      <c r="B16" s="107">
        <v>8</v>
      </c>
      <c r="C16" s="157"/>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t="s">
        <v>9</v>
      </c>
      <c r="AH16" s="158" t="s">
        <v>9</v>
      </c>
      <c r="AI16" s="493"/>
      <c r="AJ16" s="493"/>
      <c r="AK16" s="502"/>
    </row>
    <row r="17" spans="1:44" ht="21.75" customHeight="1">
      <c r="A17" s="490"/>
      <c r="B17" s="107">
        <v>9</v>
      </c>
      <c r="C17" s="157"/>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t="s">
        <v>9</v>
      </c>
      <c r="AH17" s="158" t="s">
        <v>9</v>
      </c>
      <c r="AI17" s="493"/>
      <c r="AJ17" s="493"/>
      <c r="AK17" s="502"/>
      <c r="AL17" s="434" t="s">
        <v>265</v>
      </c>
      <c r="AM17" s="435"/>
      <c r="AN17" s="435"/>
      <c r="AO17" s="164"/>
      <c r="AP17" s="164"/>
      <c r="AQ17" s="164"/>
      <c r="AR17" s="164"/>
    </row>
    <row r="18" spans="1:44" ht="21.75" customHeight="1">
      <c r="A18" s="490"/>
      <c r="B18" s="185">
        <v>10</v>
      </c>
      <c r="C18" s="159"/>
      <c r="D18" s="160" t="s">
        <v>10</v>
      </c>
      <c r="E18" s="160" t="s">
        <v>9</v>
      </c>
      <c r="F18" s="160" t="s">
        <v>9</v>
      </c>
      <c r="G18" s="160" t="s">
        <v>9</v>
      </c>
      <c r="H18" s="160" t="s">
        <v>9</v>
      </c>
      <c r="I18" s="160" t="s">
        <v>9</v>
      </c>
      <c r="J18" s="160" t="s">
        <v>9</v>
      </c>
      <c r="K18" s="160" t="s">
        <v>9</v>
      </c>
      <c r="L18" s="160" t="s">
        <v>9</v>
      </c>
      <c r="M18" s="160"/>
      <c r="N18" s="160"/>
      <c r="O18" s="160"/>
      <c r="P18" s="160"/>
      <c r="Q18" s="160"/>
      <c r="R18" s="160"/>
      <c r="S18" s="160"/>
      <c r="T18" s="160"/>
      <c r="U18" s="160"/>
      <c r="V18" s="160"/>
      <c r="W18" s="160"/>
      <c r="X18" s="160"/>
      <c r="Y18" s="160"/>
      <c r="Z18" s="160"/>
      <c r="AA18" s="160"/>
      <c r="AB18" s="160"/>
      <c r="AC18" s="160"/>
      <c r="AD18" s="160"/>
      <c r="AE18" s="160"/>
      <c r="AF18" s="160"/>
      <c r="AG18" s="160" t="s">
        <v>9</v>
      </c>
      <c r="AH18" s="160"/>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59">
        <v>2</v>
      </c>
      <c r="F20" s="450">
        <v>3</v>
      </c>
      <c r="G20" s="450">
        <v>4</v>
      </c>
      <c r="H20" s="450">
        <v>5</v>
      </c>
      <c r="I20" s="450">
        <v>6</v>
      </c>
      <c r="J20" s="445">
        <v>7</v>
      </c>
      <c r="K20" s="445">
        <v>8</v>
      </c>
      <c r="L20" s="459">
        <v>9</v>
      </c>
      <c r="M20" s="450">
        <v>10</v>
      </c>
      <c r="N20" s="445">
        <v>11</v>
      </c>
      <c r="O20" s="445">
        <v>12</v>
      </c>
      <c r="P20" s="445">
        <v>13</v>
      </c>
      <c r="Q20" s="445">
        <v>14</v>
      </c>
      <c r="R20" s="445">
        <v>15</v>
      </c>
      <c r="S20" s="459">
        <v>16</v>
      </c>
      <c r="T20" s="450">
        <v>17</v>
      </c>
      <c r="U20" s="445">
        <v>18</v>
      </c>
      <c r="V20" s="445">
        <v>19</v>
      </c>
      <c r="W20" s="445">
        <v>20</v>
      </c>
      <c r="X20" s="445">
        <v>21</v>
      </c>
      <c r="Y20" s="445">
        <v>22</v>
      </c>
      <c r="Z20" s="459">
        <v>23</v>
      </c>
      <c r="AA20" s="450">
        <v>24</v>
      </c>
      <c r="AB20" s="445">
        <v>25</v>
      </c>
      <c r="AC20" s="445">
        <v>26</v>
      </c>
      <c r="AD20" s="445">
        <v>27</v>
      </c>
      <c r="AE20" s="445">
        <v>28</v>
      </c>
      <c r="AF20" s="445">
        <v>29</v>
      </c>
      <c r="AG20" s="459">
        <v>30</v>
      </c>
      <c r="AH20" s="518">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60"/>
      <c r="F21" s="451"/>
      <c r="G21" s="451"/>
      <c r="H21" s="451"/>
      <c r="I21" s="451"/>
      <c r="J21" s="446"/>
      <c r="K21" s="446"/>
      <c r="L21" s="460"/>
      <c r="M21" s="451"/>
      <c r="N21" s="446"/>
      <c r="O21" s="446"/>
      <c r="P21" s="446"/>
      <c r="Q21" s="446"/>
      <c r="R21" s="446"/>
      <c r="S21" s="460"/>
      <c r="T21" s="451"/>
      <c r="U21" s="446"/>
      <c r="V21" s="446"/>
      <c r="W21" s="446"/>
      <c r="X21" s="446"/>
      <c r="Y21" s="446"/>
      <c r="Z21" s="460"/>
      <c r="AA21" s="451"/>
      <c r="AB21" s="446"/>
      <c r="AC21" s="446"/>
      <c r="AD21" s="446"/>
      <c r="AE21" s="446"/>
      <c r="AF21" s="446"/>
      <c r="AG21" s="460"/>
      <c r="AH21" s="519"/>
      <c r="AI21" s="457"/>
      <c r="AJ21" s="457"/>
      <c r="AK21" s="437"/>
      <c r="AL21" s="437"/>
      <c r="AM21" s="426"/>
      <c r="AN21" s="429"/>
      <c r="AO21" s="440"/>
      <c r="AP21" s="443"/>
      <c r="AQ21" s="443"/>
      <c r="AR21" s="432"/>
    </row>
    <row r="22" spans="1:44" ht="19.5" customHeight="1">
      <c r="A22" s="466"/>
      <c r="B22" s="470"/>
      <c r="C22" s="471"/>
      <c r="D22" s="446"/>
      <c r="E22" s="460"/>
      <c r="F22" s="451"/>
      <c r="G22" s="451"/>
      <c r="H22" s="451"/>
      <c r="I22" s="451"/>
      <c r="J22" s="446"/>
      <c r="K22" s="446"/>
      <c r="L22" s="460"/>
      <c r="M22" s="451"/>
      <c r="N22" s="446"/>
      <c r="O22" s="446"/>
      <c r="P22" s="446"/>
      <c r="Q22" s="446"/>
      <c r="R22" s="446"/>
      <c r="S22" s="460"/>
      <c r="T22" s="451"/>
      <c r="U22" s="446"/>
      <c r="V22" s="446"/>
      <c r="W22" s="446"/>
      <c r="X22" s="446"/>
      <c r="Y22" s="446"/>
      <c r="Z22" s="460"/>
      <c r="AA22" s="451"/>
      <c r="AB22" s="446"/>
      <c r="AC22" s="446"/>
      <c r="AD22" s="446"/>
      <c r="AE22" s="446"/>
      <c r="AF22" s="446"/>
      <c r="AG22" s="460"/>
      <c r="AH22" s="519"/>
      <c r="AI22" s="457"/>
      <c r="AJ22" s="457"/>
      <c r="AK22" s="437"/>
      <c r="AL22" s="437"/>
      <c r="AM22" s="426"/>
      <c r="AN22" s="429"/>
      <c r="AO22" s="440"/>
      <c r="AP22" s="443"/>
      <c r="AQ22" s="443"/>
      <c r="AR22" s="432"/>
    </row>
    <row r="23" spans="1:44" ht="19.5" customHeight="1">
      <c r="A23" s="467"/>
      <c r="B23" s="472"/>
      <c r="C23" s="473"/>
      <c r="D23" s="447"/>
      <c r="E23" s="461"/>
      <c r="F23" s="452"/>
      <c r="G23" s="452"/>
      <c r="H23" s="452"/>
      <c r="I23" s="452"/>
      <c r="J23" s="447"/>
      <c r="K23" s="447"/>
      <c r="L23" s="461"/>
      <c r="M23" s="452"/>
      <c r="N23" s="447"/>
      <c r="O23" s="447"/>
      <c r="P23" s="447"/>
      <c r="Q23" s="447"/>
      <c r="R23" s="447"/>
      <c r="S23" s="461"/>
      <c r="T23" s="452"/>
      <c r="U23" s="447"/>
      <c r="V23" s="447"/>
      <c r="W23" s="447"/>
      <c r="X23" s="447"/>
      <c r="Y23" s="447"/>
      <c r="Z23" s="461"/>
      <c r="AA23" s="452"/>
      <c r="AB23" s="447"/>
      <c r="AC23" s="447"/>
      <c r="AD23" s="447"/>
      <c r="AE23" s="447"/>
      <c r="AF23" s="447"/>
      <c r="AG23" s="461"/>
      <c r="AH23" s="520"/>
      <c r="AI23" s="458"/>
      <c r="AJ23" s="458"/>
      <c r="AK23" s="438"/>
      <c r="AL23" s="438"/>
      <c r="AM23" s="427"/>
      <c r="AN23" s="430"/>
      <c r="AO23" s="441"/>
      <c r="AP23" s="444"/>
      <c r="AQ23" s="444"/>
      <c r="AR23" s="433"/>
    </row>
    <row r="24" spans="1:44" ht="21.75" customHeight="1">
      <c r="A24" s="489" t="s">
        <v>12</v>
      </c>
      <c r="B24" s="104">
        <v>1</v>
      </c>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05">
        <f>COUNTA(D24:AH24)-COUNTIF(D24:AH24,"集")-COUNTIF(D24:AH24,"休")-COUNTIF(D24:AH24,"外")</f>
        <v>0</v>
      </c>
      <c r="AJ24" s="105">
        <f>COUNTIF(D24:AH24,"集")</f>
        <v>0</v>
      </c>
      <c r="AK24" s="105">
        <f>AI24+'【4月】FW（２・３年目）月集計表'!AK24</f>
        <v>0</v>
      </c>
      <c r="AL24" s="105">
        <f>AJ24+'【4月】FW（２・３年目）月集計表'!AL24</f>
        <v>0</v>
      </c>
      <c r="AM24" s="197"/>
      <c r="AN24" s="166">
        <f>IF(90000&lt;=AM24,90000,AM24)</f>
        <v>0</v>
      </c>
      <c r="AO24" s="166"/>
      <c r="AP24" s="190">
        <f>IF(10000&lt;=AO24,10000,AO24)</f>
        <v>0</v>
      </c>
      <c r="AQ24" s="166"/>
      <c r="AR24" s="198"/>
    </row>
    <row r="25" spans="1:44" ht="21.75" customHeight="1">
      <c r="A25" s="490"/>
      <c r="B25" s="107">
        <v>2</v>
      </c>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08">
        <f aca="true" t="shared" si="1" ref="AI25:AI43">COUNTA(D25:AH25)-COUNTIF(D25:AH25,"集")-COUNTIF(D25:AH25,"休")-COUNTIF(D25:AH25,"外")</f>
        <v>0</v>
      </c>
      <c r="AJ25" s="108">
        <f aca="true" t="shared" si="2" ref="AJ25:AJ43">COUNTIF(D25:AH25,"集")</f>
        <v>0</v>
      </c>
      <c r="AK25" s="108">
        <f>AI25+'【4月】FW（２・３年目）月集計表'!AK25</f>
        <v>0</v>
      </c>
      <c r="AL25" s="108">
        <f>AJ25+'【4月】FW（２・３年目）月集計表'!AL25</f>
        <v>0</v>
      </c>
      <c r="AM25" s="199"/>
      <c r="AN25" s="166">
        <f aca="true" t="shared" si="3" ref="AN25:AN43">IF(90000&lt;=AM25,90000,AM25)</f>
        <v>0</v>
      </c>
      <c r="AO25" s="166"/>
      <c r="AP25" s="191">
        <f aca="true" t="shared" si="4" ref="AP25:AP43">IF(10000&lt;=AO25,10000,AO25)</f>
        <v>0</v>
      </c>
      <c r="AQ25" s="166"/>
      <c r="AR25" s="199"/>
    </row>
    <row r="26" spans="1:44" ht="21.75" customHeight="1">
      <c r="A26" s="490"/>
      <c r="B26" s="107">
        <v>3</v>
      </c>
      <c r="C26" s="157"/>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08">
        <f t="shared" si="1"/>
        <v>0</v>
      </c>
      <c r="AJ26" s="108">
        <f t="shared" si="2"/>
        <v>0</v>
      </c>
      <c r="AK26" s="108">
        <f>AI26+'【4月】FW（２・３年目）月集計表'!AK26</f>
        <v>0</v>
      </c>
      <c r="AL26" s="108">
        <f>AJ26+'【4月】FW（２・３年目）月集計表'!AL26</f>
        <v>0</v>
      </c>
      <c r="AM26" s="199"/>
      <c r="AN26" s="166">
        <f t="shared" si="3"/>
        <v>0</v>
      </c>
      <c r="AO26" s="166"/>
      <c r="AP26" s="191">
        <f t="shared" si="4"/>
        <v>0</v>
      </c>
      <c r="AQ26" s="166"/>
      <c r="AR26" s="199"/>
    </row>
    <row r="27" spans="1:44" ht="21.75" customHeight="1">
      <c r="A27" s="490"/>
      <c r="B27" s="107">
        <v>4</v>
      </c>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08">
        <f t="shared" si="1"/>
        <v>0</v>
      </c>
      <c r="AJ27" s="108">
        <f t="shared" si="2"/>
        <v>0</v>
      </c>
      <c r="AK27" s="108">
        <f>AI27+'【4月】FW（２・３年目）月集計表'!AK27</f>
        <v>0</v>
      </c>
      <c r="AL27" s="108">
        <f>AJ27+'【4月】FW（２・３年目）月集計表'!AL27</f>
        <v>0</v>
      </c>
      <c r="AM27" s="199"/>
      <c r="AN27" s="166">
        <f t="shared" si="3"/>
        <v>0</v>
      </c>
      <c r="AO27" s="166"/>
      <c r="AP27" s="191">
        <f t="shared" si="4"/>
        <v>0</v>
      </c>
      <c r="AQ27" s="166"/>
      <c r="AR27" s="199"/>
    </row>
    <row r="28" spans="1:44" ht="21.75" customHeight="1">
      <c r="A28" s="490"/>
      <c r="B28" s="107">
        <v>5</v>
      </c>
      <c r="C28" s="157"/>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08">
        <f t="shared" si="1"/>
        <v>0</v>
      </c>
      <c r="AJ28" s="108">
        <f t="shared" si="2"/>
        <v>0</v>
      </c>
      <c r="AK28" s="108">
        <f>AI28+'【4月】FW（２・３年目）月集計表'!AK28</f>
        <v>0</v>
      </c>
      <c r="AL28" s="108">
        <f>AJ28+'【4月】FW（２・３年目）月集計表'!AL28</f>
        <v>0</v>
      </c>
      <c r="AM28" s="199"/>
      <c r="AN28" s="166">
        <f t="shared" si="3"/>
        <v>0</v>
      </c>
      <c r="AO28" s="166"/>
      <c r="AP28" s="191">
        <f t="shared" si="4"/>
        <v>0</v>
      </c>
      <c r="AQ28" s="166"/>
      <c r="AR28" s="199"/>
    </row>
    <row r="29" spans="1:44" ht="21.75" customHeight="1">
      <c r="A29" s="490"/>
      <c r="B29" s="107">
        <v>6</v>
      </c>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08">
        <f t="shared" si="1"/>
        <v>0</v>
      </c>
      <c r="AJ29" s="108">
        <f t="shared" si="2"/>
        <v>0</v>
      </c>
      <c r="AK29" s="108">
        <f>AI29+'【4月】FW（２・３年目）月集計表'!AK29</f>
        <v>0</v>
      </c>
      <c r="AL29" s="108">
        <f>AJ29+'【4月】FW（２・３年目）月集計表'!AL29</f>
        <v>0</v>
      </c>
      <c r="AM29" s="199"/>
      <c r="AN29" s="166">
        <f t="shared" si="3"/>
        <v>0</v>
      </c>
      <c r="AO29" s="166"/>
      <c r="AP29" s="191">
        <f t="shared" si="4"/>
        <v>0</v>
      </c>
      <c r="AQ29" s="166"/>
      <c r="AR29" s="199"/>
    </row>
    <row r="30" spans="1:44" ht="21.75" customHeight="1">
      <c r="A30" s="490"/>
      <c r="B30" s="107">
        <v>7</v>
      </c>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08">
        <f t="shared" si="1"/>
        <v>0</v>
      </c>
      <c r="AJ30" s="108">
        <f t="shared" si="2"/>
        <v>0</v>
      </c>
      <c r="AK30" s="108">
        <f>AI30+'【4月】FW（２・３年目）月集計表'!AK30</f>
        <v>0</v>
      </c>
      <c r="AL30" s="108">
        <f>AJ30+'【4月】FW（２・３年目）月集計表'!AL30</f>
        <v>0</v>
      </c>
      <c r="AM30" s="199"/>
      <c r="AN30" s="166">
        <f t="shared" si="3"/>
        <v>0</v>
      </c>
      <c r="AO30" s="166"/>
      <c r="AP30" s="191">
        <f t="shared" si="4"/>
        <v>0</v>
      </c>
      <c r="AQ30" s="166"/>
      <c r="AR30" s="199"/>
    </row>
    <row r="31" spans="1:44" ht="21.75" customHeight="1">
      <c r="A31" s="490"/>
      <c r="B31" s="107">
        <v>8</v>
      </c>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08">
        <f t="shared" si="1"/>
        <v>0</v>
      </c>
      <c r="AJ31" s="108">
        <f t="shared" si="2"/>
        <v>0</v>
      </c>
      <c r="AK31" s="108">
        <f>AI31+'【4月】FW（２・３年目）月集計表'!AK31</f>
        <v>0</v>
      </c>
      <c r="AL31" s="108">
        <f>AJ31+'【4月】FW（２・３年目）月集計表'!AL31</f>
        <v>0</v>
      </c>
      <c r="AM31" s="199"/>
      <c r="AN31" s="166">
        <f t="shared" si="3"/>
        <v>0</v>
      </c>
      <c r="AO31" s="166"/>
      <c r="AP31" s="191">
        <f t="shared" si="4"/>
        <v>0</v>
      </c>
      <c r="AQ31" s="166"/>
      <c r="AR31" s="199"/>
    </row>
    <row r="32" spans="1:44" ht="21.75" customHeight="1">
      <c r="A32" s="490"/>
      <c r="B32" s="107">
        <v>9</v>
      </c>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08">
        <f t="shared" si="1"/>
        <v>0</v>
      </c>
      <c r="AJ32" s="108">
        <f t="shared" si="2"/>
        <v>0</v>
      </c>
      <c r="AK32" s="108">
        <f>AI32+'【4月】FW（２・３年目）月集計表'!AK32</f>
        <v>0</v>
      </c>
      <c r="AL32" s="108">
        <f>AJ32+'【4月】FW（２・３年目）月集計表'!AL32</f>
        <v>0</v>
      </c>
      <c r="AM32" s="199"/>
      <c r="AN32" s="166">
        <f t="shared" si="3"/>
        <v>0</v>
      </c>
      <c r="AO32" s="166"/>
      <c r="AP32" s="191">
        <f t="shared" si="4"/>
        <v>0</v>
      </c>
      <c r="AQ32" s="166"/>
      <c r="AR32" s="199"/>
    </row>
    <row r="33" spans="1:44" ht="21.75" customHeight="1">
      <c r="A33" s="490"/>
      <c r="B33" s="107">
        <v>10</v>
      </c>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08">
        <f t="shared" si="1"/>
        <v>0</v>
      </c>
      <c r="AJ33" s="108">
        <f t="shared" si="2"/>
        <v>0</v>
      </c>
      <c r="AK33" s="108">
        <f>AI33+'【4月】FW（２・３年目）月集計表'!AK33</f>
        <v>0</v>
      </c>
      <c r="AL33" s="108">
        <f>AJ33+'【4月】FW（２・３年目）月集計表'!AL33</f>
        <v>0</v>
      </c>
      <c r="AM33" s="199"/>
      <c r="AN33" s="166">
        <f t="shared" si="3"/>
        <v>0</v>
      </c>
      <c r="AO33" s="166"/>
      <c r="AP33" s="191">
        <f t="shared" si="4"/>
        <v>0</v>
      </c>
      <c r="AQ33" s="166"/>
      <c r="AR33" s="199"/>
    </row>
    <row r="34" spans="1:44" ht="21.75" customHeight="1">
      <c r="A34" s="490"/>
      <c r="B34" s="107">
        <v>11</v>
      </c>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08">
        <f t="shared" si="1"/>
        <v>0</v>
      </c>
      <c r="AJ34" s="108">
        <f t="shared" si="2"/>
        <v>0</v>
      </c>
      <c r="AK34" s="108">
        <f>AI34+'【4月】FW（２・３年目）月集計表'!AK34</f>
        <v>0</v>
      </c>
      <c r="AL34" s="108">
        <f>AJ34+'【4月】FW（２・３年目）月集計表'!AL34</f>
        <v>0</v>
      </c>
      <c r="AM34" s="199"/>
      <c r="AN34" s="166">
        <f t="shared" si="3"/>
        <v>0</v>
      </c>
      <c r="AO34" s="166"/>
      <c r="AP34" s="191">
        <f t="shared" si="4"/>
        <v>0</v>
      </c>
      <c r="AQ34" s="166"/>
      <c r="AR34" s="199"/>
    </row>
    <row r="35" spans="1:44" ht="21.75" customHeight="1">
      <c r="A35" s="490"/>
      <c r="B35" s="107">
        <v>12</v>
      </c>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08">
        <f t="shared" si="1"/>
        <v>0</v>
      </c>
      <c r="AJ35" s="108">
        <f t="shared" si="2"/>
        <v>0</v>
      </c>
      <c r="AK35" s="108">
        <f>AI35+'【4月】FW（２・３年目）月集計表'!AK35</f>
        <v>0</v>
      </c>
      <c r="AL35" s="108">
        <f>AJ35+'【4月】FW（２・３年目）月集計表'!AL35</f>
        <v>0</v>
      </c>
      <c r="AM35" s="199"/>
      <c r="AN35" s="166">
        <f t="shared" si="3"/>
        <v>0</v>
      </c>
      <c r="AO35" s="166"/>
      <c r="AP35" s="191">
        <f t="shared" si="4"/>
        <v>0</v>
      </c>
      <c r="AQ35" s="166"/>
      <c r="AR35" s="199"/>
    </row>
    <row r="36" spans="1:44" ht="21.75" customHeight="1">
      <c r="A36" s="490"/>
      <c r="B36" s="107">
        <v>13</v>
      </c>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08">
        <f t="shared" si="1"/>
        <v>0</v>
      </c>
      <c r="AJ36" s="108">
        <f t="shared" si="2"/>
        <v>0</v>
      </c>
      <c r="AK36" s="108">
        <f>AI36+'【4月】FW（２・３年目）月集計表'!AK36</f>
        <v>0</v>
      </c>
      <c r="AL36" s="108">
        <f>AJ36+'【4月】FW（２・３年目）月集計表'!AL36</f>
        <v>0</v>
      </c>
      <c r="AM36" s="199"/>
      <c r="AN36" s="166">
        <f t="shared" si="3"/>
        <v>0</v>
      </c>
      <c r="AO36" s="166"/>
      <c r="AP36" s="191">
        <f t="shared" si="4"/>
        <v>0</v>
      </c>
      <c r="AQ36" s="166"/>
      <c r="AR36" s="199"/>
    </row>
    <row r="37" spans="1:44" ht="21.75" customHeight="1">
      <c r="A37" s="490"/>
      <c r="B37" s="107">
        <v>14</v>
      </c>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08">
        <f t="shared" si="1"/>
        <v>0</v>
      </c>
      <c r="AJ37" s="108">
        <f t="shared" si="2"/>
        <v>0</v>
      </c>
      <c r="AK37" s="108">
        <f>AI37+'【4月】FW（２・３年目）月集計表'!AK37</f>
        <v>0</v>
      </c>
      <c r="AL37" s="108">
        <f>AJ37+'【4月】FW（２・３年目）月集計表'!AL37</f>
        <v>0</v>
      </c>
      <c r="AM37" s="199"/>
      <c r="AN37" s="166">
        <f t="shared" si="3"/>
        <v>0</v>
      </c>
      <c r="AO37" s="166"/>
      <c r="AP37" s="191">
        <f t="shared" si="4"/>
        <v>0</v>
      </c>
      <c r="AQ37" s="166"/>
      <c r="AR37" s="199"/>
    </row>
    <row r="38" spans="1:44" ht="21.75" customHeight="1">
      <c r="A38" s="490"/>
      <c r="B38" s="107">
        <v>15</v>
      </c>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08">
        <f t="shared" si="1"/>
        <v>0</v>
      </c>
      <c r="AJ38" s="108">
        <f t="shared" si="2"/>
        <v>0</v>
      </c>
      <c r="AK38" s="108">
        <f>AI38+'【4月】FW（２・３年目）月集計表'!AK38</f>
        <v>0</v>
      </c>
      <c r="AL38" s="108">
        <f>AJ38+'【4月】FW（２・３年目）月集計表'!AL38</f>
        <v>0</v>
      </c>
      <c r="AM38" s="199"/>
      <c r="AN38" s="166">
        <f t="shared" si="3"/>
        <v>0</v>
      </c>
      <c r="AO38" s="166"/>
      <c r="AP38" s="191">
        <f t="shared" si="4"/>
        <v>0</v>
      </c>
      <c r="AQ38" s="166"/>
      <c r="AR38" s="199"/>
    </row>
    <row r="39" spans="1:44" ht="21.75" customHeight="1">
      <c r="A39" s="490"/>
      <c r="B39" s="107">
        <v>16</v>
      </c>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08">
        <f t="shared" si="1"/>
        <v>0</v>
      </c>
      <c r="AJ39" s="108">
        <f t="shared" si="2"/>
        <v>0</v>
      </c>
      <c r="AK39" s="108">
        <f>AI39+'【4月】FW（２・３年目）月集計表'!AK39</f>
        <v>0</v>
      </c>
      <c r="AL39" s="108">
        <f>AJ39+'【4月】FW（２・３年目）月集計表'!AL39</f>
        <v>0</v>
      </c>
      <c r="AM39" s="199"/>
      <c r="AN39" s="166">
        <f t="shared" si="3"/>
        <v>0</v>
      </c>
      <c r="AO39" s="166"/>
      <c r="AP39" s="191">
        <f t="shared" si="4"/>
        <v>0</v>
      </c>
      <c r="AQ39" s="166"/>
      <c r="AR39" s="199"/>
    </row>
    <row r="40" spans="1:44" ht="21.75" customHeight="1">
      <c r="A40" s="490"/>
      <c r="B40" s="107">
        <v>17</v>
      </c>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08">
        <f t="shared" si="1"/>
        <v>0</v>
      </c>
      <c r="AJ40" s="108">
        <f t="shared" si="2"/>
        <v>0</v>
      </c>
      <c r="AK40" s="108">
        <f>AI40+'【4月】FW（２・３年目）月集計表'!AK40</f>
        <v>0</v>
      </c>
      <c r="AL40" s="108">
        <f>AJ40+'【4月】FW（２・３年目）月集計表'!AL40</f>
        <v>0</v>
      </c>
      <c r="AM40" s="199"/>
      <c r="AN40" s="166">
        <f t="shared" si="3"/>
        <v>0</v>
      </c>
      <c r="AO40" s="166"/>
      <c r="AP40" s="191">
        <f t="shared" si="4"/>
        <v>0</v>
      </c>
      <c r="AQ40" s="166"/>
      <c r="AR40" s="199"/>
    </row>
    <row r="41" spans="1:44" ht="21.75" customHeight="1">
      <c r="A41" s="490"/>
      <c r="B41" s="107">
        <v>18</v>
      </c>
      <c r="C41" s="157"/>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08">
        <f t="shared" si="1"/>
        <v>0</v>
      </c>
      <c r="AJ41" s="108">
        <f t="shared" si="2"/>
        <v>0</v>
      </c>
      <c r="AK41" s="108">
        <f>AI41+'【4月】FW（２・３年目）月集計表'!AK41</f>
        <v>0</v>
      </c>
      <c r="AL41" s="108">
        <f>AJ41+'【4月】FW（２・３年目）月集計表'!AL41</f>
        <v>0</v>
      </c>
      <c r="AM41" s="199"/>
      <c r="AN41" s="166">
        <f t="shared" si="3"/>
        <v>0</v>
      </c>
      <c r="AO41" s="166"/>
      <c r="AP41" s="191">
        <f t="shared" si="4"/>
        <v>0</v>
      </c>
      <c r="AQ41" s="166"/>
      <c r="AR41" s="199"/>
    </row>
    <row r="42" spans="1:44" ht="21.75" customHeight="1">
      <c r="A42" s="490"/>
      <c r="B42" s="107">
        <v>19</v>
      </c>
      <c r="C42" s="157"/>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08">
        <f t="shared" si="1"/>
        <v>0</v>
      </c>
      <c r="AJ42" s="108">
        <f t="shared" si="2"/>
        <v>0</v>
      </c>
      <c r="AK42" s="108">
        <f>AI42+'【4月】FW（２・３年目）月集計表'!AK42</f>
        <v>0</v>
      </c>
      <c r="AL42" s="108">
        <f>AJ42+'【4月】FW（２・３年目）月集計表'!AL42</f>
        <v>0</v>
      </c>
      <c r="AM42" s="199"/>
      <c r="AN42" s="166">
        <f t="shared" si="3"/>
        <v>0</v>
      </c>
      <c r="AO42" s="166"/>
      <c r="AP42" s="191">
        <f t="shared" si="4"/>
        <v>0</v>
      </c>
      <c r="AQ42" s="166"/>
      <c r="AR42" s="199"/>
    </row>
    <row r="43" spans="1:44" ht="21.75" customHeight="1" thickBot="1">
      <c r="A43" s="490"/>
      <c r="B43" s="110">
        <v>20</v>
      </c>
      <c r="C43" s="159"/>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11">
        <f t="shared" si="1"/>
        <v>0</v>
      </c>
      <c r="AJ43" s="111">
        <f t="shared" si="2"/>
        <v>0</v>
      </c>
      <c r="AK43" s="111">
        <f>AI43+'【4月】FW（２・３年目）月集計表'!AK43</f>
        <v>0</v>
      </c>
      <c r="AL43" s="111">
        <f>AJ43+'【4月】FW（２・３年目）月集計表'!AL43</f>
        <v>0</v>
      </c>
      <c r="AM43" s="200"/>
      <c r="AN43" s="166">
        <f t="shared" si="3"/>
        <v>0</v>
      </c>
      <c r="AO43" s="188"/>
      <c r="AP43" s="192">
        <f t="shared" si="4"/>
        <v>0</v>
      </c>
      <c r="AQ43" s="188"/>
      <c r="AR43" s="200"/>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242" t="s">
        <v>17</v>
      </c>
      <c r="D46" s="89" t="s">
        <v>18</v>
      </c>
      <c r="E46" s="89" t="s">
        <v>19</v>
      </c>
      <c r="F46" s="89" t="s">
        <v>20</v>
      </c>
      <c r="G46" s="89" t="s">
        <v>21</v>
      </c>
      <c r="H46" s="89" t="s">
        <v>22</v>
      </c>
      <c r="I46" s="89" t="s">
        <v>23</v>
      </c>
      <c r="J46" s="89" t="s">
        <v>24</v>
      </c>
      <c r="K46" s="89" t="s">
        <v>25</v>
      </c>
      <c r="L46" s="89" t="s">
        <v>26</v>
      </c>
      <c r="M46" s="89" t="s">
        <v>89</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242" t="s">
        <v>30</v>
      </c>
      <c r="D47" s="116"/>
      <c r="E47" s="116"/>
      <c r="F47" s="116"/>
      <c r="G47" s="116"/>
      <c r="H47" s="116"/>
      <c r="I47" s="116"/>
      <c r="J47" s="116"/>
      <c r="K47" s="116"/>
      <c r="L47" s="116"/>
      <c r="M47" s="116"/>
      <c r="N47" s="116"/>
      <c r="O47" s="116"/>
      <c r="P47" s="116"/>
      <c r="Q47" s="116"/>
      <c r="R47" s="116"/>
      <c r="S47" s="116"/>
      <c r="T47" s="462">
        <f>SUM(D47:P47)</f>
        <v>0</v>
      </c>
      <c r="U47" s="463"/>
      <c r="V47" s="464"/>
      <c r="AL47" s="134"/>
      <c r="AM47" s="134"/>
      <c r="AN47" s="134"/>
      <c r="AO47" s="134"/>
      <c r="AP47" s="134"/>
      <c r="AQ47" s="134"/>
    </row>
    <row r="48" spans="1:43" ht="21.75" customHeight="1">
      <c r="A48" s="509"/>
      <c r="B48" s="480"/>
      <c r="C48" s="242"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512">
        <f>SUM(D48:P48)</f>
        <v>0</v>
      </c>
      <c r="U48" s="512"/>
      <c r="V48" s="512"/>
      <c r="AL48" s="134"/>
      <c r="AM48" s="134"/>
      <c r="AN48" s="134"/>
      <c r="AO48" s="134"/>
      <c r="AP48" s="134"/>
      <c r="AQ48" s="134"/>
    </row>
    <row r="49" spans="1:43" ht="21.75" customHeight="1">
      <c r="A49" s="480"/>
      <c r="B49" s="480"/>
      <c r="C49" s="154" t="s">
        <v>164</v>
      </c>
      <c r="D49" s="117">
        <f>D48+'【4月】FW（２・３年目）月集計表'!D49</f>
        <v>0</v>
      </c>
      <c r="E49" s="117">
        <f>E48+'【4月】FW（２・３年目）月集計表'!E49</f>
        <v>0</v>
      </c>
      <c r="F49" s="117">
        <f>F48+'【4月】FW（２・３年目）月集計表'!F49</f>
        <v>0</v>
      </c>
      <c r="G49" s="117">
        <f>G48+'【4月】FW（２・３年目）月集計表'!G49</f>
        <v>0</v>
      </c>
      <c r="H49" s="117">
        <f>H48+'【4月】FW（２・３年目）月集計表'!H49</f>
        <v>0</v>
      </c>
      <c r="I49" s="117">
        <f>I48+'【4月】FW（２・３年目）月集計表'!I49</f>
        <v>0</v>
      </c>
      <c r="J49" s="117">
        <f>J48+'【4月】FW（２・３年目）月集計表'!J49</f>
        <v>0</v>
      </c>
      <c r="K49" s="117">
        <f>K48+'【4月】FW（２・３年目）月集計表'!K49</f>
        <v>0</v>
      </c>
      <c r="L49" s="117">
        <f>L48+'【4月】FW（２・３年目）月集計表'!L49</f>
        <v>0</v>
      </c>
      <c r="M49" s="117">
        <f>M48+'【4月】FW（２・３年目）月集計表'!M49</f>
        <v>0</v>
      </c>
      <c r="N49" s="117">
        <f>N48+'【4月】FW（２・３年目）月集計表'!N49</f>
        <v>0</v>
      </c>
      <c r="O49" s="117">
        <f>O48+'【4月】FW（２・３年目）月集計表'!O49</f>
        <v>0</v>
      </c>
      <c r="P49" s="117">
        <f>P48+'【4月】FW（２・３年目）月集計表'!P49</f>
        <v>0</v>
      </c>
      <c r="Q49" s="117">
        <f>Q48+'【4月】FW（２・３年目）月集計表'!Q49</f>
        <v>0</v>
      </c>
      <c r="R49" s="117">
        <f>R48+'【4月】FW（２・３年目）月集計表'!R49</f>
        <v>0</v>
      </c>
      <c r="S49" s="117">
        <f>S48+'【4月】FW（２・３年目）月集計表'!S49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242"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103</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 aca="true" t="shared" si="10" ref="AI86:AI91">COUNTIF(D86:AH86,1)</f>
        <v>0</v>
      </c>
    </row>
    <row r="87" spans="3:35" ht="13.5" hidden="1">
      <c r="C87" s="89" t="s">
        <v>107</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aca="true" t="shared" si="11" ref="D87:S91">IF(COUNTIF(S$24:S$43,$C87)=0,"",COUNTIF(S$24:S$43,$C87)/COUNTIF(S$24:S$43,$C87))</f>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 t="shared" si="10"/>
        <v>0</v>
      </c>
    </row>
    <row r="88" spans="3:35" ht="13.5" hidden="1">
      <c r="C88" s="89" t="s">
        <v>110</v>
      </c>
      <c r="D88" s="117">
        <f t="shared" si="11"/>
      </c>
      <c r="E88" s="117">
        <f t="shared" si="11"/>
      </c>
      <c r="F88" s="117">
        <f t="shared" si="11"/>
      </c>
      <c r="G88" s="117">
        <f t="shared" si="11"/>
      </c>
      <c r="H88" s="117">
        <f t="shared" si="11"/>
      </c>
      <c r="I88" s="117">
        <f t="shared" si="11"/>
      </c>
      <c r="J88" s="117">
        <f t="shared" si="11"/>
      </c>
      <c r="K88" s="117">
        <f t="shared" si="11"/>
      </c>
      <c r="L88" s="117">
        <f t="shared" si="11"/>
      </c>
      <c r="M88" s="117">
        <f t="shared" si="11"/>
      </c>
      <c r="N88" s="117">
        <f t="shared" si="11"/>
      </c>
      <c r="O88" s="117">
        <f t="shared" si="11"/>
      </c>
      <c r="P88" s="117">
        <f t="shared" si="11"/>
      </c>
      <c r="Q88" s="117">
        <f t="shared" si="11"/>
      </c>
      <c r="R88" s="117">
        <f t="shared" si="11"/>
      </c>
      <c r="S88" s="117">
        <f t="shared" si="11"/>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 t="shared" si="10"/>
        <v>0</v>
      </c>
    </row>
    <row r="89" spans="3:35" ht="13.5" hidden="1">
      <c r="C89" s="89" t="s">
        <v>235</v>
      </c>
      <c r="D89" s="117">
        <f t="shared" si="11"/>
      </c>
      <c r="E89" s="117">
        <f t="shared" si="11"/>
      </c>
      <c r="F89" s="117">
        <f t="shared" si="11"/>
      </c>
      <c r="G89" s="117">
        <f t="shared" si="11"/>
      </c>
      <c r="H89" s="117">
        <f t="shared" si="11"/>
      </c>
      <c r="I89" s="117">
        <f t="shared" si="11"/>
      </c>
      <c r="J89" s="117">
        <f t="shared" si="11"/>
      </c>
      <c r="K89" s="117">
        <f t="shared" si="11"/>
      </c>
      <c r="L89" s="117">
        <f t="shared" si="11"/>
      </c>
      <c r="M89" s="117">
        <f t="shared" si="11"/>
      </c>
      <c r="N89" s="117">
        <f t="shared" si="11"/>
      </c>
      <c r="O89" s="117">
        <f t="shared" si="11"/>
      </c>
      <c r="P89" s="117">
        <f t="shared" si="11"/>
      </c>
      <c r="Q89" s="117">
        <f t="shared" si="11"/>
      </c>
      <c r="R89" s="117">
        <f t="shared" si="11"/>
      </c>
      <c r="S89" s="117">
        <f t="shared" si="11"/>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 t="shared" si="10"/>
        <v>0</v>
      </c>
    </row>
    <row r="90" spans="3:35" ht="13.5" hidden="1">
      <c r="C90" s="89" t="s">
        <v>238</v>
      </c>
      <c r="D90" s="117">
        <f t="shared" si="11"/>
      </c>
      <c r="E90" s="117">
        <f t="shared" si="11"/>
      </c>
      <c r="F90" s="117">
        <f t="shared" si="11"/>
      </c>
      <c r="G90" s="117">
        <f t="shared" si="11"/>
      </c>
      <c r="H90" s="117">
        <f t="shared" si="11"/>
      </c>
      <c r="I90" s="117">
        <f t="shared" si="11"/>
      </c>
      <c r="J90" s="117">
        <f t="shared" si="11"/>
      </c>
      <c r="K90" s="117">
        <f t="shared" si="11"/>
      </c>
      <c r="L90" s="117">
        <f t="shared" si="11"/>
      </c>
      <c r="M90" s="117">
        <f t="shared" si="11"/>
      </c>
      <c r="N90" s="117">
        <f t="shared" si="11"/>
      </c>
      <c r="O90" s="117">
        <f t="shared" si="11"/>
      </c>
      <c r="P90" s="117">
        <f t="shared" si="11"/>
      </c>
      <c r="Q90" s="117">
        <f t="shared" si="11"/>
      </c>
      <c r="R90" s="117">
        <f t="shared" si="11"/>
      </c>
      <c r="S90" s="117">
        <f t="shared" si="11"/>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 t="shared" si="10"/>
        <v>0</v>
      </c>
    </row>
    <row r="91" spans="3:35" ht="13.5" hidden="1">
      <c r="C91" s="89" t="s">
        <v>27</v>
      </c>
      <c r="D91" s="117">
        <f t="shared" si="11"/>
      </c>
      <c r="E91" s="117">
        <f t="shared" si="11"/>
      </c>
      <c r="F91" s="117">
        <f t="shared" si="11"/>
      </c>
      <c r="G91" s="117">
        <f t="shared" si="11"/>
      </c>
      <c r="H91" s="117">
        <f t="shared" si="11"/>
      </c>
      <c r="I91" s="117">
        <f t="shared" si="11"/>
      </c>
      <c r="J91" s="117">
        <f t="shared" si="11"/>
      </c>
      <c r="K91" s="117">
        <f t="shared" si="11"/>
      </c>
      <c r="L91" s="117">
        <f t="shared" si="11"/>
      </c>
      <c r="M91" s="117">
        <f t="shared" si="11"/>
      </c>
      <c r="N91" s="117">
        <f t="shared" si="11"/>
      </c>
      <c r="O91" s="117">
        <f t="shared" si="11"/>
      </c>
      <c r="P91" s="117">
        <f t="shared" si="11"/>
      </c>
      <c r="Q91" s="117">
        <f t="shared" si="11"/>
      </c>
      <c r="R91" s="117">
        <f t="shared" si="11"/>
      </c>
      <c r="S91" s="117">
        <f t="shared" si="11"/>
      </c>
      <c r="T91" s="117">
        <f aca="true" t="shared" si="12" ref="T91:AH91">IF(COUNTIF(T$24:T$43,$C91)=0,"",COUNTIF(T$24:T$43,$C91)/COUNTIF(T$24:T$43,$C91))</f>
      </c>
      <c r="U91" s="117">
        <f t="shared" si="12"/>
      </c>
      <c r="V91" s="117">
        <f t="shared" si="12"/>
      </c>
      <c r="W91" s="117">
        <f t="shared" si="12"/>
      </c>
      <c r="X91" s="117">
        <f t="shared" si="12"/>
      </c>
      <c r="Y91" s="117">
        <f t="shared" si="12"/>
      </c>
      <c r="Z91" s="117">
        <f t="shared" si="12"/>
      </c>
      <c r="AA91" s="117">
        <f t="shared" si="12"/>
      </c>
      <c r="AB91" s="117">
        <f t="shared" si="12"/>
      </c>
      <c r="AC91" s="117">
        <f t="shared" si="12"/>
      </c>
      <c r="AD91" s="117">
        <f t="shared" si="12"/>
      </c>
      <c r="AE91" s="117">
        <f t="shared" si="12"/>
      </c>
      <c r="AF91" s="117">
        <f t="shared" si="12"/>
      </c>
      <c r="AG91" s="117">
        <f t="shared" si="12"/>
      </c>
      <c r="AH91" s="117">
        <f t="shared" si="12"/>
      </c>
      <c r="AI91" s="117">
        <f t="shared" si="10"/>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24:AH43 C9:AH18">
    <cfRule type="expression" priority="18" dxfId="0" stopIfTrue="1">
      <formula>$C9=""</formula>
    </cfRule>
  </conditionalFormatting>
  <conditionalFormatting sqref="AI5:AM5">
    <cfRule type="expression" priority="22" dxfId="0" stopIfTrue="1">
      <formula>$AI$5=""</formula>
    </cfRule>
  </conditionalFormatting>
  <conditionalFormatting sqref="AO5:AR5">
    <cfRule type="expression" priority="23" dxfId="0" stopIfTrue="1">
      <formula>$AO$5=""</formula>
    </cfRule>
  </conditionalFormatting>
  <conditionalFormatting sqref="D47:S47">
    <cfRule type="expression" priority="24" dxfId="0" stopIfTrue="1">
      <formula>D$47=""</formula>
    </cfRule>
  </conditionalFormatting>
  <conditionalFormatting sqref="AM24:AM43">
    <cfRule type="expression" priority="4" dxfId="0" stopIfTrue="1">
      <formula>AM24=""</formula>
    </cfRule>
  </conditionalFormatting>
  <conditionalFormatting sqref="AR24:AR43">
    <cfRule type="expression" priority="3" dxfId="0" stopIfTrue="1">
      <formula>AR24=""</formula>
    </cfRule>
  </conditionalFormatting>
  <conditionalFormatting sqref="AO24:AO43">
    <cfRule type="expression" priority="2" dxfId="0" stopIfTrue="1">
      <formula>AO24=""</formula>
    </cfRule>
  </conditionalFormatting>
  <conditionalFormatting sqref="AQ24:AQ43">
    <cfRule type="expression" priority="1" dxfId="0" stopIfTrue="1">
      <formula>AQ24=""</formula>
    </cfRule>
  </conditionalFormatting>
  <dataValidations count="2">
    <dataValidation type="list" allowBlank="1" showInputMessage="1" showErrorMessage="1" sqref="D24:AH43">
      <formula1>$I$55:$I$70</formula1>
    </dataValidation>
    <dataValidation type="list" allowBlank="1" showInputMessage="1" showErrorMessage="1" prompt="実地研修を指導した日についてリストから「実」を選択してください。" sqref="D9:AH18">
      <formula1>"実,　"</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ignoredErrors>
    <ignoredError sqref="M19:R19 AB19:AD19 W19:AA19 U19:V19 S19:T19" formulaRange="1"/>
  </ignoredErrors>
</worksheet>
</file>

<file path=xl/worksheets/sheet6.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270</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92">
        <v>3</v>
      </c>
      <c r="G8" s="236">
        <v>4</v>
      </c>
      <c r="H8" s="201">
        <v>5</v>
      </c>
      <c r="I8" s="92">
        <v>6</v>
      </c>
      <c r="J8" s="92">
        <v>7</v>
      </c>
      <c r="K8" s="92">
        <v>8</v>
      </c>
      <c r="L8" s="92">
        <v>9</v>
      </c>
      <c r="M8" s="92">
        <v>10</v>
      </c>
      <c r="N8" s="236">
        <v>11</v>
      </c>
      <c r="O8" s="201">
        <v>12</v>
      </c>
      <c r="P8" s="92">
        <v>13</v>
      </c>
      <c r="Q8" s="92">
        <v>14</v>
      </c>
      <c r="R8" s="92">
        <v>15</v>
      </c>
      <c r="S8" s="92">
        <v>16</v>
      </c>
      <c r="T8" s="92">
        <v>17</v>
      </c>
      <c r="U8" s="236">
        <v>18</v>
      </c>
      <c r="V8" s="201">
        <v>19</v>
      </c>
      <c r="W8" s="92">
        <v>20</v>
      </c>
      <c r="X8" s="92">
        <v>21</v>
      </c>
      <c r="Y8" s="92">
        <v>22</v>
      </c>
      <c r="Z8" s="92">
        <v>23</v>
      </c>
      <c r="AA8" s="92">
        <v>24</v>
      </c>
      <c r="AB8" s="236">
        <v>25</v>
      </c>
      <c r="AC8" s="201">
        <v>26</v>
      </c>
      <c r="AD8" s="92">
        <v>27</v>
      </c>
      <c r="AE8" s="92">
        <v>28</v>
      </c>
      <c r="AF8" s="92">
        <v>29</v>
      </c>
      <c r="AG8" s="92">
        <v>30</v>
      </c>
      <c r="AH8" s="135"/>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36"/>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2"/>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2"/>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2"/>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2"/>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37"/>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37"/>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37"/>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8"/>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G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139"/>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45">
        <v>3</v>
      </c>
      <c r="G20" s="524">
        <v>4</v>
      </c>
      <c r="H20" s="450">
        <v>5</v>
      </c>
      <c r="I20" s="445">
        <v>6</v>
      </c>
      <c r="J20" s="445">
        <v>7</v>
      </c>
      <c r="K20" s="445">
        <v>8</v>
      </c>
      <c r="L20" s="445">
        <v>9</v>
      </c>
      <c r="M20" s="445">
        <v>10</v>
      </c>
      <c r="N20" s="524">
        <v>11</v>
      </c>
      <c r="O20" s="450">
        <v>12</v>
      </c>
      <c r="P20" s="445">
        <v>13</v>
      </c>
      <c r="Q20" s="445">
        <v>14</v>
      </c>
      <c r="R20" s="445">
        <v>15</v>
      </c>
      <c r="S20" s="445">
        <v>16</v>
      </c>
      <c r="T20" s="445">
        <v>17</v>
      </c>
      <c r="U20" s="524">
        <v>18</v>
      </c>
      <c r="V20" s="450">
        <v>19</v>
      </c>
      <c r="W20" s="445">
        <v>20</v>
      </c>
      <c r="X20" s="445">
        <v>21</v>
      </c>
      <c r="Y20" s="445">
        <v>22</v>
      </c>
      <c r="Z20" s="445">
        <v>23</v>
      </c>
      <c r="AA20" s="445">
        <v>24</v>
      </c>
      <c r="AB20" s="524">
        <v>25</v>
      </c>
      <c r="AC20" s="450">
        <v>26</v>
      </c>
      <c r="AD20" s="445">
        <v>27</v>
      </c>
      <c r="AE20" s="445">
        <v>28</v>
      </c>
      <c r="AF20" s="445">
        <v>29</v>
      </c>
      <c r="AG20" s="445">
        <v>30</v>
      </c>
      <c r="AH20" s="521"/>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46"/>
      <c r="G21" s="525"/>
      <c r="H21" s="451"/>
      <c r="I21" s="446"/>
      <c r="J21" s="446"/>
      <c r="K21" s="446"/>
      <c r="L21" s="446"/>
      <c r="M21" s="446"/>
      <c r="N21" s="525"/>
      <c r="O21" s="451"/>
      <c r="P21" s="446"/>
      <c r="Q21" s="446"/>
      <c r="R21" s="446"/>
      <c r="S21" s="446"/>
      <c r="T21" s="446"/>
      <c r="U21" s="525"/>
      <c r="V21" s="451"/>
      <c r="W21" s="446"/>
      <c r="X21" s="446"/>
      <c r="Y21" s="446"/>
      <c r="Z21" s="446"/>
      <c r="AA21" s="446"/>
      <c r="AB21" s="525"/>
      <c r="AC21" s="451"/>
      <c r="AD21" s="446"/>
      <c r="AE21" s="446"/>
      <c r="AF21" s="446"/>
      <c r="AG21" s="446"/>
      <c r="AH21" s="522"/>
      <c r="AI21" s="457"/>
      <c r="AJ21" s="457"/>
      <c r="AK21" s="437"/>
      <c r="AL21" s="437"/>
      <c r="AM21" s="426"/>
      <c r="AN21" s="429"/>
      <c r="AO21" s="440"/>
      <c r="AP21" s="443"/>
      <c r="AQ21" s="443"/>
      <c r="AR21" s="432"/>
    </row>
    <row r="22" spans="1:44" ht="19.5" customHeight="1">
      <c r="A22" s="466"/>
      <c r="B22" s="470"/>
      <c r="C22" s="471"/>
      <c r="D22" s="446"/>
      <c r="E22" s="446"/>
      <c r="F22" s="446"/>
      <c r="G22" s="525"/>
      <c r="H22" s="451"/>
      <c r="I22" s="446"/>
      <c r="J22" s="446"/>
      <c r="K22" s="446"/>
      <c r="L22" s="446"/>
      <c r="M22" s="446"/>
      <c r="N22" s="525"/>
      <c r="O22" s="451"/>
      <c r="P22" s="446"/>
      <c r="Q22" s="446"/>
      <c r="R22" s="446"/>
      <c r="S22" s="446"/>
      <c r="T22" s="446"/>
      <c r="U22" s="525"/>
      <c r="V22" s="451"/>
      <c r="W22" s="446"/>
      <c r="X22" s="446"/>
      <c r="Y22" s="446"/>
      <c r="Z22" s="446"/>
      <c r="AA22" s="446"/>
      <c r="AB22" s="525"/>
      <c r="AC22" s="451"/>
      <c r="AD22" s="446"/>
      <c r="AE22" s="446"/>
      <c r="AF22" s="446"/>
      <c r="AG22" s="446"/>
      <c r="AH22" s="522"/>
      <c r="AI22" s="457"/>
      <c r="AJ22" s="457"/>
      <c r="AK22" s="437"/>
      <c r="AL22" s="437"/>
      <c r="AM22" s="426"/>
      <c r="AN22" s="429"/>
      <c r="AO22" s="440"/>
      <c r="AP22" s="443"/>
      <c r="AQ22" s="443"/>
      <c r="AR22" s="432"/>
    </row>
    <row r="23" spans="1:44" ht="19.5" customHeight="1">
      <c r="A23" s="467"/>
      <c r="B23" s="472"/>
      <c r="C23" s="473"/>
      <c r="D23" s="447"/>
      <c r="E23" s="447"/>
      <c r="F23" s="447"/>
      <c r="G23" s="526"/>
      <c r="H23" s="452"/>
      <c r="I23" s="447"/>
      <c r="J23" s="447"/>
      <c r="K23" s="447"/>
      <c r="L23" s="447"/>
      <c r="M23" s="447"/>
      <c r="N23" s="526"/>
      <c r="O23" s="452"/>
      <c r="P23" s="447"/>
      <c r="Q23" s="447"/>
      <c r="R23" s="447"/>
      <c r="S23" s="447"/>
      <c r="T23" s="447"/>
      <c r="U23" s="526"/>
      <c r="V23" s="452"/>
      <c r="W23" s="447"/>
      <c r="X23" s="447"/>
      <c r="Y23" s="447"/>
      <c r="Z23" s="447"/>
      <c r="AA23" s="447"/>
      <c r="AB23" s="526"/>
      <c r="AC23" s="452"/>
      <c r="AD23" s="447"/>
      <c r="AE23" s="447"/>
      <c r="AF23" s="447"/>
      <c r="AG23" s="447"/>
      <c r="AH23" s="523"/>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36"/>
      <c r="AI24" s="105">
        <f>COUNTA(D24:AH24)-COUNTIF(D24:AH24,"集")-COUNTIF(D24:AH24,"休")-COUNTIF(D24:AH24,"外")</f>
        <v>0</v>
      </c>
      <c r="AJ24" s="105">
        <f>COUNTIF(D24:AH24,"集")</f>
        <v>0</v>
      </c>
      <c r="AK24" s="105">
        <f>AI24+'【5月】FW（２・３年目）月集計表'!AK24</f>
        <v>0</v>
      </c>
      <c r="AL24" s="105">
        <f>AJ24+'【5月】FW（２・３年目）月集計表'!AL24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37"/>
      <c r="AI25" s="108">
        <f aca="true" t="shared" si="1" ref="AI25:AI43">COUNTA(D25:AH25)-COUNTIF(D25:AH25,"集")-COUNTIF(D25:AH25,"休")-COUNTIF(D25:AH25,"外")</f>
        <v>0</v>
      </c>
      <c r="AJ25" s="108">
        <f aca="true" t="shared" si="2" ref="AJ25:AJ43">COUNTIF(D25:AH25,"集")</f>
        <v>0</v>
      </c>
      <c r="AK25" s="108">
        <f>AI25+'【5月】FW（２・３年目）月集計表'!AK25</f>
        <v>0</v>
      </c>
      <c r="AL25" s="108">
        <f>AJ25+'【5月】FW（２・３年目）月集計表'!AL25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7"/>
      <c r="AI26" s="108">
        <f t="shared" si="1"/>
        <v>0</v>
      </c>
      <c r="AJ26" s="108">
        <f t="shared" si="2"/>
        <v>0</v>
      </c>
      <c r="AK26" s="108">
        <f>AI26+'【5月】FW（２・３年目）月集計表'!AK26</f>
        <v>0</v>
      </c>
      <c r="AL26" s="108">
        <f>AJ26+'【5月】FW（２・３年目）月集計表'!AL26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37"/>
      <c r="AI27" s="108">
        <f t="shared" si="1"/>
        <v>0</v>
      </c>
      <c r="AJ27" s="108">
        <f t="shared" si="2"/>
        <v>0</v>
      </c>
      <c r="AK27" s="108">
        <f>AI27+'【5月】FW（２・３年目）月集計表'!AK27</f>
        <v>0</v>
      </c>
      <c r="AL27" s="108">
        <f>AJ27+'【5月】FW（２・３年目）月集計表'!AL27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37"/>
      <c r="AI28" s="108">
        <f t="shared" si="1"/>
        <v>0</v>
      </c>
      <c r="AJ28" s="108">
        <f t="shared" si="2"/>
        <v>0</v>
      </c>
      <c r="AK28" s="108">
        <f>AI28+'【5月】FW（２・３年目）月集計表'!AK28</f>
        <v>0</v>
      </c>
      <c r="AL28" s="108">
        <f>AJ28+'【5月】FW（２・３年目）月集計表'!AL28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37"/>
      <c r="AI29" s="108">
        <f t="shared" si="1"/>
        <v>0</v>
      </c>
      <c r="AJ29" s="108">
        <f t="shared" si="2"/>
        <v>0</v>
      </c>
      <c r="AK29" s="108">
        <f>AI29+'【5月】FW（２・３年目）月集計表'!AK29</f>
        <v>0</v>
      </c>
      <c r="AL29" s="108">
        <f>AJ29+'【5月】FW（２・３年目）月集計表'!AL29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37"/>
      <c r="AI30" s="108">
        <f t="shared" si="1"/>
        <v>0</v>
      </c>
      <c r="AJ30" s="108">
        <f t="shared" si="2"/>
        <v>0</v>
      </c>
      <c r="AK30" s="108">
        <f>AI30+'【5月】FW（２・３年目）月集計表'!AK30</f>
        <v>0</v>
      </c>
      <c r="AL30" s="108">
        <f>AJ30+'【5月】FW（２・３年目）月集計表'!AL30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37"/>
      <c r="AI31" s="108">
        <f t="shared" si="1"/>
        <v>0</v>
      </c>
      <c r="AJ31" s="108">
        <f t="shared" si="2"/>
        <v>0</v>
      </c>
      <c r="AK31" s="108">
        <f>AI31+'【5月】FW（２・３年目）月集計表'!AK31</f>
        <v>0</v>
      </c>
      <c r="AL31" s="108">
        <f>AJ31+'【5月】FW（２・３年目）月集計表'!AL31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37"/>
      <c r="AI32" s="108">
        <f t="shared" si="1"/>
        <v>0</v>
      </c>
      <c r="AJ32" s="108">
        <f t="shared" si="2"/>
        <v>0</v>
      </c>
      <c r="AK32" s="108">
        <f>AI32+'【5月】FW（２・３年目）月集計表'!AK32</f>
        <v>0</v>
      </c>
      <c r="AL32" s="108">
        <f>AJ32+'【5月】FW（２・３年目）月集計表'!AL32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7"/>
      <c r="AI33" s="108">
        <f t="shared" si="1"/>
        <v>0</v>
      </c>
      <c r="AJ33" s="108">
        <f t="shared" si="2"/>
        <v>0</v>
      </c>
      <c r="AK33" s="108">
        <f>AI33+'【5月】FW（２・３年目）月集計表'!AK33</f>
        <v>0</v>
      </c>
      <c r="AL33" s="108">
        <f>AJ33+'【5月】FW（２・３年目）月集計表'!AL33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37"/>
      <c r="AI34" s="108">
        <f t="shared" si="1"/>
        <v>0</v>
      </c>
      <c r="AJ34" s="108">
        <f t="shared" si="2"/>
        <v>0</v>
      </c>
      <c r="AK34" s="108">
        <f>AI34+'【5月】FW（２・３年目）月集計表'!AK34</f>
        <v>0</v>
      </c>
      <c r="AL34" s="108">
        <f>AJ34+'【5月】FW（２・３年目）月集計表'!AL34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37"/>
      <c r="AI35" s="108">
        <f t="shared" si="1"/>
        <v>0</v>
      </c>
      <c r="AJ35" s="108">
        <f t="shared" si="2"/>
        <v>0</v>
      </c>
      <c r="AK35" s="108">
        <f>AI35+'【5月】FW（２・３年目）月集計表'!AK35</f>
        <v>0</v>
      </c>
      <c r="AL35" s="108">
        <f>AJ35+'【5月】FW（２・３年目）月集計表'!AL35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37"/>
      <c r="AI36" s="108">
        <f t="shared" si="1"/>
        <v>0</v>
      </c>
      <c r="AJ36" s="108">
        <f t="shared" si="2"/>
        <v>0</v>
      </c>
      <c r="AK36" s="108">
        <f>AI36+'【5月】FW（２・３年目）月集計表'!AK36</f>
        <v>0</v>
      </c>
      <c r="AL36" s="108">
        <f>AJ36+'【5月】FW（２・３年目）月集計表'!AL36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37"/>
      <c r="AI37" s="108">
        <f t="shared" si="1"/>
        <v>0</v>
      </c>
      <c r="AJ37" s="108">
        <f t="shared" si="2"/>
        <v>0</v>
      </c>
      <c r="AK37" s="108">
        <f>AI37+'【5月】FW（２・３年目）月集計表'!AK37</f>
        <v>0</v>
      </c>
      <c r="AL37" s="108">
        <f>AJ37+'【5月】FW（２・３年目）月集計表'!AL37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37"/>
      <c r="AI38" s="108">
        <f t="shared" si="1"/>
        <v>0</v>
      </c>
      <c r="AJ38" s="108">
        <f t="shared" si="2"/>
        <v>0</v>
      </c>
      <c r="AK38" s="108">
        <f>AI38+'【5月】FW（２・３年目）月集計表'!AK38</f>
        <v>0</v>
      </c>
      <c r="AL38" s="108">
        <f>AJ38+'【5月】FW（２・３年目）月集計表'!AL38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37"/>
      <c r="AI39" s="108">
        <f t="shared" si="1"/>
        <v>0</v>
      </c>
      <c r="AJ39" s="108">
        <f t="shared" si="2"/>
        <v>0</v>
      </c>
      <c r="AK39" s="108">
        <f>AI39+'【5月】FW（２・３年目）月集計表'!AK39</f>
        <v>0</v>
      </c>
      <c r="AL39" s="108">
        <f>AJ39+'【5月】FW（２・３年目）月集計表'!AL39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37"/>
      <c r="AI40" s="108">
        <f t="shared" si="1"/>
        <v>0</v>
      </c>
      <c r="AJ40" s="108">
        <f t="shared" si="2"/>
        <v>0</v>
      </c>
      <c r="AK40" s="108">
        <f>AI40+'【5月】FW（２・３年目）月集計表'!AK40</f>
        <v>0</v>
      </c>
      <c r="AL40" s="108">
        <f>AJ40+'【5月】FW（２・３年目）月集計表'!AL40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7"/>
      <c r="AI41" s="108">
        <f t="shared" si="1"/>
        <v>0</v>
      </c>
      <c r="AJ41" s="108">
        <f t="shared" si="2"/>
        <v>0</v>
      </c>
      <c r="AK41" s="108">
        <f>AI41+'【5月】FW（２・３年目）月集計表'!AK41</f>
        <v>0</v>
      </c>
      <c r="AL41" s="108">
        <f>AJ41+'【5月】FW（２・３年目）月集計表'!AL41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37"/>
      <c r="AI42" s="108">
        <f t="shared" si="1"/>
        <v>0</v>
      </c>
      <c r="AJ42" s="108">
        <f t="shared" si="2"/>
        <v>0</v>
      </c>
      <c r="AK42" s="108">
        <f>AI42+'【5月】FW（２・３年目）月集計表'!AK42</f>
        <v>0</v>
      </c>
      <c r="AL42" s="108">
        <f>AJ42+'【5月】FW（２・３年目）月集計表'!AL42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8"/>
      <c r="AI43" s="111">
        <f t="shared" si="1"/>
        <v>0</v>
      </c>
      <c r="AJ43" s="111">
        <f t="shared" si="2"/>
        <v>0</v>
      </c>
      <c r="AK43" s="111">
        <f>AI43+'【5月】FW（２・３年目）月集計表'!AK43</f>
        <v>0</v>
      </c>
      <c r="AL43" s="111">
        <f>AJ43+'【5月】FW（２・３年目）月集計表'!AL43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G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40"/>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94</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D48+'【5月】FW（２・３年目）月集計表'!D49</f>
        <v>0</v>
      </c>
      <c r="E49" s="117">
        <f>E48+'【5月】FW（２・３年目）月集計表'!E49</f>
        <v>0</v>
      </c>
      <c r="F49" s="117">
        <f>F48+'【5月】FW（２・３年目）月集計表'!F49</f>
        <v>0</v>
      </c>
      <c r="G49" s="117">
        <f>G48+'【5月】FW（２・３年目）月集計表'!G49</f>
        <v>0</v>
      </c>
      <c r="H49" s="117">
        <f>H48+'【5月】FW（２・３年目）月集計表'!H49</f>
        <v>0</v>
      </c>
      <c r="I49" s="117">
        <f>I48+'【5月】FW（２・３年目）月集計表'!I49</f>
        <v>0</v>
      </c>
      <c r="J49" s="117">
        <f>J48+'【5月】FW（２・３年目）月集計表'!J49</f>
        <v>0</v>
      </c>
      <c r="K49" s="117">
        <f>K48+'【5月】FW（２・３年目）月集計表'!K49</f>
        <v>0</v>
      </c>
      <c r="L49" s="117">
        <f>L48+'【5月】FW（２・３年目）月集計表'!L49</f>
        <v>0</v>
      </c>
      <c r="M49" s="117">
        <f>M48+'【5月】FW（２・３年目）月集計表'!M49</f>
        <v>0</v>
      </c>
      <c r="N49" s="117">
        <f>N48+'【5月】FW（２・３年目）月集計表'!N49</f>
        <v>0</v>
      </c>
      <c r="O49" s="117">
        <f>O48+'【5月】FW（２・３年目）月集計表'!O49</f>
        <v>0</v>
      </c>
      <c r="P49" s="117">
        <f>P48+'【5月】FW（２・３年目）月集計表'!P49</f>
        <v>0</v>
      </c>
      <c r="Q49" s="117">
        <f>Q48+'【5月】FW（２・３年目）月集計表'!Q49</f>
        <v>0</v>
      </c>
      <c r="R49" s="117">
        <f>R48+'【5月】FW（２・３年目）月集計表'!R49</f>
        <v>0</v>
      </c>
      <c r="S49" s="117">
        <f>S48+'【5月】FW（２・３年目）月集計表'!S49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103</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107</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31:AG43 C9:AG18">
    <cfRule type="expression" priority="20" dxfId="0" stopIfTrue="1">
      <formula>$C9=""</formula>
    </cfRule>
  </conditionalFormatting>
  <conditionalFormatting sqref="AI5:AM5">
    <cfRule type="expression" priority="24" dxfId="0" stopIfTrue="1">
      <formula>$AI$5=""</formula>
    </cfRule>
  </conditionalFormatting>
  <conditionalFormatting sqref="AO5:AR5">
    <cfRule type="expression" priority="25" dxfId="0" stopIfTrue="1">
      <formula>$AO$5=""</formula>
    </cfRule>
  </conditionalFormatting>
  <conditionalFormatting sqref="D47:S47">
    <cfRule type="expression" priority="26" dxfId="0" stopIfTrue="1">
      <formula>D$47=""</formula>
    </cfRule>
  </conditionalFormatting>
  <conditionalFormatting sqref="AM24:AM43">
    <cfRule type="expression" priority="6" dxfId="0" stopIfTrue="1">
      <formula>AM24=""</formula>
    </cfRule>
  </conditionalFormatting>
  <conditionalFormatting sqref="AR24:AR43">
    <cfRule type="expression" priority="5" dxfId="0" stopIfTrue="1">
      <formula>AR24=""</formula>
    </cfRule>
  </conditionalFormatting>
  <conditionalFormatting sqref="AO24:AO43">
    <cfRule type="expression" priority="4" dxfId="0" stopIfTrue="1">
      <formula>AO24=""</formula>
    </cfRule>
  </conditionalFormatting>
  <conditionalFormatting sqref="AQ24:AQ43">
    <cfRule type="expression" priority="3" dxfId="0" stopIfTrue="1">
      <formula>AQ24=""</formula>
    </cfRule>
  </conditionalFormatting>
  <conditionalFormatting sqref="C24:AE30">
    <cfRule type="expression" priority="2" dxfId="0" stopIfTrue="1">
      <formula>$C24=""</formula>
    </cfRule>
  </conditionalFormatting>
  <conditionalFormatting sqref="AF24:AG30">
    <cfRule type="expression" priority="1" dxfId="0" stopIfTrue="1">
      <formula>$C24=""</formula>
    </cfRule>
  </conditionalFormatting>
  <dataValidations count="4">
    <dataValidation type="list" allowBlank="1" showInputMessage="1" showErrorMessage="1" prompt="リストから選択して下さい。&#10;凡例&#10;育：育成研修を指導&#10;実：実践研修を指導&#10;" sqref="AH9:AH18">
      <formula1>"育,実,　"</formula1>
    </dataValidation>
    <dataValidation type="list" allowBlank="1" showInputMessage="1" showErrorMessage="1" sqref="AH24:AH43">
      <formula1>$I$55:$I$68</formula1>
    </dataValidation>
    <dataValidation type="list" allowBlank="1" showInputMessage="1" showErrorMessage="1" prompt="実地研修を指導した日についてリストから「実」を選択してください。" sqref="D9:AG18">
      <formula1>"実,　"</formula1>
    </dataValidation>
    <dataValidation type="list" allowBlank="1" showInputMessage="1" showErrorMessage="1" sqref="D24:AG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303</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236">
        <v>2</v>
      </c>
      <c r="F8" s="201">
        <v>3</v>
      </c>
      <c r="G8" s="92">
        <v>4</v>
      </c>
      <c r="H8" s="92">
        <v>5</v>
      </c>
      <c r="I8" s="92">
        <v>6</v>
      </c>
      <c r="J8" s="92">
        <v>7</v>
      </c>
      <c r="K8" s="92">
        <v>8</v>
      </c>
      <c r="L8" s="236">
        <v>9</v>
      </c>
      <c r="M8" s="201">
        <v>10</v>
      </c>
      <c r="N8" s="92">
        <v>11</v>
      </c>
      <c r="O8" s="92">
        <v>12</v>
      </c>
      <c r="P8" s="92">
        <v>13</v>
      </c>
      <c r="Q8" s="92">
        <v>14</v>
      </c>
      <c r="R8" s="92">
        <v>15</v>
      </c>
      <c r="S8" s="236">
        <v>16</v>
      </c>
      <c r="T8" s="201">
        <v>17</v>
      </c>
      <c r="U8" s="201">
        <v>18</v>
      </c>
      <c r="V8" s="92">
        <v>19</v>
      </c>
      <c r="W8" s="92">
        <v>20</v>
      </c>
      <c r="X8" s="92">
        <v>21</v>
      </c>
      <c r="Y8" s="92">
        <v>22</v>
      </c>
      <c r="Z8" s="236">
        <v>23</v>
      </c>
      <c r="AA8" s="201">
        <v>24</v>
      </c>
      <c r="AB8" s="92">
        <v>25</v>
      </c>
      <c r="AC8" s="92">
        <v>26</v>
      </c>
      <c r="AD8" s="92">
        <v>27</v>
      </c>
      <c r="AE8" s="92">
        <v>28</v>
      </c>
      <c r="AF8" s="92">
        <v>29</v>
      </c>
      <c r="AG8" s="236">
        <v>30</v>
      </c>
      <c r="AH8" s="237">
        <v>31</v>
      </c>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9"/>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9"/>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9"/>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0"/>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524">
        <v>2</v>
      </c>
      <c r="F20" s="450">
        <v>3</v>
      </c>
      <c r="G20" s="445">
        <v>4</v>
      </c>
      <c r="H20" s="445">
        <v>5</v>
      </c>
      <c r="I20" s="445">
        <v>6</v>
      </c>
      <c r="J20" s="445">
        <v>7</v>
      </c>
      <c r="K20" s="445">
        <v>8</v>
      </c>
      <c r="L20" s="524">
        <v>9</v>
      </c>
      <c r="M20" s="450">
        <v>10</v>
      </c>
      <c r="N20" s="445">
        <v>11</v>
      </c>
      <c r="O20" s="445">
        <v>12</v>
      </c>
      <c r="P20" s="445">
        <v>13</v>
      </c>
      <c r="Q20" s="445">
        <v>14</v>
      </c>
      <c r="R20" s="445">
        <v>15</v>
      </c>
      <c r="S20" s="524">
        <v>16</v>
      </c>
      <c r="T20" s="450">
        <v>17</v>
      </c>
      <c r="U20" s="450">
        <v>18</v>
      </c>
      <c r="V20" s="445">
        <v>19</v>
      </c>
      <c r="W20" s="445">
        <v>20</v>
      </c>
      <c r="X20" s="445">
        <v>21</v>
      </c>
      <c r="Y20" s="445">
        <v>22</v>
      </c>
      <c r="Z20" s="524">
        <v>23</v>
      </c>
      <c r="AA20" s="450">
        <v>24</v>
      </c>
      <c r="AB20" s="445">
        <v>25</v>
      </c>
      <c r="AC20" s="445">
        <v>26</v>
      </c>
      <c r="AD20" s="445">
        <v>27</v>
      </c>
      <c r="AE20" s="445">
        <v>28</v>
      </c>
      <c r="AF20" s="445">
        <v>29</v>
      </c>
      <c r="AG20" s="524">
        <v>30</v>
      </c>
      <c r="AH20" s="527">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525"/>
      <c r="F21" s="451"/>
      <c r="G21" s="446"/>
      <c r="H21" s="446"/>
      <c r="I21" s="446"/>
      <c r="J21" s="446"/>
      <c r="K21" s="446"/>
      <c r="L21" s="525"/>
      <c r="M21" s="451"/>
      <c r="N21" s="446"/>
      <c r="O21" s="446"/>
      <c r="P21" s="446"/>
      <c r="Q21" s="446"/>
      <c r="R21" s="446"/>
      <c r="S21" s="525"/>
      <c r="T21" s="451"/>
      <c r="U21" s="451"/>
      <c r="V21" s="446"/>
      <c r="W21" s="446"/>
      <c r="X21" s="446"/>
      <c r="Y21" s="446"/>
      <c r="Z21" s="525"/>
      <c r="AA21" s="451"/>
      <c r="AB21" s="446"/>
      <c r="AC21" s="446"/>
      <c r="AD21" s="446"/>
      <c r="AE21" s="446"/>
      <c r="AF21" s="446"/>
      <c r="AG21" s="525"/>
      <c r="AH21" s="528"/>
      <c r="AI21" s="457"/>
      <c r="AJ21" s="457"/>
      <c r="AK21" s="437"/>
      <c r="AL21" s="437"/>
      <c r="AM21" s="426"/>
      <c r="AN21" s="429"/>
      <c r="AO21" s="440"/>
      <c r="AP21" s="443"/>
      <c r="AQ21" s="443"/>
      <c r="AR21" s="432"/>
    </row>
    <row r="22" spans="1:44" ht="19.5" customHeight="1">
      <c r="A22" s="466"/>
      <c r="B22" s="470"/>
      <c r="C22" s="471"/>
      <c r="D22" s="446"/>
      <c r="E22" s="525"/>
      <c r="F22" s="451"/>
      <c r="G22" s="446"/>
      <c r="H22" s="446"/>
      <c r="I22" s="446"/>
      <c r="J22" s="446"/>
      <c r="K22" s="446"/>
      <c r="L22" s="525"/>
      <c r="M22" s="451"/>
      <c r="N22" s="446"/>
      <c r="O22" s="446"/>
      <c r="P22" s="446"/>
      <c r="Q22" s="446"/>
      <c r="R22" s="446"/>
      <c r="S22" s="525"/>
      <c r="T22" s="451"/>
      <c r="U22" s="451"/>
      <c r="V22" s="446"/>
      <c r="W22" s="446"/>
      <c r="X22" s="446"/>
      <c r="Y22" s="446"/>
      <c r="Z22" s="525"/>
      <c r="AA22" s="451"/>
      <c r="AB22" s="446"/>
      <c r="AC22" s="446"/>
      <c r="AD22" s="446"/>
      <c r="AE22" s="446"/>
      <c r="AF22" s="446"/>
      <c r="AG22" s="525"/>
      <c r="AH22" s="528"/>
      <c r="AI22" s="457"/>
      <c r="AJ22" s="457"/>
      <c r="AK22" s="437"/>
      <c r="AL22" s="437"/>
      <c r="AM22" s="426"/>
      <c r="AN22" s="429"/>
      <c r="AO22" s="440"/>
      <c r="AP22" s="443"/>
      <c r="AQ22" s="443"/>
      <c r="AR22" s="432"/>
    </row>
    <row r="23" spans="1:44" ht="19.5" customHeight="1">
      <c r="A23" s="467"/>
      <c r="B23" s="472"/>
      <c r="C23" s="473"/>
      <c r="D23" s="447"/>
      <c r="E23" s="526"/>
      <c r="F23" s="452"/>
      <c r="G23" s="447"/>
      <c r="H23" s="447"/>
      <c r="I23" s="447"/>
      <c r="J23" s="447"/>
      <c r="K23" s="447"/>
      <c r="L23" s="526"/>
      <c r="M23" s="452"/>
      <c r="N23" s="447"/>
      <c r="O23" s="447"/>
      <c r="P23" s="447"/>
      <c r="Q23" s="447"/>
      <c r="R23" s="447"/>
      <c r="S23" s="526"/>
      <c r="T23" s="452"/>
      <c r="U23" s="452"/>
      <c r="V23" s="447"/>
      <c r="W23" s="447"/>
      <c r="X23" s="447"/>
      <c r="Y23" s="447"/>
      <c r="Z23" s="526"/>
      <c r="AA23" s="452"/>
      <c r="AB23" s="447"/>
      <c r="AC23" s="447"/>
      <c r="AD23" s="447"/>
      <c r="AE23" s="447"/>
      <c r="AF23" s="447"/>
      <c r="AG23" s="526"/>
      <c r="AH23" s="529"/>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05">
        <f>COUNTA(D24:AH24)-COUNTIF(D24:AH24,"集")-COUNTIF(D24:AH24,"休")-COUNTIF(D24:AH24,"外")</f>
        <v>0</v>
      </c>
      <c r="AJ24" s="105">
        <f>COUNTIF(D24:AH24,"集")</f>
        <v>0</v>
      </c>
      <c r="AK24" s="105">
        <f>AI24+'【6月】FW（２年目）月集計表'!AK24</f>
        <v>0</v>
      </c>
      <c r="AL24" s="105">
        <f>AJ24+'【6月】FW（２年目）月集計表'!AL24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8">
        <f aca="true" t="shared" si="1" ref="AI25:AI43">COUNTA(D25:AH25)-COUNTIF(D25:AH25,"集")-COUNTIF(D25:AH25,"休")-COUNTIF(D25:AH25,"外")</f>
        <v>0</v>
      </c>
      <c r="AJ25" s="108">
        <f aca="true" t="shared" si="2" ref="AJ25:AJ43">COUNTIF(D25:AH25,"集")</f>
        <v>0</v>
      </c>
      <c r="AK25" s="108">
        <f>AI25+'【6月】FW（２年目）月集計表'!AK25</f>
        <v>0</v>
      </c>
      <c r="AL25" s="108">
        <f>AJ25+'【6月】FW（２年目）月集計表'!AL25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08">
        <f t="shared" si="1"/>
        <v>0</v>
      </c>
      <c r="AJ26" s="108">
        <f t="shared" si="2"/>
        <v>0</v>
      </c>
      <c r="AK26" s="108">
        <f>AI26+'【6月】FW（２年目）月集計表'!AK26</f>
        <v>0</v>
      </c>
      <c r="AL26" s="108">
        <f>AJ26+'【6月】FW（２年目）月集計表'!AL26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08">
        <f t="shared" si="1"/>
        <v>0</v>
      </c>
      <c r="AJ27" s="108">
        <f t="shared" si="2"/>
        <v>0</v>
      </c>
      <c r="AK27" s="108">
        <f>AI27+'【6月】FW（２年目）月集計表'!AK27</f>
        <v>0</v>
      </c>
      <c r="AL27" s="108">
        <f>AJ27+'【6月】FW（２年目）月集計表'!AL27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08">
        <f t="shared" si="1"/>
        <v>0</v>
      </c>
      <c r="AJ28" s="108">
        <f t="shared" si="2"/>
        <v>0</v>
      </c>
      <c r="AK28" s="108">
        <f>AI28+'【6月】FW（２年目）月集計表'!AK28</f>
        <v>0</v>
      </c>
      <c r="AL28" s="108">
        <f>AJ28+'【6月】FW（２年目）月集計表'!AL28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08">
        <f t="shared" si="1"/>
        <v>0</v>
      </c>
      <c r="AJ29" s="108">
        <f t="shared" si="2"/>
        <v>0</v>
      </c>
      <c r="AK29" s="108">
        <f>AI29+'【6月】FW（２年目）月集計表'!AK29</f>
        <v>0</v>
      </c>
      <c r="AL29" s="108">
        <f>AJ29+'【6月】FW（２年目）月集計表'!AL29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08">
        <f t="shared" si="1"/>
        <v>0</v>
      </c>
      <c r="AJ30" s="108">
        <f t="shared" si="2"/>
        <v>0</v>
      </c>
      <c r="AK30" s="108">
        <f>AI30+'【6月】FW（２年目）月集計表'!AK30</f>
        <v>0</v>
      </c>
      <c r="AL30" s="108">
        <f>AJ30+'【6月】FW（２年目）月集計表'!AL30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8">
        <f t="shared" si="1"/>
        <v>0</v>
      </c>
      <c r="AJ31" s="108">
        <f t="shared" si="2"/>
        <v>0</v>
      </c>
      <c r="AK31" s="108">
        <f>AI31+'【6月】FW（２年目）月集計表'!AK31</f>
        <v>0</v>
      </c>
      <c r="AL31" s="108">
        <f>AJ31+'【6月】FW（２年目）月集計表'!AL31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08">
        <f t="shared" si="1"/>
        <v>0</v>
      </c>
      <c r="AJ32" s="108">
        <f t="shared" si="2"/>
        <v>0</v>
      </c>
      <c r="AK32" s="108">
        <f>AI32+'【6月】FW（２年目）月集計表'!AK32</f>
        <v>0</v>
      </c>
      <c r="AL32" s="108">
        <f>AJ32+'【6月】FW（２年目）月集計表'!AL32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08">
        <f t="shared" si="1"/>
        <v>0</v>
      </c>
      <c r="AJ33" s="108">
        <f t="shared" si="2"/>
        <v>0</v>
      </c>
      <c r="AK33" s="108">
        <f>AI33+'【6月】FW（２年目）月集計表'!AK33</f>
        <v>0</v>
      </c>
      <c r="AL33" s="108">
        <f>AJ33+'【6月】FW（２年目）月集計表'!AL33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08">
        <f t="shared" si="1"/>
        <v>0</v>
      </c>
      <c r="AJ34" s="108">
        <f t="shared" si="2"/>
        <v>0</v>
      </c>
      <c r="AK34" s="108">
        <f>AI34+'【6月】FW（２年目）月集計表'!AK34</f>
        <v>0</v>
      </c>
      <c r="AL34" s="108">
        <f>AJ34+'【6月】FW（２年目）月集計表'!AL34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08">
        <f t="shared" si="1"/>
        <v>0</v>
      </c>
      <c r="AJ35" s="108">
        <f t="shared" si="2"/>
        <v>0</v>
      </c>
      <c r="AK35" s="108">
        <f>AI35+'【6月】FW（２年目）月集計表'!AK35</f>
        <v>0</v>
      </c>
      <c r="AL35" s="108">
        <f>AJ35+'【6月】FW（２年目）月集計表'!AL35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08">
        <f t="shared" si="1"/>
        <v>0</v>
      </c>
      <c r="AJ36" s="108">
        <f t="shared" si="2"/>
        <v>0</v>
      </c>
      <c r="AK36" s="108">
        <f>AI36+'【6月】FW（２年目）月集計表'!AK36</f>
        <v>0</v>
      </c>
      <c r="AL36" s="108">
        <f>AJ36+'【6月】FW（２年目）月集計表'!AL36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08">
        <f t="shared" si="1"/>
        <v>0</v>
      </c>
      <c r="AJ37" s="108">
        <f t="shared" si="2"/>
        <v>0</v>
      </c>
      <c r="AK37" s="108">
        <f>AI37+'【6月】FW（２年目）月集計表'!AK37</f>
        <v>0</v>
      </c>
      <c r="AL37" s="108">
        <f>AJ37+'【6月】FW（２年目）月集計表'!AL37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08">
        <f t="shared" si="1"/>
        <v>0</v>
      </c>
      <c r="AJ38" s="108">
        <f t="shared" si="2"/>
        <v>0</v>
      </c>
      <c r="AK38" s="108">
        <f>AI38+'【6月】FW（２年目）月集計表'!AK38</f>
        <v>0</v>
      </c>
      <c r="AL38" s="108">
        <f>AJ38+'【6月】FW（２年目）月集計表'!AL38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08">
        <f t="shared" si="1"/>
        <v>0</v>
      </c>
      <c r="AJ39" s="108">
        <f t="shared" si="2"/>
        <v>0</v>
      </c>
      <c r="AK39" s="108">
        <f>AI39+'【6月】FW（２年目）月集計表'!AK39</f>
        <v>0</v>
      </c>
      <c r="AL39" s="108">
        <f>AJ39+'【6月】FW（２年目）月集計表'!AL39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08">
        <f t="shared" si="1"/>
        <v>0</v>
      </c>
      <c r="AJ40" s="108">
        <f t="shared" si="2"/>
        <v>0</v>
      </c>
      <c r="AK40" s="108">
        <f>AI40+'【6月】FW（２年目）月集計表'!AK40</f>
        <v>0</v>
      </c>
      <c r="AL40" s="108">
        <f>AJ40+'【6月】FW（２年目）月集計表'!AL40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08">
        <f t="shared" si="1"/>
        <v>0</v>
      </c>
      <c r="AJ41" s="108">
        <f t="shared" si="2"/>
        <v>0</v>
      </c>
      <c r="AK41" s="108">
        <f>AI41+'【6月】FW（２年目）月集計表'!AK41</f>
        <v>0</v>
      </c>
      <c r="AL41" s="108">
        <f>AJ41+'【6月】FW（２年目）月集計表'!AL41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08">
        <f t="shared" si="1"/>
        <v>0</v>
      </c>
      <c r="AJ42" s="108">
        <f t="shared" si="2"/>
        <v>0</v>
      </c>
      <c r="AK42" s="108">
        <f>AI42+'【6月】FW（２年目）月集計表'!AK42</f>
        <v>0</v>
      </c>
      <c r="AL42" s="108">
        <f>AJ42+'【6月】FW（２年目）月集計表'!AL42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11">
        <f t="shared" si="1"/>
        <v>0</v>
      </c>
      <c r="AJ43" s="111">
        <f t="shared" si="2"/>
        <v>0</v>
      </c>
      <c r="AK43" s="111">
        <f>AI43+'【6月】FW（２年目）月集計表'!AK43</f>
        <v>0</v>
      </c>
      <c r="AL43" s="111">
        <f>AJ43+'【6月】FW（２年目）月集計表'!AL43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32">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89</v>
      </c>
      <c r="N46" s="89" t="s">
        <v>100</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D48+'【6月】FW（２年目）月集計表'!D49</f>
        <v>0</v>
      </c>
      <c r="E49" s="117">
        <f>E48+'【6月】FW（２年目）月集計表'!E49</f>
        <v>0</v>
      </c>
      <c r="F49" s="117">
        <f>F48+'【6月】FW（２年目）月集計表'!F49</f>
        <v>0</v>
      </c>
      <c r="G49" s="117">
        <f>G48+'【6月】FW（２年目）月集計表'!G49</f>
        <v>0</v>
      </c>
      <c r="H49" s="117">
        <f>H48+'【6月】FW（２年目）月集計表'!H49</f>
        <v>0</v>
      </c>
      <c r="I49" s="117">
        <f>I48+'【6月】FW（２年目）月集計表'!I49</f>
        <v>0</v>
      </c>
      <c r="J49" s="117">
        <f>J48+'【6月】FW（２年目）月集計表'!J49</f>
        <v>0</v>
      </c>
      <c r="K49" s="117">
        <f>K48+'【6月】FW（２年目）月集計表'!K49</f>
        <v>0</v>
      </c>
      <c r="L49" s="117">
        <f>L48+'【6月】FW（２年目）月集計表'!L49</f>
        <v>0</v>
      </c>
      <c r="M49" s="117">
        <f>M48+'【6月】FW（２年目）月集計表'!M49</f>
        <v>0</v>
      </c>
      <c r="N49" s="117">
        <f>N48+'【6月】FW（２年目）月集計表'!N49</f>
        <v>0</v>
      </c>
      <c r="O49" s="117">
        <f>O48+'【6月】FW（２年目）月集計表'!O49</f>
        <v>0</v>
      </c>
      <c r="P49" s="117">
        <f>P48+'【6月】FW（２年目）月集計表'!P49</f>
        <v>0</v>
      </c>
      <c r="Q49" s="117">
        <f>Q48+'【6月】FW（２年目）月集計表'!Q49</f>
        <v>0</v>
      </c>
      <c r="R49" s="117">
        <f>R48+'【6月】FW（２年目）月集計表'!R49</f>
        <v>0</v>
      </c>
      <c r="S49" s="117">
        <f>S48+'【6月】FW（２年目）月集計表'!S49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103</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107</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109</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12:AG18 C31:AG43">
    <cfRule type="expression" priority="30" dxfId="0" stopIfTrue="1">
      <formula>$C12=""</formula>
    </cfRule>
  </conditionalFormatting>
  <conditionalFormatting sqref="AI5:AM5">
    <cfRule type="expression" priority="34" dxfId="0" stopIfTrue="1">
      <formula>$AI$5=""</formula>
    </cfRule>
  </conditionalFormatting>
  <conditionalFormatting sqref="AO5:AR5">
    <cfRule type="expression" priority="35" dxfId="0" stopIfTrue="1">
      <formula>$AO$5=""</formula>
    </cfRule>
  </conditionalFormatting>
  <conditionalFormatting sqref="D47:S47">
    <cfRule type="expression" priority="36" dxfId="0" stopIfTrue="1">
      <formula>D$47=""</formula>
    </cfRule>
  </conditionalFormatting>
  <conditionalFormatting sqref="AH12:AH18">
    <cfRule type="expression" priority="19" dxfId="0" stopIfTrue="1">
      <formula>$C12=""</formula>
    </cfRule>
  </conditionalFormatting>
  <conditionalFormatting sqref="AH31:AH43">
    <cfRule type="expression" priority="18" dxfId="0" stopIfTrue="1">
      <formula>$C31=""</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AH9:AH11">
    <cfRule type="expression" priority="7" dxfId="0" stopIfTrue="1">
      <formula>$C9=""</formula>
    </cfRule>
  </conditionalFormatting>
  <conditionalFormatting sqref="C24:AE30">
    <cfRule type="expression" priority="6" dxfId="0" stopIfTrue="1">
      <formula>$C24=""</formula>
    </cfRule>
  </conditionalFormatting>
  <conditionalFormatting sqref="AF24:AH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2">
    <dataValidation type="list" allowBlank="1" showInputMessage="1" showErrorMessage="1" sqref="D24:AH43">
      <formula1>$I$55:$I$70</formula1>
    </dataValidation>
    <dataValidation type="list" allowBlank="1" showInputMessage="1" showErrorMessage="1" prompt="実地研修を指導した日についてリストから「実」を選択してください。" sqref="D9:AH18">
      <formula1>"実,　"</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ignoredErrors>
    <ignoredError sqref="AH19" formulaRange="1"/>
  </ignoredErrors>
</worksheet>
</file>

<file path=xl/worksheets/sheet8.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304</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92">
        <v>3</v>
      </c>
      <c r="G8" s="92">
        <v>4</v>
      </c>
      <c r="H8" s="92">
        <v>5</v>
      </c>
      <c r="I8" s="236">
        <v>6</v>
      </c>
      <c r="J8" s="201">
        <v>7</v>
      </c>
      <c r="K8" s="92">
        <v>8</v>
      </c>
      <c r="L8" s="92">
        <v>9</v>
      </c>
      <c r="M8" s="92">
        <v>10</v>
      </c>
      <c r="N8" s="201">
        <v>11</v>
      </c>
      <c r="O8" s="92">
        <v>12</v>
      </c>
      <c r="P8" s="236">
        <v>13</v>
      </c>
      <c r="Q8" s="201">
        <v>14</v>
      </c>
      <c r="R8" s="92">
        <v>15</v>
      </c>
      <c r="S8" s="92">
        <v>16</v>
      </c>
      <c r="T8" s="92">
        <v>17</v>
      </c>
      <c r="U8" s="92">
        <v>18</v>
      </c>
      <c r="V8" s="92">
        <v>19</v>
      </c>
      <c r="W8" s="236">
        <v>20</v>
      </c>
      <c r="X8" s="201">
        <v>21</v>
      </c>
      <c r="Y8" s="92">
        <v>22</v>
      </c>
      <c r="Z8" s="92">
        <v>23</v>
      </c>
      <c r="AA8" s="92">
        <v>24</v>
      </c>
      <c r="AB8" s="92">
        <v>25</v>
      </c>
      <c r="AC8" s="92">
        <v>26</v>
      </c>
      <c r="AD8" s="236">
        <v>27</v>
      </c>
      <c r="AE8" s="201">
        <v>28</v>
      </c>
      <c r="AF8" s="92">
        <v>29</v>
      </c>
      <c r="AG8" s="92">
        <v>30</v>
      </c>
      <c r="AH8" s="92">
        <v>31</v>
      </c>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9" t="s">
        <v>9</v>
      </c>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9" t="s">
        <v>9</v>
      </c>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9" t="s">
        <v>9</v>
      </c>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30" t="s">
        <v>9</v>
      </c>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H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99">
        <f t="shared" si="0"/>
      </c>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445">
        <v>3</v>
      </c>
      <c r="G20" s="445">
        <v>4</v>
      </c>
      <c r="H20" s="445">
        <v>5</v>
      </c>
      <c r="I20" s="524">
        <v>6</v>
      </c>
      <c r="J20" s="450">
        <v>7</v>
      </c>
      <c r="K20" s="445">
        <v>8</v>
      </c>
      <c r="L20" s="445">
        <v>9</v>
      </c>
      <c r="M20" s="445">
        <v>10</v>
      </c>
      <c r="N20" s="450">
        <v>11</v>
      </c>
      <c r="O20" s="445">
        <v>12</v>
      </c>
      <c r="P20" s="524">
        <v>13</v>
      </c>
      <c r="Q20" s="450">
        <v>14</v>
      </c>
      <c r="R20" s="445">
        <v>15</v>
      </c>
      <c r="S20" s="445">
        <v>16</v>
      </c>
      <c r="T20" s="445">
        <v>17</v>
      </c>
      <c r="U20" s="445">
        <v>18</v>
      </c>
      <c r="V20" s="445">
        <v>19</v>
      </c>
      <c r="W20" s="524">
        <v>20</v>
      </c>
      <c r="X20" s="450">
        <v>21</v>
      </c>
      <c r="Y20" s="445">
        <v>22</v>
      </c>
      <c r="Z20" s="445">
        <v>23</v>
      </c>
      <c r="AA20" s="445">
        <v>24</v>
      </c>
      <c r="AB20" s="445">
        <v>25</v>
      </c>
      <c r="AC20" s="445">
        <v>26</v>
      </c>
      <c r="AD20" s="524">
        <v>27</v>
      </c>
      <c r="AE20" s="450">
        <v>28</v>
      </c>
      <c r="AF20" s="445">
        <v>29</v>
      </c>
      <c r="AG20" s="445">
        <v>30</v>
      </c>
      <c r="AH20" s="445">
        <v>31</v>
      </c>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446"/>
      <c r="G21" s="446"/>
      <c r="H21" s="446"/>
      <c r="I21" s="525"/>
      <c r="J21" s="451"/>
      <c r="K21" s="446"/>
      <c r="L21" s="446"/>
      <c r="M21" s="446"/>
      <c r="N21" s="451"/>
      <c r="O21" s="446"/>
      <c r="P21" s="525"/>
      <c r="Q21" s="451"/>
      <c r="R21" s="446"/>
      <c r="S21" s="446"/>
      <c r="T21" s="446"/>
      <c r="U21" s="446"/>
      <c r="V21" s="446"/>
      <c r="W21" s="525"/>
      <c r="X21" s="451"/>
      <c r="Y21" s="446"/>
      <c r="Z21" s="446"/>
      <c r="AA21" s="446"/>
      <c r="AB21" s="446"/>
      <c r="AC21" s="446"/>
      <c r="AD21" s="525"/>
      <c r="AE21" s="451"/>
      <c r="AF21" s="446"/>
      <c r="AG21" s="446"/>
      <c r="AH21" s="446"/>
      <c r="AI21" s="457"/>
      <c r="AJ21" s="457"/>
      <c r="AK21" s="437"/>
      <c r="AL21" s="437"/>
      <c r="AM21" s="426"/>
      <c r="AN21" s="429"/>
      <c r="AO21" s="440"/>
      <c r="AP21" s="443"/>
      <c r="AQ21" s="443"/>
      <c r="AR21" s="432"/>
    </row>
    <row r="22" spans="1:44" ht="19.5" customHeight="1">
      <c r="A22" s="466"/>
      <c r="B22" s="470"/>
      <c r="C22" s="471"/>
      <c r="D22" s="446"/>
      <c r="E22" s="446"/>
      <c r="F22" s="446"/>
      <c r="G22" s="446"/>
      <c r="H22" s="446"/>
      <c r="I22" s="525"/>
      <c r="J22" s="451"/>
      <c r="K22" s="446"/>
      <c r="L22" s="446"/>
      <c r="M22" s="446"/>
      <c r="N22" s="451"/>
      <c r="O22" s="446"/>
      <c r="P22" s="525"/>
      <c r="Q22" s="451"/>
      <c r="R22" s="446"/>
      <c r="S22" s="446"/>
      <c r="T22" s="446"/>
      <c r="U22" s="446"/>
      <c r="V22" s="446"/>
      <c r="W22" s="525"/>
      <c r="X22" s="451"/>
      <c r="Y22" s="446"/>
      <c r="Z22" s="446"/>
      <c r="AA22" s="446"/>
      <c r="AB22" s="446"/>
      <c r="AC22" s="446"/>
      <c r="AD22" s="525"/>
      <c r="AE22" s="451"/>
      <c r="AF22" s="446"/>
      <c r="AG22" s="446"/>
      <c r="AH22" s="446"/>
      <c r="AI22" s="457"/>
      <c r="AJ22" s="457"/>
      <c r="AK22" s="437"/>
      <c r="AL22" s="437"/>
      <c r="AM22" s="426"/>
      <c r="AN22" s="429"/>
      <c r="AO22" s="440"/>
      <c r="AP22" s="443"/>
      <c r="AQ22" s="443"/>
      <c r="AR22" s="432"/>
    </row>
    <row r="23" spans="1:44" ht="19.5" customHeight="1">
      <c r="A23" s="467"/>
      <c r="B23" s="472"/>
      <c r="C23" s="473"/>
      <c r="D23" s="447"/>
      <c r="E23" s="447"/>
      <c r="F23" s="447"/>
      <c r="G23" s="447"/>
      <c r="H23" s="447"/>
      <c r="I23" s="526"/>
      <c r="J23" s="452"/>
      <c r="K23" s="447"/>
      <c r="L23" s="447"/>
      <c r="M23" s="447"/>
      <c r="N23" s="452"/>
      <c r="O23" s="447"/>
      <c r="P23" s="526"/>
      <c r="Q23" s="452"/>
      <c r="R23" s="447"/>
      <c r="S23" s="447"/>
      <c r="T23" s="447"/>
      <c r="U23" s="447"/>
      <c r="V23" s="447"/>
      <c r="W23" s="526"/>
      <c r="X23" s="452"/>
      <c r="Y23" s="447"/>
      <c r="Z23" s="447"/>
      <c r="AA23" s="447"/>
      <c r="AB23" s="447"/>
      <c r="AC23" s="447"/>
      <c r="AD23" s="526"/>
      <c r="AE23" s="452"/>
      <c r="AF23" s="447"/>
      <c r="AG23" s="447"/>
      <c r="AH23" s="447"/>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05">
        <f>COUNTA(D24:AH24)-COUNTIF(D24:AH24,"集")-COUNTIF(D24:AH24,"休")-COUNTIF(D24:AH24,"外")</f>
        <v>0</v>
      </c>
      <c r="AJ24" s="105">
        <f>COUNTIF(D24:AH24,"集")</f>
        <v>0</v>
      </c>
      <c r="AK24" s="105">
        <f>AI24+'【7月】FW（２年目）月集計表'!AK24</f>
        <v>0</v>
      </c>
      <c r="AL24" s="105">
        <f>AJ24+'【7月】FW（２年目）月集計表'!AL24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08">
        <f aca="true" t="shared" si="1" ref="AI25:AI43">COUNTA(D25:AH25)-COUNTIF(D25:AH25,"集")-COUNTIF(D25:AH25,"休")-COUNTIF(D25:AH25,"外")</f>
        <v>0</v>
      </c>
      <c r="AJ25" s="108">
        <f aca="true" t="shared" si="2" ref="AJ25:AJ43">COUNTIF(D25:AH25,"集")</f>
        <v>0</v>
      </c>
      <c r="AK25" s="108">
        <f>AI25+'【7月】FW（２年目）月集計表'!AK25</f>
        <v>0</v>
      </c>
      <c r="AL25" s="108">
        <f>AJ25+'【7月】FW（２年目）月集計表'!AL25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08">
        <f t="shared" si="1"/>
        <v>0</v>
      </c>
      <c r="AJ26" s="108">
        <f t="shared" si="2"/>
        <v>0</v>
      </c>
      <c r="AK26" s="108">
        <f>AI26+'【7月】FW（２年目）月集計表'!AK26</f>
        <v>0</v>
      </c>
      <c r="AL26" s="108">
        <f>AJ26+'【7月】FW（２年目）月集計表'!AL26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08">
        <f t="shared" si="1"/>
        <v>0</v>
      </c>
      <c r="AJ27" s="108">
        <f t="shared" si="2"/>
        <v>0</v>
      </c>
      <c r="AK27" s="108">
        <f>AI27+'【7月】FW（２年目）月集計表'!AK27</f>
        <v>0</v>
      </c>
      <c r="AL27" s="108">
        <f>AJ27+'【7月】FW（２年目）月集計表'!AL27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08">
        <f t="shared" si="1"/>
        <v>0</v>
      </c>
      <c r="AJ28" s="108">
        <f t="shared" si="2"/>
        <v>0</v>
      </c>
      <c r="AK28" s="108">
        <f>AI28+'【7月】FW（２年目）月集計表'!AK28</f>
        <v>0</v>
      </c>
      <c r="AL28" s="108">
        <f>AJ28+'【7月】FW（２年目）月集計表'!AL28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08">
        <f t="shared" si="1"/>
        <v>0</v>
      </c>
      <c r="AJ29" s="108">
        <f t="shared" si="2"/>
        <v>0</v>
      </c>
      <c r="AK29" s="108">
        <f>AI29+'【7月】FW（２年目）月集計表'!AK29</f>
        <v>0</v>
      </c>
      <c r="AL29" s="108">
        <f>AJ29+'【7月】FW（２年目）月集計表'!AL29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08">
        <f t="shared" si="1"/>
        <v>0</v>
      </c>
      <c r="AJ30" s="108">
        <f t="shared" si="2"/>
        <v>0</v>
      </c>
      <c r="AK30" s="108">
        <f>AI30+'【7月】FW（２年目）月集計表'!AK30</f>
        <v>0</v>
      </c>
      <c r="AL30" s="108">
        <f>AJ30+'【7月】FW（２年目）月集計表'!AL30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08">
        <f t="shared" si="1"/>
        <v>0</v>
      </c>
      <c r="AJ31" s="108">
        <f t="shared" si="2"/>
        <v>0</v>
      </c>
      <c r="AK31" s="108">
        <f>AI31+'【7月】FW（２年目）月集計表'!AK31</f>
        <v>0</v>
      </c>
      <c r="AL31" s="108">
        <f>AJ31+'【7月】FW（２年目）月集計表'!AL31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08">
        <f t="shared" si="1"/>
        <v>0</v>
      </c>
      <c r="AJ32" s="108">
        <f t="shared" si="2"/>
        <v>0</v>
      </c>
      <c r="AK32" s="108">
        <f>AI32+'【7月】FW（２年目）月集計表'!AK32</f>
        <v>0</v>
      </c>
      <c r="AL32" s="108">
        <f>AJ32+'【7月】FW（２年目）月集計表'!AL32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08">
        <f t="shared" si="1"/>
        <v>0</v>
      </c>
      <c r="AJ33" s="108">
        <f t="shared" si="2"/>
        <v>0</v>
      </c>
      <c r="AK33" s="108">
        <f>AI33+'【7月】FW（２年目）月集計表'!AK33</f>
        <v>0</v>
      </c>
      <c r="AL33" s="108">
        <f>AJ33+'【7月】FW（２年目）月集計表'!AL33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08">
        <f t="shared" si="1"/>
        <v>0</v>
      </c>
      <c r="AJ34" s="108">
        <f t="shared" si="2"/>
        <v>0</v>
      </c>
      <c r="AK34" s="108">
        <f>AI34+'【7月】FW（２年目）月集計表'!AK34</f>
        <v>0</v>
      </c>
      <c r="AL34" s="108">
        <f>AJ34+'【7月】FW（２年目）月集計表'!AL34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08">
        <f t="shared" si="1"/>
        <v>0</v>
      </c>
      <c r="AJ35" s="108">
        <f t="shared" si="2"/>
        <v>0</v>
      </c>
      <c r="AK35" s="108">
        <f>AI35+'【7月】FW（２年目）月集計表'!AK35</f>
        <v>0</v>
      </c>
      <c r="AL35" s="108">
        <f>AJ35+'【7月】FW（２年目）月集計表'!AL35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08">
        <f t="shared" si="1"/>
        <v>0</v>
      </c>
      <c r="AJ36" s="108">
        <f t="shared" si="2"/>
        <v>0</v>
      </c>
      <c r="AK36" s="108">
        <f>AI36+'【7月】FW（２年目）月集計表'!AK36</f>
        <v>0</v>
      </c>
      <c r="AL36" s="108">
        <f>AJ36+'【7月】FW（２年目）月集計表'!AL36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08">
        <f t="shared" si="1"/>
        <v>0</v>
      </c>
      <c r="AJ37" s="108">
        <f t="shared" si="2"/>
        <v>0</v>
      </c>
      <c r="AK37" s="108">
        <f>AI37+'【7月】FW（２年目）月集計表'!AK37</f>
        <v>0</v>
      </c>
      <c r="AL37" s="108">
        <f>AJ37+'【7月】FW（２年目）月集計表'!AL37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08">
        <f t="shared" si="1"/>
        <v>0</v>
      </c>
      <c r="AJ38" s="108">
        <f t="shared" si="2"/>
        <v>0</v>
      </c>
      <c r="AK38" s="108">
        <f>AI38+'【7月】FW（２年目）月集計表'!AK38</f>
        <v>0</v>
      </c>
      <c r="AL38" s="108">
        <f>AJ38+'【7月】FW（２年目）月集計表'!AL38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08">
        <f t="shared" si="1"/>
        <v>0</v>
      </c>
      <c r="AJ39" s="108">
        <f t="shared" si="2"/>
        <v>0</v>
      </c>
      <c r="AK39" s="108">
        <f>AI39+'【7月】FW（２年目）月集計表'!AK39</f>
        <v>0</v>
      </c>
      <c r="AL39" s="108">
        <f>AJ39+'【7月】FW（２年目）月集計表'!AL39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08">
        <f t="shared" si="1"/>
        <v>0</v>
      </c>
      <c r="AJ40" s="108">
        <f t="shared" si="2"/>
        <v>0</v>
      </c>
      <c r="AK40" s="108">
        <f>AI40+'【7月】FW（２年目）月集計表'!AK40</f>
        <v>0</v>
      </c>
      <c r="AL40" s="108">
        <f>AJ40+'【7月】FW（２年目）月集計表'!AL40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08">
        <f t="shared" si="1"/>
        <v>0</v>
      </c>
      <c r="AJ41" s="108">
        <f t="shared" si="2"/>
        <v>0</v>
      </c>
      <c r="AK41" s="108">
        <f>AI41+'【7月】FW（２年目）月集計表'!AK41</f>
        <v>0</v>
      </c>
      <c r="AL41" s="108">
        <f>AJ41+'【7月】FW（２年目）月集計表'!AL41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08">
        <f t="shared" si="1"/>
        <v>0</v>
      </c>
      <c r="AJ42" s="108">
        <f t="shared" si="2"/>
        <v>0</v>
      </c>
      <c r="AK42" s="108">
        <f>AI42+'【7月】FW（２年目）月集計表'!AK42</f>
        <v>0</v>
      </c>
      <c r="AL42" s="108">
        <f>AJ42+'【7月】FW（２年目）月集計表'!AL42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11">
        <f t="shared" si="1"/>
        <v>0</v>
      </c>
      <c r="AJ43" s="111">
        <f t="shared" si="2"/>
        <v>0</v>
      </c>
      <c r="AK43" s="111">
        <f>AI43+'【7月】FW（２年目）月集計表'!AK43</f>
        <v>0</v>
      </c>
      <c r="AL43" s="111">
        <f>AJ43+'【7月】FW（２年目）月集計表'!AL43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H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13">
        <f t="shared" si="5"/>
        <v>0</v>
      </c>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93</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D48+'【7月】FW（２年目）月集計表'!D49</f>
        <v>0</v>
      </c>
      <c r="E49" s="117">
        <f>E48+'【7月】FW（２年目）月集計表'!E49</f>
        <v>0</v>
      </c>
      <c r="F49" s="117">
        <f>F48+'【7月】FW（２年目）月集計表'!F49</f>
        <v>0</v>
      </c>
      <c r="G49" s="117">
        <f>G48+'【7月】FW（２年目）月集計表'!G49</f>
        <v>0</v>
      </c>
      <c r="H49" s="117">
        <f>H48+'【7月】FW（２年目）月集計表'!H49</f>
        <v>0</v>
      </c>
      <c r="I49" s="117">
        <f>I48+'【7月】FW（２年目）月集計表'!I49</f>
        <v>0</v>
      </c>
      <c r="J49" s="117">
        <f>J48+'【7月】FW（２年目）月集計表'!J49</f>
        <v>0</v>
      </c>
      <c r="K49" s="117">
        <f>K48+'【7月】FW（２年目）月集計表'!K49</f>
        <v>0</v>
      </c>
      <c r="L49" s="117">
        <f>L48+'【7月】FW（２年目）月集計表'!L49</f>
        <v>0</v>
      </c>
      <c r="M49" s="117">
        <f>M48+'【7月】FW（２年目）月集計表'!M49</f>
        <v>0</v>
      </c>
      <c r="N49" s="117">
        <f>N48+'【7月】FW（２年目）月集計表'!N49</f>
        <v>0</v>
      </c>
      <c r="O49" s="117">
        <f>O48+'【7月】FW（２年目）月集計表'!O49</f>
        <v>0</v>
      </c>
      <c r="P49" s="117">
        <f>P48+'【7月】FW（２年目）月集計表'!P49</f>
        <v>0</v>
      </c>
      <c r="Q49" s="117">
        <f>Q48+'【7月】FW（２年目）月集計表'!Q49</f>
        <v>0</v>
      </c>
      <c r="R49" s="117">
        <f>R48+'【7月】FW（２年目）月集計表'!R49</f>
        <v>0</v>
      </c>
      <c r="S49" s="117">
        <f>S48+'【7月】FW（２年目）月集計表'!S49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103</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109</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31:AH43 C12:AH18">
    <cfRule type="expression" priority="26" dxfId="0" stopIfTrue="1">
      <formula>$C12=""</formula>
    </cfRule>
  </conditionalFormatting>
  <conditionalFormatting sqref="AI5:AM5">
    <cfRule type="expression" priority="30" dxfId="0" stopIfTrue="1">
      <formula>$AI$5=""</formula>
    </cfRule>
  </conditionalFormatting>
  <conditionalFormatting sqref="AO5:AR5">
    <cfRule type="expression" priority="31" dxfId="0" stopIfTrue="1">
      <formula>$AO$5=""</formula>
    </cfRule>
  </conditionalFormatting>
  <conditionalFormatting sqref="D47:S47">
    <cfRule type="expression" priority="32" dxfId="0" stopIfTrue="1">
      <formula>D$47=""</formula>
    </cfRule>
  </conditionalFormatting>
  <conditionalFormatting sqref="AM31:AM43">
    <cfRule type="expression" priority="12" dxfId="0" stopIfTrue="1">
      <formula>AM31=""</formula>
    </cfRule>
  </conditionalFormatting>
  <conditionalFormatting sqref="AR31:AR43">
    <cfRule type="expression" priority="11" dxfId="0" stopIfTrue="1">
      <formula>AR31=""</formula>
    </cfRule>
  </conditionalFormatting>
  <conditionalFormatting sqref="AO31:AO43">
    <cfRule type="expression" priority="10" dxfId="0" stopIfTrue="1">
      <formula>AO31=""</formula>
    </cfRule>
  </conditionalFormatting>
  <conditionalFormatting sqref="AQ31:AQ43">
    <cfRule type="expression" priority="9" dxfId="0" stopIfTrue="1">
      <formula>AQ31=""</formula>
    </cfRule>
  </conditionalFormatting>
  <conditionalFormatting sqref="C9:AG11">
    <cfRule type="expression" priority="8" dxfId="0" stopIfTrue="1">
      <formula>$C9=""</formula>
    </cfRule>
  </conditionalFormatting>
  <conditionalFormatting sqref="AH9:AH11">
    <cfRule type="expression" priority="7" dxfId="0" stopIfTrue="1">
      <formula>$C9=""</formula>
    </cfRule>
  </conditionalFormatting>
  <conditionalFormatting sqref="C24:AE30">
    <cfRule type="expression" priority="6" dxfId="0" stopIfTrue="1">
      <formula>$C24=""</formula>
    </cfRule>
  </conditionalFormatting>
  <conditionalFormatting sqref="AF24:AH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2">
    <dataValidation type="list" allowBlank="1" showInputMessage="1" showErrorMessage="1" prompt="実地研修を指導した日についてリストから「実」を選択してください。" sqref="D9:AH18">
      <formula1>"実,　"</formula1>
    </dataValidation>
    <dataValidation type="list" allowBlank="1" showInputMessage="1" showErrorMessage="1" sqref="D24:AH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dimension ref="A1:AR93"/>
  <sheetViews>
    <sheetView view="pageBreakPreview" zoomScale="70" zoomScaleNormal="75" zoomScaleSheetLayoutView="70" zoomScalePageLayoutView="0" workbookViewId="0" topLeftCell="A1">
      <selection activeCell="A1" sqref="A1:C1"/>
    </sheetView>
  </sheetViews>
  <sheetFormatPr defaultColWidth="9.140625" defaultRowHeight="15"/>
  <cols>
    <col min="1" max="1" width="7.8515625" style="81" customWidth="1"/>
    <col min="2" max="2" width="4.7109375" style="81" customWidth="1"/>
    <col min="3" max="3" width="17.140625" style="81" customWidth="1"/>
    <col min="4" max="34" width="4.140625" style="81" customWidth="1"/>
    <col min="35" max="38" width="9.8515625" style="81" customWidth="1"/>
    <col min="39" max="44" width="10.57421875" style="81" customWidth="1"/>
    <col min="45" max="45" width="6.00390625" style="81" customWidth="1"/>
    <col min="46" max="16384" width="9.00390625" style="81" customWidth="1"/>
  </cols>
  <sheetData>
    <row r="1" spans="1:44" ht="24" customHeight="1">
      <c r="A1" s="481" t="s">
        <v>261</v>
      </c>
      <c r="B1" s="482"/>
      <c r="C1" s="483"/>
      <c r="D1" s="484" t="s">
        <v>267</v>
      </c>
      <c r="E1" s="485"/>
      <c r="F1" s="485"/>
      <c r="J1" s="82"/>
      <c r="AM1" s="83"/>
      <c r="AN1" s="83"/>
      <c r="AR1" s="84" t="s">
        <v>0</v>
      </c>
    </row>
    <row r="2" spans="1:44" ht="24" customHeight="1">
      <c r="A2" s="80"/>
      <c r="B2" s="80"/>
      <c r="C2" s="80"/>
      <c r="E2" s="85"/>
      <c r="G2" s="86"/>
      <c r="H2" s="86"/>
      <c r="I2" s="86"/>
      <c r="J2" s="86"/>
      <c r="K2" s="86"/>
      <c r="L2" s="86"/>
      <c r="M2" s="86"/>
      <c r="N2" s="86"/>
      <c r="O2" s="86"/>
      <c r="P2" s="86"/>
      <c r="U2" s="87"/>
      <c r="V2" s="87"/>
      <c r="AM2" s="88"/>
      <c r="AN2" s="88"/>
      <c r="AR2" s="480"/>
    </row>
    <row r="3" spans="1:44" ht="24" customHeight="1">
      <c r="A3" s="474" t="s">
        <v>305</v>
      </c>
      <c r="B3" s="474"/>
      <c r="C3" s="474"/>
      <c r="D3" s="474"/>
      <c r="E3" s="474"/>
      <c r="F3" s="475" t="s">
        <v>204</v>
      </c>
      <c r="G3" s="475"/>
      <c r="H3" s="475"/>
      <c r="I3" s="475"/>
      <c r="J3" s="475"/>
      <c r="K3" s="475"/>
      <c r="L3" s="475"/>
      <c r="M3" s="475"/>
      <c r="N3" s="475"/>
      <c r="O3" s="475"/>
      <c r="P3" s="475"/>
      <c r="Q3" s="475"/>
      <c r="R3" s="475"/>
      <c r="S3" s="475"/>
      <c r="T3" s="475"/>
      <c r="U3" s="475"/>
      <c r="V3" s="475"/>
      <c r="W3" s="475"/>
      <c r="X3" s="475"/>
      <c r="Y3" s="178"/>
      <c r="Z3" s="178"/>
      <c r="AA3" s="178"/>
      <c r="AB3" s="178"/>
      <c r="AC3" s="178"/>
      <c r="AD3" s="178"/>
      <c r="AM3" s="88"/>
      <c r="AN3" s="88"/>
      <c r="AR3" s="480"/>
    </row>
    <row r="4" spans="1:44" ht="6.75" customHeight="1">
      <c r="A4" s="474"/>
      <c r="B4" s="474"/>
      <c r="C4" s="474"/>
      <c r="D4" s="474"/>
      <c r="E4" s="474"/>
      <c r="F4" s="475"/>
      <c r="G4" s="475"/>
      <c r="H4" s="475"/>
      <c r="I4" s="475"/>
      <c r="J4" s="475"/>
      <c r="K4" s="475"/>
      <c r="L4" s="475"/>
      <c r="M4" s="475"/>
      <c r="N4" s="475"/>
      <c r="O4" s="475"/>
      <c r="P4" s="475"/>
      <c r="Q4" s="475"/>
      <c r="R4" s="475"/>
      <c r="S4" s="475"/>
      <c r="T4" s="475"/>
      <c r="U4" s="475"/>
      <c r="V4" s="475"/>
      <c r="W4" s="475"/>
      <c r="X4" s="475"/>
      <c r="Y4" s="178"/>
      <c r="Z4" s="178"/>
      <c r="AA4" s="178"/>
      <c r="AB4" s="178"/>
      <c r="AC4" s="178"/>
      <c r="AD4" s="178"/>
      <c r="AM4" s="88"/>
      <c r="AN4" s="88"/>
      <c r="AR4" s="90"/>
    </row>
    <row r="5" spans="1:44" ht="21" customHeight="1">
      <c r="A5" s="474"/>
      <c r="B5" s="474"/>
      <c r="C5" s="474"/>
      <c r="D5" s="474"/>
      <c r="E5" s="474"/>
      <c r="F5" s="475"/>
      <c r="G5" s="475"/>
      <c r="H5" s="475"/>
      <c r="I5" s="475"/>
      <c r="J5" s="475"/>
      <c r="K5" s="475"/>
      <c r="L5" s="475"/>
      <c r="M5" s="475"/>
      <c r="N5" s="475"/>
      <c r="O5" s="475"/>
      <c r="P5" s="475"/>
      <c r="Q5" s="475"/>
      <c r="R5" s="475"/>
      <c r="S5" s="475"/>
      <c r="T5" s="475"/>
      <c r="U5" s="475"/>
      <c r="V5" s="475"/>
      <c r="W5" s="475"/>
      <c r="X5" s="475"/>
      <c r="Y5" s="178"/>
      <c r="Z5" s="178"/>
      <c r="AA5" s="178"/>
      <c r="AB5" s="178"/>
      <c r="AC5" s="178"/>
      <c r="AD5" s="178"/>
      <c r="AF5" s="476" t="s">
        <v>1</v>
      </c>
      <c r="AG5" s="476"/>
      <c r="AH5" s="476"/>
      <c r="AI5" s="515"/>
      <c r="AJ5" s="516"/>
      <c r="AK5" s="516"/>
      <c r="AL5" s="516"/>
      <c r="AM5" s="517"/>
      <c r="AN5" s="91" t="s">
        <v>2</v>
      </c>
      <c r="AO5" s="514"/>
      <c r="AP5" s="514"/>
      <c r="AQ5" s="514"/>
      <c r="AR5" s="514"/>
    </row>
    <row r="6" spans="12:24" ht="7.5" customHeight="1" thickBot="1">
      <c r="L6" s="85"/>
      <c r="M6" s="85"/>
      <c r="N6" s="85"/>
      <c r="O6" s="85"/>
      <c r="P6" s="85"/>
      <c r="Q6" s="85"/>
      <c r="R6" s="85"/>
      <c r="S6" s="85"/>
      <c r="T6" s="85"/>
      <c r="U6" s="85"/>
      <c r="V6" s="85"/>
      <c r="W6" s="85"/>
      <c r="X6" s="85"/>
    </row>
    <row r="7" spans="1:37" ht="20.25" customHeight="1">
      <c r="A7" s="495" t="s">
        <v>3</v>
      </c>
      <c r="B7" s="497" t="s">
        <v>4</v>
      </c>
      <c r="C7" s="497"/>
      <c r="D7" s="504" t="s">
        <v>5</v>
      </c>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486" t="s">
        <v>210</v>
      </c>
      <c r="AJ7" s="487"/>
      <c r="AK7" s="488"/>
    </row>
    <row r="8" spans="1:37" ht="21" customHeight="1">
      <c r="A8" s="496"/>
      <c r="B8" s="498"/>
      <c r="C8" s="498"/>
      <c r="D8" s="92">
        <v>1</v>
      </c>
      <c r="E8" s="92">
        <v>2</v>
      </c>
      <c r="F8" s="236">
        <v>3</v>
      </c>
      <c r="G8" s="201">
        <v>4</v>
      </c>
      <c r="H8" s="92">
        <v>5</v>
      </c>
      <c r="I8" s="92">
        <v>6</v>
      </c>
      <c r="J8" s="92">
        <v>7</v>
      </c>
      <c r="K8" s="92">
        <v>8</v>
      </c>
      <c r="L8" s="92">
        <v>9</v>
      </c>
      <c r="M8" s="236">
        <v>10</v>
      </c>
      <c r="N8" s="201">
        <v>11</v>
      </c>
      <c r="O8" s="92">
        <v>12</v>
      </c>
      <c r="P8" s="92">
        <v>13</v>
      </c>
      <c r="Q8" s="92">
        <v>14</v>
      </c>
      <c r="R8" s="92">
        <v>15</v>
      </c>
      <c r="S8" s="92">
        <v>16</v>
      </c>
      <c r="T8" s="236">
        <v>17</v>
      </c>
      <c r="U8" s="201">
        <v>18</v>
      </c>
      <c r="V8" s="201">
        <v>19</v>
      </c>
      <c r="W8" s="92">
        <v>20</v>
      </c>
      <c r="X8" s="92">
        <v>21</v>
      </c>
      <c r="Y8" s="201">
        <v>22</v>
      </c>
      <c r="Z8" s="92">
        <v>23</v>
      </c>
      <c r="AA8" s="236">
        <v>24</v>
      </c>
      <c r="AB8" s="201">
        <v>25</v>
      </c>
      <c r="AC8" s="92">
        <v>26</v>
      </c>
      <c r="AD8" s="92">
        <v>27</v>
      </c>
      <c r="AE8" s="92">
        <v>28</v>
      </c>
      <c r="AF8" s="92">
        <v>29</v>
      </c>
      <c r="AG8" s="92">
        <v>30</v>
      </c>
      <c r="AH8" s="122"/>
      <c r="AI8" s="94" t="s">
        <v>6</v>
      </c>
      <c r="AJ8" s="94" t="s">
        <v>7</v>
      </c>
      <c r="AK8" s="95" t="s">
        <v>208</v>
      </c>
    </row>
    <row r="9" spans="1:37" ht="21.75" customHeight="1">
      <c r="A9" s="489" t="s">
        <v>8</v>
      </c>
      <c r="B9" s="104">
        <v>1</v>
      </c>
      <c r="C9" s="187"/>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3"/>
      <c r="AI9" s="492"/>
      <c r="AJ9" s="492"/>
      <c r="AK9" s="501"/>
    </row>
    <row r="10" spans="1:37" ht="21.75" customHeight="1">
      <c r="A10" s="490"/>
      <c r="B10" s="184">
        <v>2</v>
      </c>
      <c r="C10" s="78"/>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3"/>
      <c r="AI10" s="493"/>
      <c r="AJ10" s="493"/>
      <c r="AK10" s="502"/>
    </row>
    <row r="11" spans="1:37" ht="21.75" customHeight="1">
      <c r="A11" s="490"/>
      <c r="B11" s="184">
        <v>3</v>
      </c>
      <c r="C11" s="78"/>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3"/>
      <c r="AI11" s="493"/>
      <c r="AJ11" s="493"/>
      <c r="AK11" s="502"/>
    </row>
    <row r="12" spans="1:37" ht="21.75" customHeight="1">
      <c r="A12" s="490"/>
      <c r="B12" s="184">
        <v>4</v>
      </c>
      <c r="C12" s="78"/>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3"/>
      <c r="AI12" s="493"/>
      <c r="AJ12" s="493"/>
      <c r="AK12" s="502"/>
    </row>
    <row r="13" spans="1:37" ht="21.75" customHeight="1">
      <c r="A13" s="490"/>
      <c r="B13" s="184">
        <v>5</v>
      </c>
      <c r="C13" s="78"/>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3"/>
      <c r="AI13" s="493"/>
      <c r="AJ13" s="493"/>
      <c r="AK13" s="502"/>
    </row>
    <row r="14" spans="1:37" ht="21.75" customHeight="1">
      <c r="A14" s="490"/>
      <c r="B14" s="184">
        <v>6</v>
      </c>
      <c r="C14" s="78"/>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3"/>
      <c r="AI14" s="493"/>
      <c r="AJ14" s="493"/>
      <c r="AK14" s="502"/>
    </row>
    <row r="15" spans="1:37" ht="21.75" customHeight="1">
      <c r="A15" s="490"/>
      <c r="B15" s="107">
        <v>7</v>
      </c>
      <c r="C15" s="78"/>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t="s">
        <v>9</v>
      </c>
      <c r="AH15" s="124"/>
      <c r="AI15" s="493"/>
      <c r="AJ15" s="493"/>
      <c r="AK15" s="502"/>
    </row>
    <row r="16" spans="1:37" ht="21.75" customHeight="1">
      <c r="A16" s="490"/>
      <c r="B16" s="107">
        <v>8</v>
      </c>
      <c r="C16" s="78"/>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t="s">
        <v>10</v>
      </c>
      <c r="AB16" s="129"/>
      <c r="AC16" s="129"/>
      <c r="AD16" s="129"/>
      <c r="AE16" s="129"/>
      <c r="AF16" s="129"/>
      <c r="AG16" s="129" t="s">
        <v>9</v>
      </c>
      <c r="AH16" s="124"/>
      <c r="AI16" s="493"/>
      <c r="AJ16" s="493"/>
      <c r="AK16" s="502"/>
    </row>
    <row r="17" spans="1:44" ht="21.75" customHeight="1">
      <c r="A17" s="490"/>
      <c r="B17" s="107">
        <v>9</v>
      </c>
      <c r="C17" s="78"/>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t="s">
        <v>9</v>
      </c>
      <c r="AH17" s="124"/>
      <c r="AI17" s="493"/>
      <c r="AJ17" s="493"/>
      <c r="AK17" s="502"/>
      <c r="AL17" s="434" t="s">
        <v>251</v>
      </c>
      <c r="AM17" s="435"/>
      <c r="AN17" s="435"/>
      <c r="AO17" s="164"/>
      <c r="AP17" s="164"/>
      <c r="AQ17" s="164"/>
      <c r="AR17" s="164"/>
    </row>
    <row r="18" spans="1:44" ht="21.75" customHeight="1">
      <c r="A18" s="490"/>
      <c r="B18" s="185">
        <v>10</v>
      </c>
      <c r="C18" s="79"/>
      <c r="D18" s="130" t="s">
        <v>10</v>
      </c>
      <c r="E18" s="130" t="s">
        <v>9</v>
      </c>
      <c r="F18" s="130" t="s">
        <v>9</v>
      </c>
      <c r="G18" s="130" t="s">
        <v>9</v>
      </c>
      <c r="H18" s="130" t="s">
        <v>9</v>
      </c>
      <c r="I18" s="130" t="s">
        <v>9</v>
      </c>
      <c r="J18" s="130" t="s">
        <v>9</v>
      </c>
      <c r="K18" s="130" t="s">
        <v>9</v>
      </c>
      <c r="L18" s="130" t="s">
        <v>9</v>
      </c>
      <c r="M18" s="130" t="s">
        <v>9</v>
      </c>
      <c r="N18" s="130" t="s">
        <v>9</v>
      </c>
      <c r="O18" s="130" t="s">
        <v>9</v>
      </c>
      <c r="P18" s="130" t="s">
        <v>9</v>
      </c>
      <c r="Q18" s="130" t="s">
        <v>9</v>
      </c>
      <c r="R18" s="130" t="s">
        <v>9</v>
      </c>
      <c r="S18" s="130" t="s">
        <v>9</v>
      </c>
      <c r="T18" s="130" t="s">
        <v>9</v>
      </c>
      <c r="U18" s="130" t="s">
        <v>9</v>
      </c>
      <c r="V18" s="130" t="s">
        <v>9</v>
      </c>
      <c r="W18" s="130" t="s">
        <v>9</v>
      </c>
      <c r="X18" s="130" t="s">
        <v>9</v>
      </c>
      <c r="Y18" s="130" t="s">
        <v>9</v>
      </c>
      <c r="Z18" s="130" t="s">
        <v>9</v>
      </c>
      <c r="AA18" s="130" t="s">
        <v>9</v>
      </c>
      <c r="AB18" s="130" t="s">
        <v>9</v>
      </c>
      <c r="AC18" s="130" t="s">
        <v>10</v>
      </c>
      <c r="AD18" s="130"/>
      <c r="AE18" s="130"/>
      <c r="AF18" s="130"/>
      <c r="AG18" s="130" t="s">
        <v>9</v>
      </c>
      <c r="AH18" s="125"/>
      <c r="AI18" s="494"/>
      <c r="AJ18" s="494"/>
      <c r="AK18" s="503"/>
      <c r="AL18" s="434"/>
      <c r="AM18" s="435"/>
      <c r="AN18" s="435"/>
      <c r="AO18" s="164"/>
      <c r="AP18" s="164"/>
      <c r="AQ18" s="164"/>
      <c r="AR18" s="164"/>
    </row>
    <row r="19" spans="1:38" ht="21.75" customHeight="1" thickBot="1">
      <c r="A19" s="491"/>
      <c r="B19" s="499" t="s">
        <v>11</v>
      </c>
      <c r="C19" s="500"/>
      <c r="D19" s="99">
        <f>IF(COUNTIF(D9:D18,"育")&gt;0,"育",IF(COUNTIF(D9:D18,"実")&gt;0,"実",""))</f>
      </c>
      <c r="E19" s="99">
        <f aca="true" t="shared" si="0" ref="E19:AG19">IF(COUNTIF(E9:E18,"育")&gt;0,"育",IF(COUNTIF(E9:E18,"実")&gt;0,"実",""))</f>
      </c>
      <c r="F19" s="99">
        <f t="shared" si="0"/>
      </c>
      <c r="G19" s="99">
        <f t="shared" si="0"/>
      </c>
      <c r="H19" s="99">
        <f t="shared" si="0"/>
      </c>
      <c r="I19" s="99">
        <f t="shared" si="0"/>
      </c>
      <c r="J19" s="99">
        <f t="shared" si="0"/>
      </c>
      <c r="K19" s="99">
        <f t="shared" si="0"/>
      </c>
      <c r="L19" s="99">
        <f t="shared" si="0"/>
      </c>
      <c r="M19" s="99">
        <f t="shared" si="0"/>
      </c>
      <c r="N19" s="99">
        <f t="shared" si="0"/>
      </c>
      <c r="O19" s="99">
        <f t="shared" si="0"/>
      </c>
      <c r="P19" s="99">
        <f t="shared" si="0"/>
      </c>
      <c r="Q19" s="99">
        <f t="shared" si="0"/>
      </c>
      <c r="R19" s="99">
        <f t="shared" si="0"/>
      </c>
      <c r="S19" s="99">
        <f t="shared" si="0"/>
      </c>
      <c r="T19" s="99">
        <f t="shared" si="0"/>
      </c>
      <c r="U19" s="99">
        <f t="shared" si="0"/>
      </c>
      <c r="V19" s="99">
        <f t="shared" si="0"/>
      </c>
      <c r="W19" s="99">
        <f t="shared" si="0"/>
      </c>
      <c r="X19" s="99">
        <f t="shared" si="0"/>
      </c>
      <c r="Y19" s="99">
        <f t="shared" si="0"/>
      </c>
      <c r="Z19" s="99">
        <f t="shared" si="0"/>
      </c>
      <c r="AA19" s="99">
        <f t="shared" si="0"/>
      </c>
      <c r="AB19" s="99">
        <f t="shared" si="0"/>
      </c>
      <c r="AC19" s="99">
        <f t="shared" si="0"/>
      </c>
      <c r="AD19" s="99">
        <f t="shared" si="0"/>
      </c>
      <c r="AE19" s="99">
        <f t="shared" si="0"/>
      </c>
      <c r="AF19" s="99">
        <f t="shared" si="0"/>
      </c>
      <c r="AG19" s="99">
        <f t="shared" si="0"/>
      </c>
      <c r="AH19" s="126"/>
      <c r="AI19" s="102">
        <f>IF(COUNTIF(D19:AH19,"育")&gt;=9,COUNTIF(D19:AH19,"実")+COUNTIF(D19:AH19,"育")-8,COUNTIF(D19:AH19,"実"))</f>
        <v>0</v>
      </c>
      <c r="AJ19" s="101">
        <v>5000</v>
      </c>
      <c r="AK19" s="103">
        <f>IF(AI19="","",AJ19*AI19)</f>
        <v>0</v>
      </c>
      <c r="AL19" s="163" t="s">
        <v>209</v>
      </c>
    </row>
    <row r="20" spans="1:44" ht="19.5" customHeight="1">
      <c r="A20" s="465" t="s">
        <v>3</v>
      </c>
      <c r="B20" s="468" t="s">
        <v>4</v>
      </c>
      <c r="C20" s="469"/>
      <c r="D20" s="445">
        <v>1</v>
      </c>
      <c r="E20" s="445">
        <v>2</v>
      </c>
      <c r="F20" s="524">
        <v>3</v>
      </c>
      <c r="G20" s="450">
        <v>4</v>
      </c>
      <c r="H20" s="445">
        <v>5</v>
      </c>
      <c r="I20" s="445">
        <v>6</v>
      </c>
      <c r="J20" s="445">
        <v>7</v>
      </c>
      <c r="K20" s="445">
        <v>8</v>
      </c>
      <c r="L20" s="445">
        <v>9</v>
      </c>
      <c r="M20" s="524">
        <v>10</v>
      </c>
      <c r="N20" s="450">
        <v>11</v>
      </c>
      <c r="O20" s="445">
        <v>12</v>
      </c>
      <c r="P20" s="445">
        <v>13</v>
      </c>
      <c r="Q20" s="445">
        <v>14</v>
      </c>
      <c r="R20" s="445">
        <v>15</v>
      </c>
      <c r="S20" s="445">
        <v>16</v>
      </c>
      <c r="T20" s="524">
        <v>17</v>
      </c>
      <c r="U20" s="450">
        <v>18</v>
      </c>
      <c r="V20" s="450">
        <v>19</v>
      </c>
      <c r="W20" s="445">
        <v>20</v>
      </c>
      <c r="X20" s="445">
        <v>21</v>
      </c>
      <c r="Y20" s="450">
        <v>22</v>
      </c>
      <c r="Z20" s="445">
        <v>23</v>
      </c>
      <c r="AA20" s="524">
        <v>24</v>
      </c>
      <c r="AB20" s="450">
        <v>25</v>
      </c>
      <c r="AC20" s="445">
        <v>26</v>
      </c>
      <c r="AD20" s="445">
        <v>27</v>
      </c>
      <c r="AE20" s="445">
        <v>28</v>
      </c>
      <c r="AF20" s="445">
        <v>29</v>
      </c>
      <c r="AG20" s="445">
        <v>30</v>
      </c>
      <c r="AH20" s="530"/>
      <c r="AI20" s="456" t="s">
        <v>70</v>
      </c>
      <c r="AJ20" s="456" t="s">
        <v>71</v>
      </c>
      <c r="AK20" s="436" t="s">
        <v>162</v>
      </c>
      <c r="AL20" s="436" t="s">
        <v>163</v>
      </c>
      <c r="AM20" s="425" t="s">
        <v>205</v>
      </c>
      <c r="AN20" s="428" t="s">
        <v>206</v>
      </c>
      <c r="AO20" s="439" t="s">
        <v>259</v>
      </c>
      <c r="AP20" s="442" t="s">
        <v>253</v>
      </c>
      <c r="AQ20" s="442" t="s">
        <v>207</v>
      </c>
      <c r="AR20" s="431" t="s">
        <v>254</v>
      </c>
    </row>
    <row r="21" spans="1:44" ht="19.5" customHeight="1">
      <c r="A21" s="466"/>
      <c r="B21" s="470"/>
      <c r="C21" s="471"/>
      <c r="D21" s="446"/>
      <c r="E21" s="446"/>
      <c r="F21" s="525"/>
      <c r="G21" s="451"/>
      <c r="H21" s="446"/>
      <c r="I21" s="446"/>
      <c r="J21" s="446"/>
      <c r="K21" s="446"/>
      <c r="L21" s="446"/>
      <c r="M21" s="525"/>
      <c r="N21" s="451"/>
      <c r="O21" s="446"/>
      <c r="P21" s="446"/>
      <c r="Q21" s="446"/>
      <c r="R21" s="446"/>
      <c r="S21" s="446"/>
      <c r="T21" s="525"/>
      <c r="U21" s="451"/>
      <c r="V21" s="451"/>
      <c r="W21" s="446"/>
      <c r="X21" s="446"/>
      <c r="Y21" s="451"/>
      <c r="Z21" s="446"/>
      <c r="AA21" s="525"/>
      <c r="AB21" s="451"/>
      <c r="AC21" s="446"/>
      <c r="AD21" s="446"/>
      <c r="AE21" s="446"/>
      <c r="AF21" s="446"/>
      <c r="AG21" s="446"/>
      <c r="AH21" s="531"/>
      <c r="AI21" s="457"/>
      <c r="AJ21" s="457"/>
      <c r="AK21" s="437"/>
      <c r="AL21" s="437"/>
      <c r="AM21" s="426"/>
      <c r="AN21" s="429"/>
      <c r="AO21" s="440"/>
      <c r="AP21" s="443"/>
      <c r="AQ21" s="443"/>
      <c r="AR21" s="432"/>
    </row>
    <row r="22" spans="1:44" ht="19.5" customHeight="1">
      <c r="A22" s="466"/>
      <c r="B22" s="470"/>
      <c r="C22" s="471"/>
      <c r="D22" s="446"/>
      <c r="E22" s="446"/>
      <c r="F22" s="525"/>
      <c r="G22" s="451"/>
      <c r="H22" s="446"/>
      <c r="I22" s="446"/>
      <c r="J22" s="446"/>
      <c r="K22" s="446"/>
      <c r="L22" s="446"/>
      <c r="M22" s="525"/>
      <c r="N22" s="451"/>
      <c r="O22" s="446"/>
      <c r="P22" s="446"/>
      <c r="Q22" s="446"/>
      <c r="R22" s="446"/>
      <c r="S22" s="446"/>
      <c r="T22" s="525"/>
      <c r="U22" s="451"/>
      <c r="V22" s="451"/>
      <c r="W22" s="446"/>
      <c r="X22" s="446"/>
      <c r="Y22" s="451"/>
      <c r="Z22" s="446"/>
      <c r="AA22" s="525"/>
      <c r="AB22" s="451"/>
      <c r="AC22" s="446"/>
      <c r="AD22" s="446"/>
      <c r="AE22" s="446"/>
      <c r="AF22" s="446"/>
      <c r="AG22" s="446"/>
      <c r="AH22" s="531"/>
      <c r="AI22" s="457"/>
      <c r="AJ22" s="457"/>
      <c r="AK22" s="437"/>
      <c r="AL22" s="437"/>
      <c r="AM22" s="426"/>
      <c r="AN22" s="429"/>
      <c r="AO22" s="440"/>
      <c r="AP22" s="443"/>
      <c r="AQ22" s="443"/>
      <c r="AR22" s="432"/>
    </row>
    <row r="23" spans="1:44" ht="19.5" customHeight="1">
      <c r="A23" s="467"/>
      <c r="B23" s="472"/>
      <c r="C23" s="473"/>
      <c r="D23" s="447"/>
      <c r="E23" s="447"/>
      <c r="F23" s="526"/>
      <c r="G23" s="452"/>
      <c r="H23" s="447"/>
      <c r="I23" s="447"/>
      <c r="J23" s="447"/>
      <c r="K23" s="447"/>
      <c r="L23" s="447"/>
      <c r="M23" s="526"/>
      <c r="N23" s="452"/>
      <c r="O23" s="447"/>
      <c r="P23" s="447"/>
      <c r="Q23" s="447"/>
      <c r="R23" s="447"/>
      <c r="S23" s="447"/>
      <c r="T23" s="526"/>
      <c r="U23" s="452"/>
      <c r="V23" s="452"/>
      <c r="W23" s="447"/>
      <c r="X23" s="447"/>
      <c r="Y23" s="452"/>
      <c r="Z23" s="447"/>
      <c r="AA23" s="526"/>
      <c r="AB23" s="452"/>
      <c r="AC23" s="447"/>
      <c r="AD23" s="447"/>
      <c r="AE23" s="447"/>
      <c r="AF23" s="447"/>
      <c r="AG23" s="447"/>
      <c r="AH23" s="532"/>
      <c r="AI23" s="458"/>
      <c r="AJ23" s="458"/>
      <c r="AK23" s="438"/>
      <c r="AL23" s="438"/>
      <c r="AM23" s="427"/>
      <c r="AN23" s="430"/>
      <c r="AO23" s="441"/>
      <c r="AP23" s="444"/>
      <c r="AQ23" s="444"/>
      <c r="AR23" s="433"/>
    </row>
    <row r="24" spans="1:44" ht="21.75" customHeight="1">
      <c r="A24" s="489" t="s">
        <v>12</v>
      </c>
      <c r="B24" s="104">
        <v>1</v>
      </c>
      <c r="C24" s="7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3"/>
      <c r="AI24" s="105">
        <f>COUNTA(D24:AH24)-COUNTIF(D24:AH24,"集")-COUNTIF(D24:AH24,"休")-COUNTIF(D24:AH24,"外")</f>
        <v>0</v>
      </c>
      <c r="AJ24" s="105">
        <f>COUNTIF(D24:AH24,"集")</f>
        <v>0</v>
      </c>
      <c r="AK24" s="105">
        <f>AI24+'【8月】FW（２年目）月集計表'!AK24</f>
        <v>0</v>
      </c>
      <c r="AL24" s="105">
        <f>AJ24+'【8月】FW（２年目）月集計表'!AL24</f>
        <v>0</v>
      </c>
      <c r="AM24" s="165"/>
      <c r="AN24" s="166">
        <f>IF(90000&lt;=AM24,90000,AM24)</f>
        <v>0</v>
      </c>
      <c r="AO24" s="195"/>
      <c r="AP24" s="190">
        <f>IF(10000&lt;=AO24,10000,AO24)</f>
        <v>0</v>
      </c>
      <c r="AQ24" s="195"/>
      <c r="AR24" s="170"/>
    </row>
    <row r="25" spans="1:44" ht="21.75" customHeight="1">
      <c r="A25" s="490"/>
      <c r="B25" s="107">
        <v>2</v>
      </c>
      <c r="C25" s="7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4"/>
      <c r="AI25" s="108">
        <f aca="true" t="shared" si="1" ref="AI25:AI43">COUNTA(D25:AH25)-COUNTIF(D25:AH25,"集")-COUNTIF(D25:AH25,"休")-COUNTIF(D25:AH25,"外")</f>
        <v>0</v>
      </c>
      <c r="AJ25" s="108">
        <f aca="true" t="shared" si="2" ref="AJ25:AJ43">COUNTIF(D25:AH25,"集")</f>
        <v>0</v>
      </c>
      <c r="AK25" s="108">
        <f>AI25+'【8月】FW（２年目）月集計表'!AK25</f>
        <v>0</v>
      </c>
      <c r="AL25" s="108">
        <f>AJ25+'【8月】FW（２年目）月集計表'!AL25</f>
        <v>0</v>
      </c>
      <c r="AM25" s="167"/>
      <c r="AN25" s="166">
        <f aca="true" t="shared" si="3" ref="AN25:AN43">IF(90000&lt;=AM25,90000,AM25)</f>
        <v>0</v>
      </c>
      <c r="AO25" s="195"/>
      <c r="AP25" s="191">
        <f aca="true" t="shared" si="4" ref="AP25:AP43">IF(10000&lt;=AO25,10000,AO25)</f>
        <v>0</v>
      </c>
      <c r="AQ25" s="195"/>
      <c r="AR25" s="167"/>
    </row>
    <row r="26" spans="1:44" ht="21.75" customHeight="1">
      <c r="A26" s="490"/>
      <c r="B26" s="107">
        <v>3</v>
      </c>
      <c r="C26" s="78"/>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4"/>
      <c r="AI26" s="108">
        <f t="shared" si="1"/>
        <v>0</v>
      </c>
      <c r="AJ26" s="108">
        <f t="shared" si="2"/>
        <v>0</v>
      </c>
      <c r="AK26" s="108">
        <f>AI26+'【8月】FW（２年目）月集計表'!AK26</f>
        <v>0</v>
      </c>
      <c r="AL26" s="108">
        <f>AJ26+'【8月】FW（２年目）月集計表'!AL26</f>
        <v>0</v>
      </c>
      <c r="AM26" s="167"/>
      <c r="AN26" s="166">
        <f t="shared" si="3"/>
        <v>0</v>
      </c>
      <c r="AO26" s="195"/>
      <c r="AP26" s="191">
        <f t="shared" si="4"/>
        <v>0</v>
      </c>
      <c r="AQ26" s="195"/>
      <c r="AR26" s="170"/>
    </row>
    <row r="27" spans="1:44" ht="21.75" customHeight="1">
      <c r="A27" s="490"/>
      <c r="B27" s="107">
        <v>4</v>
      </c>
      <c r="C27" s="78"/>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4"/>
      <c r="AI27" s="108">
        <f t="shared" si="1"/>
        <v>0</v>
      </c>
      <c r="AJ27" s="108">
        <f t="shared" si="2"/>
        <v>0</v>
      </c>
      <c r="AK27" s="108">
        <f>AI27+'【8月】FW（２年目）月集計表'!AK27</f>
        <v>0</v>
      </c>
      <c r="AL27" s="108">
        <f>AJ27+'【8月】FW（２年目）月集計表'!AL27</f>
        <v>0</v>
      </c>
      <c r="AM27" s="167"/>
      <c r="AN27" s="166">
        <f t="shared" si="3"/>
        <v>0</v>
      </c>
      <c r="AO27" s="195"/>
      <c r="AP27" s="191">
        <f t="shared" si="4"/>
        <v>0</v>
      </c>
      <c r="AQ27" s="195"/>
      <c r="AR27" s="167"/>
    </row>
    <row r="28" spans="1:44" ht="21.75" customHeight="1">
      <c r="A28" s="490"/>
      <c r="B28" s="107">
        <v>5</v>
      </c>
      <c r="C28" s="7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4"/>
      <c r="AI28" s="108">
        <f t="shared" si="1"/>
        <v>0</v>
      </c>
      <c r="AJ28" s="108">
        <f t="shared" si="2"/>
        <v>0</v>
      </c>
      <c r="AK28" s="108">
        <f>AI28+'【8月】FW（２年目）月集計表'!AK28</f>
        <v>0</v>
      </c>
      <c r="AL28" s="108">
        <f>AJ28+'【8月】FW（２年目）月集計表'!AL28</f>
        <v>0</v>
      </c>
      <c r="AM28" s="167"/>
      <c r="AN28" s="166">
        <f t="shared" si="3"/>
        <v>0</v>
      </c>
      <c r="AO28" s="195"/>
      <c r="AP28" s="191">
        <f t="shared" si="4"/>
        <v>0</v>
      </c>
      <c r="AQ28" s="195"/>
      <c r="AR28" s="170"/>
    </row>
    <row r="29" spans="1:44" ht="21.75" customHeight="1">
      <c r="A29" s="490"/>
      <c r="B29" s="107">
        <v>6</v>
      </c>
      <c r="C29" s="78"/>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4"/>
      <c r="AI29" s="108">
        <f t="shared" si="1"/>
        <v>0</v>
      </c>
      <c r="AJ29" s="108">
        <f t="shared" si="2"/>
        <v>0</v>
      </c>
      <c r="AK29" s="108">
        <f>AI29+'【8月】FW（２年目）月集計表'!AK29</f>
        <v>0</v>
      </c>
      <c r="AL29" s="108">
        <f>AJ29+'【8月】FW（２年目）月集計表'!AL29</f>
        <v>0</v>
      </c>
      <c r="AM29" s="167"/>
      <c r="AN29" s="166">
        <f t="shared" si="3"/>
        <v>0</v>
      </c>
      <c r="AO29" s="195"/>
      <c r="AP29" s="191">
        <f t="shared" si="4"/>
        <v>0</v>
      </c>
      <c r="AQ29" s="195"/>
      <c r="AR29" s="170"/>
    </row>
    <row r="30" spans="1:44" ht="21.75" customHeight="1">
      <c r="A30" s="490"/>
      <c r="B30" s="107">
        <v>7</v>
      </c>
      <c r="C30" s="78"/>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4"/>
      <c r="AI30" s="108">
        <f t="shared" si="1"/>
        <v>0</v>
      </c>
      <c r="AJ30" s="108">
        <f t="shared" si="2"/>
        <v>0</v>
      </c>
      <c r="AK30" s="108">
        <f>AI30+'【8月】FW（２年目）月集計表'!AK30</f>
        <v>0</v>
      </c>
      <c r="AL30" s="108">
        <f>AJ30+'【8月】FW（２年目）月集計表'!AL30</f>
        <v>0</v>
      </c>
      <c r="AM30" s="167"/>
      <c r="AN30" s="166">
        <f t="shared" si="3"/>
        <v>0</v>
      </c>
      <c r="AO30" s="195"/>
      <c r="AP30" s="191">
        <f t="shared" si="4"/>
        <v>0</v>
      </c>
      <c r="AQ30" s="195"/>
      <c r="AR30" s="167"/>
    </row>
    <row r="31" spans="1:44" ht="21.75" customHeight="1">
      <c r="A31" s="490"/>
      <c r="B31" s="107">
        <v>8</v>
      </c>
      <c r="C31" s="78"/>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4"/>
      <c r="AI31" s="108">
        <f t="shared" si="1"/>
        <v>0</v>
      </c>
      <c r="AJ31" s="108">
        <f t="shared" si="2"/>
        <v>0</v>
      </c>
      <c r="AK31" s="108">
        <f>AI31+'【8月】FW（２年目）月集計表'!AK31</f>
        <v>0</v>
      </c>
      <c r="AL31" s="108">
        <f>AJ31+'【8月】FW（２年目）月集計表'!AL31</f>
        <v>0</v>
      </c>
      <c r="AM31" s="167"/>
      <c r="AN31" s="166">
        <f t="shared" si="3"/>
        <v>0</v>
      </c>
      <c r="AO31" s="195"/>
      <c r="AP31" s="191">
        <f t="shared" si="4"/>
        <v>0</v>
      </c>
      <c r="AQ31" s="195"/>
      <c r="AR31" s="167"/>
    </row>
    <row r="32" spans="1:44" ht="21.75" customHeight="1">
      <c r="A32" s="490"/>
      <c r="B32" s="107">
        <v>9</v>
      </c>
      <c r="C32" s="78"/>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4"/>
      <c r="AI32" s="108">
        <f t="shared" si="1"/>
        <v>0</v>
      </c>
      <c r="AJ32" s="108">
        <f t="shared" si="2"/>
        <v>0</v>
      </c>
      <c r="AK32" s="108">
        <f>AI32+'【8月】FW（２年目）月集計表'!AK32</f>
        <v>0</v>
      </c>
      <c r="AL32" s="108">
        <f>AJ32+'【8月】FW（２年目）月集計表'!AL32</f>
        <v>0</v>
      </c>
      <c r="AM32" s="167"/>
      <c r="AN32" s="166">
        <f t="shared" si="3"/>
        <v>0</v>
      </c>
      <c r="AO32" s="195"/>
      <c r="AP32" s="191">
        <f t="shared" si="4"/>
        <v>0</v>
      </c>
      <c r="AQ32" s="195"/>
      <c r="AR32" s="167"/>
    </row>
    <row r="33" spans="1:44" ht="21.75" customHeight="1">
      <c r="A33" s="490"/>
      <c r="B33" s="107">
        <v>10</v>
      </c>
      <c r="C33" s="78"/>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4"/>
      <c r="AI33" s="108">
        <f t="shared" si="1"/>
        <v>0</v>
      </c>
      <c r="AJ33" s="108">
        <f t="shared" si="2"/>
        <v>0</v>
      </c>
      <c r="AK33" s="108">
        <f>AI33+'【8月】FW（２年目）月集計表'!AK33</f>
        <v>0</v>
      </c>
      <c r="AL33" s="108">
        <f>AJ33+'【8月】FW（２年目）月集計表'!AL33</f>
        <v>0</v>
      </c>
      <c r="AM33" s="167"/>
      <c r="AN33" s="166">
        <f t="shared" si="3"/>
        <v>0</v>
      </c>
      <c r="AO33" s="195"/>
      <c r="AP33" s="191">
        <f t="shared" si="4"/>
        <v>0</v>
      </c>
      <c r="AQ33" s="195"/>
      <c r="AR33" s="167"/>
    </row>
    <row r="34" spans="1:44" ht="21.75" customHeight="1">
      <c r="A34" s="490"/>
      <c r="B34" s="107">
        <v>11</v>
      </c>
      <c r="C34" s="78"/>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4"/>
      <c r="AI34" s="108">
        <f t="shared" si="1"/>
        <v>0</v>
      </c>
      <c r="AJ34" s="108">
        <f t="shared" si="2"/>
        <v>0</v>
      </c>
      <c r="AK34" s="108">
        <f>AI34+'【8月】FW（２年目）月集計表'!AK34</f>
        <v>0</v>
      </c>
      <c r="AL34" s="108">
        <f>AJ34+'【8月】FW（２年目）月集計表'!AL34</f>
        <v>0</v>
      </c>
      <c r="AM34" s="167"/>
      <c r="AN34" s="166">
        <f t="shared" si="3"/>
        <v>0</v>
      </c>
      <c r="AO34" s="195"/>
      <c r="AP34" s="191">
        <f t="shared" si="4"/>
        <v>0</v>
      </c>
      <c r="AQ34" s="195"/>
      <c r="AR34" s="167"/>
    </row>
    <row r="35" spans="1:44" ht="21.75" customHeight="1">
      <c r="A35" s="490"/>
      <c r="B35" s="107">
        <v>12</v>
      </c>
      <c r="C35" s="78"/>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4"/>
      <c r="AI35" s="108">
        <f t="shared" si="1"/>
        <v>0</v>
      </c>
      <c r="AJ35" s="108">
        <f t="shared" si="2"/>
        <v>0</v>
      </c>
      <c r="AK35" s="108">
        <f>AI35+'【8月】FW（２年目）月集計表'!AK35</f>
        <v>0</v>
      </c>
      <c r="AL35" s="108">
        <f>AJ35+'【8月】FW（２年目）月集計表'!AL35</f>
        <v>0</v>
      </c>
      <c r="AM35" s="167"/>
      <c r="AN35" s="166">
        <f t="shared" si="3"/>
        <v>0</v>
      </c>
      <c r="AO35" s="195"/>
      <c r="AP35" s="191">
        <f t="shared" si="4"/>
        <v>0</v>
      </c>
      <c r="AQ35" s="195"/>
      <c r="AR35" s="167"/>
    </row>
    <row r="36" spans="1:44" ht="21.75" customHeight="1">
      <c r="A36" s="490"/>
      <c r="B36" s="107">
        <v>13</v>
      </c>
      <c r="C36" s="78"/>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4"/>
      <c r="AI36" s="108">
        <f t="shared" si="1"/>
        <v>0</v>
      </c>
      <c r="AJ36" s="108">
        <f t="shared" si="2"/>
        <v>0</v>
      </c>
      <c r="AK36" s="108">
        <f>AI36+'【8月】FW（２年目）月集計表'!AK36</f>
        <v>0</v>
      </c>
      <c r="AL36" s="108">
        <f>AJ36+'【8月】FW（２年目）月集計表'!AL36</f>
        <v>0</v>
      </c>
      <c r="AM36" s="167"/>
      <c r="AN36" s="166">
        <f t="shared" si="3"/>
        <v>0</v>
      </c>
      <c r="AO36" s="195"/>
      <c r="AP36" s="191">
        <f t="shared" si="4"/>
        <v>0</v>
      </c>
      <c r="AQ36" s="195"/>
      <c r="AR36" s="167"/>
    </row>
    <row r="37" spans="1:44" ht="21.75" customHeight="1">
      <c r="A37" s="490"/>
      <c r="B37" s="107">
        <v>14</v>
      </c>
      <c r="C37" s="78"/>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4"/>
      <c r="AI37" s="108">
        <f t="shared" si="1"/>
        <v>0</v>
      </c>
      <c r="AJ37" s="108">
        <f t="shared" si="2"/>
        <v>0</v>
      </c>
      <c r="AK37" s="108">
        <f>AI37+'【8月】FW（２年目）月集計表'!AK37</f>
        <v>0</v>
      </c>
      <c r="AL37" s="108">
        <f>AJ37+'【8月】FW（２年目）月集計表'!AL37</f>
        <v>0</v>
      </c>
      <c r="AM37" s="167"/>
      <c r="AN37" s="166">
        <f t="shared" si="3"/>
        <v>0</v>
      </c>
      <c r="AO37" s="195"/>
      <c r="AP37" s="191">
        <f t="shared" si="4"/>
        <v>0</v>
      </c>
      <c r="AQ37" s="195"/>
      <c r="AR37" s="167"/>
    </row>
    <row r="38" spans="1:44" ht="21.75" customHeight="1">
      <c r="A38" s="490"/>
      <c r="B38" s="107">
        <v>15</v>
      </c>
      <c r="C38" s="78"/>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4"/>
      <c r="AI38" s="108">
        <f t="shared" si="1"/>
        <v>0</v>
      </c>
      <c r="AJ38" s="108">
        <f t="shared" si="2"/>
        <v>0</v>
      </c>
      <c r="AK38" s="108">
        <f>AI38+'【8月】FW（２年目）月集計表'!AK38</f>
        <v>0</v>
      </c>
      <c r="AL38" s="108">
        <f>AJ38+'【8月】FW（２年目）月集計表'!AL38</f>
        <v>0</v>
      </c>
      <c r="AM38" s="167"/>
      <c r="AN38" s="166">
        <f t="shared" si="3"/>
        <v>0</v>
      </c>
      <c r="AO38" s="195"/>
      <c r="AP38" s="191">
        <f t="shared" si="4"/>
        <v>0</v>
      </c>
      <c r="AQ38" s="195"/>
      <c r="AR38" s="167"/>
    </row>
    <row r="39" spans="1:44" ht="21.75" customHeight="1">
      <c r="A39" s="490"/>
      <c r="B39" s="107">
        <v>16</v>
      </c>
      <c r="C39" s="7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4"/>
      <c r="AI39" s="108">
        <f t="shared" si="1"/>
        <v>0</v>
      </c>
      <c r="AJ39" s="108">
        <f t="shared" si="2"/>
        <v>0</v>
      </c>
      <c r="AK39" s="108">
        <f>AI39+'【8月】FW（２年目）月集計表'!AK39</f>
        <v>0</v>
      </c>
      <c r="AL39" s="108">
        <f>AJ39+'【8月】FW（２年目）月集計表'!AL39</f>
        <v>0</v>
      </c>
      <c r="AM39" s="167"/>
      <c r="AN39" s="166">
        <f t="shared" si="3"/>
        <v>0</v>
      </c>
      <c r="AO39" s="195"/>
      <c r="AP39" s="191">
        <f t="shared" si="4"/>
        <v>0</v>
      </c>
      <c r="AQ39" s="195"/>
      <c r="AR39" s="167"/>
    </row>
    <row r="40" spans="1:44" ht="21.75" customHeight="1">
      <c r="A40" s="490"/>
      <c r="B40" s="107">
        <v>17</v>
      </c>
      <c r="C40" s="78"/>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4"/>
      <c r="AI40" s="108">
        <f t="shared" si="1"/>
        <v>0</v>
      </c>
      <c r="AJ40" s="108">
        <f t="shared" si="2"/>
        <v>0</v>
      </c>
      <c r="AK40" s="108">
        <f>AI40+'【8月】FW（２年目）月集計表'!AK40</f>
        <v>0</v>
      </c>
      <c r="AL40" s="108">
        <f>AJ40+'【8月】FW（２年目）月集計表'!AL40</f>
        <v>0</v>
      </c>
      <c r="AM40" s="167"/>
      <c r="AN40" s="166">
        <f t="shared" si="3"/>
        <v>0</v>
      </c>
      <c r="AO40" s="195"/>
      <c r="AP40" s="191">
        <f t="shared" si="4"/>
        <v>0</v>
      </c>
      <c r="AQ40" s="195"/>
      <c r="AR40" s="167"/>
    </row>
    <row r="41" spans="1:44" ht="21.75" customHeight="1">
      <c r="A41" s="490"/>
      <c r="B41" s="107">
        <v>18</v>
      </c>
      <c r="C41" s="78"/>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4"/>
      <c r="AI41" s="108">
        <f t="shared" si="1"/>
        <v>0</v>
      </c>
      <c r="AJ41" s="108">
        <f t="shared" si="2"/>
        <v>0</v>
      </c>
      <c r="AK41" s="108">
        <f>AI41+'【8月】FW（２年目）月集計表'!AK41</f>
        <v>0</v>
      </c>
      <c r="AL41" s="108">
        <f>AJ41+'【8月】FW（２年目）月集計表'!AL41</f>
        <v>0</v>
      </c>
      <c r="AM41" s="167"/>
      <c r="AN41" s="166">
        <f t="shared" si="3"/>
        <v>0</v>
      </c>
      <c r="AO41" s="195"/>
      <c r="AP41" s="191">
        <f t="shared" si="4"/>
        <v>0</v>
      </c>
      <c r="AQ41" s="195"/>
      <c r="AR41" s="167"/>
    </row>
    <row r="42" spans="1:44" ht="21.75" customHeight="1">
      <c r="A42" s="490"/>
      <c r="B42" s="107">
        <v>19</v>
      </c>
      <c r="C42" s="7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4"/>
      <c r="AI42" s="108">
        <f t="shared" si="1"/>
        <v>0</v>
      </c>
      <c r="AJ42" s="108">
        <f t="shared" si="2"/>
        <v>0</v>
      </c>
      <c r="AK42" s="108">
        <f>AI42+'【8月】FW（２年目）月集計表'!AK42</f>
        <v>0</v>
      </c>
      <c r="AL42" s="108">
        <f>AJ42+'【8月】FW（２年目）月集計表'!AL42</f>
        <v>0</v>
      </c>
      <c r="AM42" s="167"/>
      <c r="AN42" s="166">
        <f t="shared" si="3"/>
        <v>0</v>
      </c>
      <c r="AO42" s="195"/>
      <c r="AP42" s="191">
        <f t="shared" si="4"/>
        <v>0</v>
      </c>
      <c r="AQ42" s="195"/>
      <c r="AR42" s="167"/>
    </row>
    <row r="43" spans="1:44" ht="21.75" customHeight="1" thickBot="1">
      <c r="A43" s="490"/>
      <c r="B43" s="110">
        <v>20</v>
      </c>
      <c r="C43" s="79"/>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25"/>
      <c r="AI43" s="111">
        <f t="shared" si="1"/>
        <v>0</v>
      </c>
      <c r="AJ43" s="111">
        <f t="shared" si="2"/>
        <v>0</v>
      </c>
      <c r="AK43" s="111">
        <f>AI43+'【8月】FW（２年目）月集計表'!AK43</f>
        <v>0</v>
      </c>
      <c r="AL43" s="111">
        <f>AJ43+'【8月】FW（２年目）月集計表'!AL43</f>
        <v>0</v>
      </c>
      <c r="AM43" s="168"/>
      <c r="AN43" s="166">
        <f t="shared" si="3"/>
        <v>0</v>
      </c>
      <c r="AO43" s="196"/>
      <c r="AP43" s="192">
        <f t="shared" si="4"/>
        <v>0</v>
      </c>
      <c r="AQ43" s="196"/>
      <c r="AR43" s="168"/>
    </row>
    <row r="44" spans="1:44" ht="21.75" customHeight="1" thickBot="1">
      <c r="A44" s="491"/>
      <c r="B44" s="506" t="s">
        <v>13</v>
      </c>
      <c r="C44" s="507"/>
      <c r="D44" s="133">
        <f>COUNTA(D24:D43)-COUNTIF(D24:D43,"外")-COUNTIF(D24:D43,"休")</f>
        <v>0</v>
      </c>
      <c r="E44" s="133">
        <f aca="true" t="shared" si="5" ref="E44:AG44">COUNTA(E24:E43)-COUNTIF(E24:E43,"外")-COUNTIF(E24:E43,"休")</f>
        <v>0</v>
      </c>
      <c r="F44" s="133">
        <f t="shared" si="5"/>
        <v>0</v>
      </c>
      <c r="G44" s="133">
        <f t="shared" si="5"/>
        <v>0</v>
      </c>
      <c r="H44" s="133">
        <f t="shared" si="5"/>
        <v>0</v>
      </c>
      <c r="I44" s="133">
        <f t="shared" si="5"/>
        <v>0</v>
      </c>
      <c r="J44" s="133">
        <f t="shared" si="5"/>
        <v>0</v>
      </c>
      <c r="K44" s="133">
        <f t="shared" si="5"/>
        <v>0</v>
      </c>
      <c r="L44" s="133">
        <f t="shared" si="5"/>
        <v>0</v>
      </c>
      <c r="M44" s="113">
        <f t="shared" si="5"/>
        <v>0</v>
      </c>
      <c r="N44" s="113">
        <f t="shared" si="5"/>
        <v>0</v>
      </c>
      <c r="O44" s="113">
        <f t="shared" si="5"/>
        <v>0</v>
      </c>
      <c r="P44" s="113">
        <f t="shared" si="5"/>
        <v>0</v>
      </c>
      <c r="Q44" s="113">
        <f t="shared" si="5"/>
        <v>0</v>
      </c>
      <c r="R44" s="113">
        <f t="shared" si="5"/>
        <v>0</v>
      </c>
      <c r="S44" s="113">
        <f t="shared" si="5"/>
        <v>0</v>
      </c>
      <c r="T44" s="113">
        <f t="shared" si="5"/>
        <v>0</v>
      </c>
      <c r="U44" s="113">
        <f t="shared" si="5"/>
        <v>0</v>
      </c>
      <c r="V44" s="113">
        <f t="shared" si="5"/>
        <v>0</v>
      </c>
      <c r="W44" s="113">
        <f t="shared" si="5"/>
        <v>0</v>
      </c>
      <c r="X44" s="113">
        <f t="shared" si="5"/>
        <v>0</v>
      </c>
      <c r="Y44" s="113">
        <f t="shared" si="5"/>
        <v>0</v>
      </c>
      <c r="Z44" s="113">
        <f t="shared" si="5"/>
        <v>0</v>
      </c>
      <c r="AA44" s="113">
        <f t="shared" si="5"/>
        <v>0</v>
      </c>
      <c r="AB44" s="113">
        <f t="shared" si="5"/>
        <v>0</v>
      </c>
      <c r="AC44" s="113">
        <f t="shared" si="5"/>
        <v>0</v>
      </c>
      <c r="AD44" s="113">
        <f t="shared" si="5"/>
        <v>0</v>
      </c>
      <c r="AE44" s="113">
        <f t="shared" si="5"/>
        <v>0</v>
      </c>
      <c r="AF44" s="113">
        <f t="shared" si="5"/>
        <v>0</v>
      </c>
      <c r="AG44" s="113">
        <f t="shared" si="5"/>
        <v>0</v>
      </c>
      <c r="AH44" s="127"/>
      <c r="AI44" s="448" t="s">
        <v>14</v>
      </c>
      <c r="AJ44" s="449"/>
      <c r="AK44" s="449"/>
      <c r="AL44" s="194" t="s">
        <v>80</v>
      </c>
      <c r="AM44" s="193">
        <f aca="true" t="shared" si="6" ref="AM44:AR44">SUM(AM24:AM43)</f>
        <v>0</v>
      </c>
      <c r="AN44" s="169">
        <f t="shared" si="6"/>
        <v>0</v>
      </c>
      <c r="AO44" s="169">
        <f t="shared" si="6"/>
        <v>0</v>
      </c>
      <c r="AP44" s="169">
        <f t="shared" si="6"/>
        <v>0</v>
      </c>
      <c r="AQ44" s="169">
        <f t="shared" si="6"/>
        <v>0</v>
      </c>
      <c r="AR44" s="169">
        <f t="shared" si="6"/>
        <v>0</v>
      </c>
    </row>
    <row r="45" spans="38:43" ht="24.75" customHeight="1">
      <c r="AL45" s="189"/>
      <c r="AM45" s="189"/>
      <c r="AN45" s="189"/>
      <c r="AO45" s="189"/>
      <c r="AP45" s="189"/>
      <c r="AQ45" s="189"/>
    </row>
    <row r="46" spans="1:43" ht="21.75" customHeight="1">
      <c r="A46" s="509" t="s">
        <v>16</v>
      </c>
      <c r="B46" s="480"/>
      <c r="C46" s="115" t="s">
        <v>17</v>
      </c>
      <c r="D46" s="89" t="s">
        <v>18</v>
      </c>
      <c r="E46" s="89" t="s">
        <v>19</v>
      </c>
      <c r="F46" s="89" t="s">
        <v>20</v>
      </c>
      <c r="G46" s="89" t="s">
        <v>21</v>
      </c>
      <c r="H46" s="89" t="s">
        <v>22</v>
      </c>
      <c r="I46" s="89" t="s">
        <v>23</v>
      </c>
      <c r="J46" s="89" t="s">
        <v>24</v>
      </c>
      <c r="K46" s="89" t="s">
        <v>25</v>
      </c>
      <c r="L46" s="89" t="s">
        <v>26</v>
      </c>
      <c r="M46" s="89" t="s">
        <v>92</v>
      </c>
      <c r="N46" s="89" t="s">
        <v>95</v>
      </c>
      <c r="O46" s="89" t="s">
        <v>235</v>
      </c>
      <c r="P46" s="89" t="s">
        <v>238</v>
      </c>
      <c r="Q46" s="89" t="s">
        <v>27</v>
      </c>
      <c r="R46" s="89" t="s">
        <v>28</v>
      </c>
      <c r="S46" s="89" t="s">
        <v>29</v>
      </c>
      <c r="T46" s="509" t="s">
        <v>247</v>
      </c>
      <c r="U46" s="510"/>
      <c r="V46" s="511"/>
      <c r="AL46" s="134"/>
      <c r="AM46" s="134"/>
      <c r="AN46" s="134"/>
      <c r="AO46" s="134"/>
      <c r="AP46" s="134"/>
      <c r="AQ46" s="134"/>
    </row>
    <row r="47" spans="1:43" ht="21.75" customHeight="1">
      <c r="A47" s="509"/>
      <c r="B47" s="480"/>
      <c r="C47" s="115" t="s">
        <v>30</v>
      </c>
      <c r="D47" s="131"/>
      <c r="E47" s="131"/>
      <c r="F47" s="131"/>
      <c r="G47" s="131"/>
      <c r="H47" s="131"/>
      <c r="I47" s="131"/>
      <c r="J47" s="131"/>
      <c r="K47" s="131"/>
      <c r="L47" s="131"/>
      <c r="M47" s="131"/>
      <c r="N47" s="131"/>
      <c r="O47" s="131"/>
      <c r="P47" s="131"/>
      <c r="Q47" s="131"/>
      <c r="R47" s="131"/>
      <c r="S47" s="131"/>
      <c r="T47" s="462">
        <f>SUM(D47:P47)</f>
        <v>0</v>
      </c>
      <c r="U47" s="463"/>
      <c r="V47" s="464"/>
      <c r="AL47" s="134"/>
      <c r="AM47" s="134"/>
      <c r="AN47" s="134"/>
      <c r="AO47" s="134"/>
      <c r="AP47" s="134"/>
      <c r="AQ47" s="134"/>
    </row>
    <row r="48" spans="1:43" ht="21.75" customHeight="1">
      <c r="A48" s="509"/>
      <c r="B48" s="480"/>
      <c r="C48" s="115" t="s">
        <v>165</v>
      </c>
      <c r="D48" s="116">
        <f>AI78</f>
        <v>0</v>
      </c>
      <c r="E48" s="116">
        <f>AI79</f>
        <v>0</v>
      </c>
      <c r="F48" s="116">
        <f>AI80</f>
        <v>0</v>
      </c>
      <c r="G48" s="116">
        <f>AI81</f>
        <v>0</v>
      </c>
      <c r="H48" s="116">
        <f>AI82</f>
        <v>0</v>
      </c>
      <c r="I48" s="116">
        <f>AI83</f>
        <v>0</v>
      </c>
      <c r="J48" s="116">
        <f>AI84</f>
        <v>0</v>
      </c>
      <c r="K48" s="116">
        <f>AI85</f>
        <v>0</v>
      </c>
      <c r="L48" s="116">
        <f>AI86</f>
        <v>0</v>
      </c>
      <c r="M48" s="116">
        <f>AI87</f>
        <v>0</v>
      </c>
      <c r="N48" s="116">
        <f>AI88</f>
        <v>0</v>
      </c>
      <c r="O48" s="116">
        <f>AI89</f>
        <v>0</v>
      </c>
      <c r="P48" s="116">
        <f>AI90</f>
        <v>0</v>
      </c>
      <c r="Q48" s="116">
        <f>AI91</f>
        <v>0</v>
      </c>
      <c r="R48" s="116">
        <f>AI92</f>
        <v>0</v>
      </c>
      <c r="S48" s="116">
        <f>AI93</f>
        <v>0</v>
      </c>
      <c r="T48" s="462">
        <f>SUM(D48:P48)</f>
        <v>0</v>
      </c>
      <c r="U48" s="463"/>
      <c r="V48" s="464"/>
      <c r="AL48" s="134"/>
      <c r="AM48" s="134"/>
      <c r="AN48" s="134"/>
      <c r="AO48" s="134"/>
      <c r="AP48" s="134"/>
      <c r="AQ48" s="134"/>
    </row>
    <row r="49" spans="1:43" ht="21.75" customHeight="1">
      <c r="A49" s="480"/>
      <c r="B49" s="480"/>
      <c r="C49" s="154" t="s">
        <v>164</v>
      </c>
      <c r="D49" s="117">
        <f>D48+'【8月】FW（２年目）月集計表'!D49</f>
        <v>0</v>
      </c>
      <c r="E49" s="117">
        <f>E48+'【8月】FW（２年目）月集計表'!E49</f>
        <v>0</v>
      </c>
      <c r="F49" s="117">
        <f>F48+'【8月】FW（２年目）月集計表'!F49</f>
        <v>0</v>
      </c>
      <c r="G49" s="117">
        <f>G48+'【8月】FW（２年目）月集計表'!G49</f>
        <v>0</v>
      </c>
      <c r="H49" s="117">
        <f>H48+'【8月】FW（２年目）月集計表'!H49</f>
        <v>0</v>
      </c>
      <c r="I49" s="117">
        <f>I48+'【8月】FW（２年目）月集計表'!I49</f>
        <v>0</v>
      </c>
      <c r="J49" s="117">
        <f>J48+'【8月】FW（２年目）月集計表'!J49</f>
        <v>0</v>
      </c>
      <c r="K49" s="117">
        <f>K48+'【8月】FW（２年目）月集計表'!K49</f>
        <v>0</v>
      </c>
      <c r="L49" s="117">
        <f>L48+'【8月】FW（２年目）月集計表'!L49</f>
        <v>0</v>
      </c>
      <c r="M49" s="117">
        <f>M48+'【8月】FW（２年目）月集計表'!M49</f>
        <v>0</v>
      </c>
      <c r="N49" s="117">
        <f>N48+'【8月】FW（２年目）月集計表'!N49</f>
        <v>0</v>
      </c>
      <c r="O49" s="117">
        <f>O48+'【8月】FW（２年目）月集計表'!O49</f>
        <v>0</v>
      </c>
      <c r="P49" s="117">
        <f>P48+'【8月】FW（２年目）月集計表'!P49</f>
        <v>0</v>
      </c>
      <c r="Q49" s="117">
        <f>Q48+'【8月】FW（２年目）月集計表'!Q49</f>
        <v>0</v>
      </c>
      <c r="R49" s="117">
        <f>R48+'【8月】FW（２年目）月集計表'!R49</f>
        <v>0</v>
      </c>
      <c r="S49" s="117">
        <f>S48+'【8月】FW（２年目）月集計表'!S49</f>
        <v>0</v>
      </c>
      <c r="T49" s="512">
        <f>SUM(D49:P49)</f>
        <v>0</v>
      </c>
      <c r="U49" s="512"/>
      <c r="V49" s="512"/>
      <c r="W49" s="81" t="s">
        <v>252</v>
      </c>
      <c r="AL49" s="134"/>
      <c r="AM49" s="134"/>
      <c r="AN49" s="134"/>
      <c r="AO49" s="134"/>
      <c r="AP49" s="134"/>
      <c r="AQ49" s="134"/>
    </row>
    <row r="51" ht="13.5" hidden="1"/>
    <row r="52" spans="3:9" ht="13.5" hidden="1">
      <c r="C52" s="118" t="s">
        <v>31</v>
      </c>
      <c r="I52" s="118" t="s">
        <v>32</v>
      </c>
    </row>
    <row r="53" ht="13.5" hidden="1"/>
    <row r="54" spans="3:10" ht="13.5" hidden="1">
      <c r="C54" s="115" t="s">
        <v>15</v>
      </c>
      <c r="D54" s="509" t="s">
        <v>7</v>
      </c>
      <c r="E54" s="509"/>
      <c r="I54" s="118" t="s">
        <v>33</v>
      </c>
      <c r="J54" s="118" t="s">
        <v>34</v>
      </c>
    </row>
    <row r="55" spans="3:10" ht="13.5" hidden="1">
      <c r="C55" s="117" t="s">
        <v>35</v>
      </c>
      <c r="D55" s="513"/>
      <c r="E55" s="513"/>
      <c r="I55" s="118" t="s">
        <v>36</v>
      </c>
      <c r="J55" s="81" t="s">
        <v>37</v>
      </c>
    </row>
    <row r="56" spans="3:10" ht="13.5" hidden="1">
      <c r="C56" s="119" t="s">
        <v>38</v>
      </c>
      <c r="D56" s="513"/>
      <c r="E56" s="513"/>
      <c r="I56" s="118" t="s">
        <v>39</v>
      </c>
      <c r="J56" s="118" t="s">
        <v>40</v>
      </c>
    </row>
    <row r="57" spans="3:10" ht="13.5" hidden="1">
      <c r="C57" s="119" t="s">
        <v>41</v>
      </c>
      <c r="D57" s="508">
        <v>9700</v>
      </c>
      <c r="E57" s="508"/>
      <c r="I57" s="118" t="s">
        <v>42</v>
      </c>
      <c r="J57" s="118" t="s">
        <v>43</v>
      </c>
    </row>
    <row r="58" spans="3:10" ht="13.5" hidden="1">
      <c r="C58" s="117" t="s">
        <v>44</v>
      </c>
      <c r="D58" s="508">
        <v>13800</v>
      </c>
      <c r="E58" s="508"/>
      <c r="I58" s="118" t="s">
        <v>45</v>
      </c>
      <c r="J58" s="118" t="s">
        <v>46</v>
      </c>
    </row>
    <row r="59" spans="3:10" ht="13.5" hidden="1">
      <c r="C59" s="117" t="s">
        <v>47</v>
      </c>
      <c r="D59" s="508">
        <v>18100</v>
      </c>
      <c r="E59" s="508"/>
      <c r="I59" s="118" t="s">
        <v>48</v>
      </c>
      <c r="J59" s="118" t="s">
        <v>49</v>
      </c>
    </row>
    <row r="60" spans="3:10" ht="13.5" hidden="1">
      <c r="C60" s="117" t="s">
        <v>50</v>
      </c>
      <c r="D60" s="508">
        <v>43700</v>
      </c>
      <c r="E60" s="508"/>
      <c r="I60" s="118" t="s">
        <v>51</v>
      </c>
      <c r="J60" s="118" t="s">
        <v>52</v>
      </c>
    </row>
    <row r="61" spans="3:10" ht="13.5" hidden="1">
      <c r="C61" s="117" t="s">
        <v>53</v>
      </c>
      <c r="D61" s="508">
        <v>30600</v>
      </c>
      <c r="E61" s="508"/>
      <c r="I61" s="118" t="s">
        <v>54</v>
      </c>
      <c r="J61" s="118" t="s">
        <v>55</v>
      </c>
    </row>
    <row r="62" spans="3:10" ht="13.5" hidden="1">
      <c r="C62" s="117" t="s">
        <v>56</v>
      </c>
      <c r="D62" s="508">
        <v>11100</v>
      </c>
      <c r="E62" s="508"/>
      <c r="I62" s="118" t="s">
        <v>57</v>
      </c>
      <c r="J62" s="118" t="s">
        <v>58</v>
      </c>
    </row>
    <row r="63" spans="3:10" ht="13.5" hidden="1">
      <c r="C63" s="119" t="s">
        <v>59</v>
      </c>
      <c r="D63" s="508">
        <v>38000</v>
      </c>
      <c r="E63" s="508"/>
      <c r="I63" s="118" t="s">
        <v>60</v>
      </c>
      <c r="J63" s="118" t="s">
        <v>61</v>
      </c>
    </row>
    <row r="64" spans="3:20" ht="13.5" hidden="1">
      <c r="C64" s="119" t="s">
        <v>62</v>
      </c>
      <c r="D64" s="508">
        <v>10100</v>
      </c>
      <c r="E64" s="508"/>
      <c r="I64" s="118" t="s">
        <v>101</v>
      </c>
      <c r="J64" s="118" t="s">
        <v>98</v>
      </c>
      <c r="S64" s="118"/>
      <c r="T64" s="118"/>
    </row>
    <row r="65" spans="3:20" ht="13.5" hidden="1">
      <c r="C65" s="119" t="s">
        <v>64</v>
      </c>
      <c r="D65" s="508">
        <v>10200</v>
      </c>
      <c r="E65" s="508"/>
      <c r="I65" s="118" t="s">
        <v>102</v>
      </c>
      <c r="J65" s="118" t="s">
        <v>104</v>
      </c>
      <c r="S65" s="118"/>
      <c r="T65" s="118"/>
    </row>
    <row r="66" spans="3:20" ht="13.5" hidden="1">
      <c r="C66" s="119" t="s">
        <v>66</v>
      </c>
      <c r="D66" s="508">
        <v>11100</v>
      </c>
      <c r="E66" s="508"/>
      <c r="I66" s="118" t="s">
        <v>243</v>
      </c>
      <c r="J66" s="118" t="s">
        <v>245</v>
      </c>
      <c r="S66" s="118"/>
      <c r="T66" s="118"/>
    </row>
    <row r="67" spans="3:10" ht="13.5" hidden="1">
      <c r="C67" s="119" t="s">
        <v>68</v>
      </c>
      <c r="D67" s="508">
        <v>8600</v>
      </c>
      <c r="E67" s="508"/>
      <c r="I67" s="118" t="s">
        <v>244</v>
      </c>
      <c r="J67" s="118" t="s">
        <v>246</v>
      </c>
    </row>
    <row r="68" spans="3:10" ht="13.5" hidden="1">
      <c r="C68" s="119" t="s">
        <v>69</v>
      </c>
      <c r="D68" s="508">
        <v>9800</v>
      </c>
      <c r="E68" s="508"/>
      <c r="I68" s="118" t="s">
        <v>27</v>
      </c>
      <c r="J68" s="118" t="s">
        <v>63</v>
      </c>
    </row>
    <row r="69" spans="3:10" ht="13.5" hidden="1">
      <c r="C69" s="120"/>
      <c r="D69" s="121"/>
      <c r="I69" s="81" t="s">
        <v>240</v>
      </c>
      <c r="J69" s="81" t="s">
        <v>65</v>
      </c>
    </row>
    <row r="70" spans="9:10" ht="13.5" hidden="1">
      <c r="I70" s="81" t="s">
        <v>241</v>
      </c>
      <c r="J70" s="81" t="s">
        <v>67</v>
      </c>
    </row>
    <row r="71" ht="13.5" hidden="1"/>
    <row r="72" ht="13.5" hidden="1"/>
    <row r="73" ht="13.5" hidden="1"/>
    <row r="74" ht="13.5" hidden="1"/>
    <row r="75" ht="13.5" hidden="1"/>
    <row r="76" ht="13.5" hidden="1"/>
    <row r="77" spans="3:35" ht="13.5" hidden="1">
      <c r="C77" s="117"/>
      <c r="D77" s="92">
        <v>1</v>
      </c>
      <c r="E77" s="92">
        <v>2</v>
      </c>
      <c r="F77" s="92">
        <v>3</v>
      </c>
      <c r="G77" s="92">
        <v>4</v>
      </c>
      <c r="H77" s="92">
        <v>5</v>
      </c>
      <c r="I77" s="92">
        <v>6</v>
      </c>
      <c r="J77" s="92">
        <v>7</v>
      </c>
      <c r="K77" s="92">
        <v>8</v>
      </c>
      <c r="L77" s="92">
        <v>9</v>
      </c>
      <c r="M77" s="92">
        <v>10</v>
      </c>
      <c r="N77" s="92">
        <v>11</v>
      </c>
      <c r="O77" s="92">
        <v>12</v>
      </c>
      <c r="P77" s="92">
        <v>13</v>
      </c>
      <c r="Q77" s="92">
        <v>14</v>
      </c>
      <c r="R77" s="92">
        <v>15</v>
      </c>
      <c r="S77" s="92">
        <v>16</v>
      </c>
      <c r="T77" s="92">
        <v>17</v>
      </c>
      <c r="U77" s="92">
        <v>18</v>
      </c>
      <c r="V77" s="92">
        <v>19</v>
      </c>
      <c r="W77" s="92">
        <v>20</v>
      </c>
      <c r="X77" s="92">
        <v>21</v>
      </c>
      <c r="Y77" s="92">
        <v>22</v>
      </c>
      <c r="Z77" s="92">
        <v>23</v>
      </c>
      <c r="AA77" s="92">
        <v>24</v>
      </c>
      <c r="AB77" s="92">
        <v>25</v>
      </c>
      <c r="AC77" s="92">
        <v>26</v>
      </c>
      <c r="AD77" s="92">
        <v>27</v>
      </c>
      <c r="AE77" s="92">
        <v>28</v>
      </c>
      <c r="AF77" s="92">
        <v>29</v>
      </c>
      <c r="AG77" s="92">
        <v>30</v>
      </c>
      <c r="AH77" s="92">
        <v>31</v>
      </c>
      <c r="AI77" s="89" t="s">
        <v>6</v>
      </c>
    </row>
    <row r="78" spans="3:35" ht="13.5" hidden="1">
      <c r="C78" s="89" t="s">
        <v>18</v>
      </c>
      <c r="D78" s="117">
        <f aca="true" t="shared" si="7" ref="D78:S93">IF(COUNTIF(D$24:D$43,$C78)=0,"",COUNTIF(D$24:D$43,$C78)/COUNTIF(D$24:D$43,$C78))</f>
      </c>
      <c r="E78" s="117">
        <f t="shared" si="7"/>
      </c>
      <c r="F78" s="117">
        <f t="shared" si="7"/>
      </c>
      <c r="G78" s="117">
        <f t="shared" si="7"/>
      </c>
      <c r="H78" s="117">
        <f t="shared" si="7"/>
      </c>
      <c r="I78" s="117">
        <f t="shared" si="7"/>
      </c>
      <c r="J78" s="117">
        <f t="shared" si="7"/>
      </c>
      <c r="K78" s="117">
        <f t="shared" si="7"/>
      </c>
      <c r="L78" s="117">
        <f t="shared" si="7"/>
      </c>
      <c r="M78" s="117">
        <f t="shared" si="7"/>
      </c>
      <c r="N78" s="117">
        <f t="shared" si="7"/>
      </c>
      <c r="O78" s="117">
        <f t="shared" si="7"/>
      </c>
      <c r="P78" s="117">
        <f t="shared" si="7"/>
      </c>
      <c r="Q78" s="117">
        <f t="shared" si="7"/>
      </c>
      <c r="R78" s="117">
        <f t="shared" si="7"/>
      </c>
      <c r="S78" s="117">
        <f t="shared" si="7"/>
      </c>
      <c r="T78" s="117">
        <f aca="true" t="shared" si="8" ref="T78:AH93">IF(COUNTIF(T$24:T$43,$C78)=0,"",COUNTIF(T$24:T$43,$C78)/COUNTIF(T$24:T$43,$C78))</f>
      </c>
      <c r="U78" s="117">
        <f t="shared" si="8"/>
      </c>
      <c r="V78" s="117">
        <f t="shared" si="8"/>
      </c>
      <c r="W78" s="117">
        <f t="shared" si="8"/>
      </c>
      <c r="X78" s="117">
        <f t="shared" si="8"/>
      </c>
      <c r="Y78" s="117">
        <f t="shared" si="8"/>
      </c>
      <c r="Z78" s="117">
        <f t="shared" si="8"/>
      </c>
      <c r="AA78" s="117">
        <f t="shared" si="8"/>
      </c>
      <c r="AB78" s="117">
        <f t="shared" si="8"/>
      </c>
      <c r="AC78" s="117">
        <f t="shared" si="8"/>
      </c>
      <c r="AD78" s="117">
        <f t="shared" si="8"/>
      </c>
      <c r="AE78" s="117">
        <f t="shared" si="8"/>
      </c>
      <c r="AF78" s="117">
        <f t="shared" si="8"/>
      </c>
      <c r="AG78" s="117">
        <f t="shared" si="8"/>
      </c>
      <c r="AH78" s="117">
        <f t="shared" si="8"/>
      </c>
      <c r="AI78" s="117">
        <f>COUNTIF(D78:AH78,1)</f>
        <v>0</v>
      </c>
    </row>
    <row r="79" spans="3:35" ht="13.5" hidden="1">
      <c r="C79" s="89" t="s">
        <v>19</v>
      </c>
      <c r="D79" s="117">
        <f t="shared" si="7"/>
      </c>
      <c r="E79" s="117">
        <f t="shared" si="7"/>
      </c>
      <c r="F79" s="117">
        <f t="shared" si="7"/>
      </c>
      <c r="G79" s="117">
        <f t="shared" si="7"/>
      </c>
      <c r="H79" s="117">
        <f t="shared" si="7"/>
      </c>
      <c r="I79" s="117">
        <f t="shared" si="7"/>
      </c>
      <c r="J79" s="117">
        <f t="shared" si="7"/>
      </c>
      <c r="K79" s="117">
        <f t="shared" si="7"/>
      </c>
      <c r="L79" s="117">
        <f t="shared" si="7"/>
      </c>
      <c r="M79" s="117">
        <f t="shared" si="7"/>
      </c>
      <c r="N79" s="117">
        <f t="shared" si="7"/>
      </c>
      <c r="O79" s="117">
        <f t="shared" si="7"/>
      </c>
      <c r="P79" s="117">
        <f t="shared" si="7"/>
      </c>
      <c r="Q79" s="117">
        <f t="shared" si="7"/>
      </c>
      <c r="R79" s="117">
        <f t="shared" si="7"/>
      </c>
      <c r="S79" s="117">
        <f t="shared" si="7"/>
      </c>
      <c r="T79" s="117">
        <f t="shared" si="8"/>
      </c>
      <c r="U79" s="117">
        <f t="shared" si="8"/>
      </c>
      <c r="V79" s="117">
        <f t="shared" si="8"/>
      </c>
      <c r="W79" s="117">
        <f t="shared" si="8"/>
      </c>
      <c r="X79" s="117">
        <f t="shared" si="8"/>
      </c>
      <c r="Y79" s="117">
        <f t="shared" si="8"/>
      </c>
      <c r="Z79" s="117">
        <f t="shared" si="8"/>
      </c>
      <c r="AA79" s="117">
        <f t="shared" si="8"/>
      </c>
      <c r="AB79" s="117">
        <f t="shared" si="8"/>
      </c>
      <c r="AC79" s="117">
        <f t="shared" si="8"/>
      </c>
      <c r="AD79" s="117">
        <f t="shared" si="8"/>
      </c>
      <c r="AE79" s="117">
        <f t="shared" si="8"/>
      </c>
      <c r="AF79" s="117">
        <f t="shared" si="8"/>
      </c>
      <c r="AG79" s="117">
        <f t="shared" si="8"/>
      </c>
      <c r="AH79" s="117">
        <f t="shared" si="8"/>
      </c>
      <c r="AI79" s="117">
        <f aca="true" t="shared" si="9" ref="AI79:AI93">COUNTIF(D79:AH79,1)</f>
        <v>0</v>
      </c>
    </row>
    <row r="80" spans="3:35" ht="13.5" hidden="1">
      <c r="C80" s="89" t="s">
        <v>20</v>
      </c>
      <c r="D80" s="117">
        <f t="shared" si="7"/>
      </c>
      <c r="E80" s="117">
        <f t="shared" si="7"/>
      </c>
      <c r="F80" s="117">
        <f t="shared" si="7"/>
      </c>
      <c r="G80" s="117">
        <f t="shared" si="7"/>
      </c>
      <c r="H80" s="117">
        <f t="shared" si="7"/>
      </c>
      <c r="I80" s="117">
        <f t="shared" si="7"/>
      </c>
      <c r="J80" s="117">
        <f t="shared" si="7"/>
      </c>
      <c r="K80" s="117">
        <f t="shared" si="7"/>
      </c>
      <c r="L80" s="117">
        <f t="shared" si="7"/>
      </c>
      <c r="M80" s="117">
        <f t="shared" si="7"/>
      </c>
      <c r="N80" s="117">
        <f t="shared" si="7"/>
      </c>
      <c r="O80" s="117">
        <f t="shared" si="7"/>
      </c>
      <c r="P80" s="117">
        <f t="shared" si="7"/>
      </c>
      <c r="Q80" s="117">
        <f t="shared" si="7"/>
      </c>
      <c r="R80" s="117">
        <f t="shared" si="7"/>
      </c>
      <c r="S80" s="117">
        <f t="shared" si="7"/>
      </c>
      <c r="T80" s="117">
        <f t="shared" si="8"/>
      </c>
      <c r="U80" s="117">
        <f t="shared" si="8"/>
      </c>
      <c r="V80" s="117">
        <f t="shared" si="8"/>
      </c>
      <c r="W80" s="117">
        <f t="shared" si="8"/>
      </c>
      <c r="X80" s="117">
        <f t="shared" si="8"/>
      </c>
      <c r="Y80" s="117">
        <f t="shared" si="8"/>
      </c>
      <c r="Z80" s="117">
        <f t="shared" si="8"/>
      </c>
      <c r="AA80" s="117">
        <f t="shared" si="8"/>
      </c>
      <c r="AB80" s="117">
        <f t="shared" si="8"/>
      </c>
      <c r="AC80" s="117">
        <f t="shared" si="8"/>
      </c>
      <c r="AD80" s="117">
        <f t="shared" si="8"/>
      </c>
      <c r="AE80" s="117">
        <f t="shared" si="8"/>
      </c>
      <c r="AF80" s="117">
        <f t="shared" si="8"/>
      </c>
      <c r="AG80" s="117">
        <f t="shared" si="8"/>
      </c>
      <c r="AH80" s="117">
        <f t="shared" si="8"/>
      </c>
      <c r="AI80" s="117">
        <f t="shared" si="9"/>
        <v>0</v>
      </c>
    </row>
    <row r="81" spans="3:35" ht="13.5" hidden="1">
      <c r="C81" s="89" t="s">
        <v>21</v>
      </c>
      <c r="D81" s="117">
        <f t="shared" si="7"/>
      </c>
      <c r="E81" s="117">
        <f t="shared" si="7"/>
      </c>
      <c r="F81" s="117">
        <f t="shared" si="7"/>
      </c>
      <c r="G81" s="117">
        <f t="shared" si="7"/>
      </c>
      <c r="H81" s="117">
        <f t="shared" si="7"/>
      </c>
      <c r="I81" s="117">
        <f t="shared" si="7"/>
      </c>
      <c r="J81" s="117">
        <f t="shared" si="7"/>
      </c>
      <c r="K81" s="117">
        <f t="shared" si="7"/>
      </c>
      <c r="L81" s="117">
        <f t="shared" si="7"/>
      </c>
      <c r="M81" s="117">
        <f t="shared" si="7"/>
      </c>
      <c r="N81" s="117">
        <f t="shared" si="7"/>
      </c>
      <c r="O81" s="117">
        <f t="shared" si="7"/>
      </c>
      <c r="P81" s="117">
        <f t="shared" si="7"/>
      </c>
      <c r="Q81" s="117">
        <f t="shared" si="7"/>
      </c>
      <c r="R81" s="117">
        <f t="shared" si="7"/>
      </c>
      <c r="S81" s="117">
        <f t="shared" si="7"/>
      </c>
      <c r="T81" s="117">
        <f t="shared" si="8"/>
      </c>
      <c r="U81" s="117">
        <f t="shared" si="8"/>
      </c>
      <c r="V81" s="117">
        <f t="shared" si="8"/>
      </c>
      <c r="W81" s="117">
        <f t="shared" si="8"/>
      </c>
      <c r="X81" s="117">
        <f t="shared" si="8"/>
      </c>
      <c r="Y81" s="117">
        <f t="shared" si="8"/>
      </c>
      <c r="Z81" s="117">
        <f t="shared" si="8"/>
      </c>
      <c r="AA81" s="117">
        <f t="shared" si="8"/>
      </c>
      <c r="AB81" s="117">
        <f t="shared" si="8"/>
      </c>
      <c r="AC81" s="117">
        <f t="shared" si="8"/>
      </c>
      <c r="AD81" s="117">
        <f t="shared" si="8"/>
      </c>
      <c r="AE81" s="117">
        <f t="shared" si="8"/>
      </c>
      <c r="AF81" s="117">
        <f t="shared" si="8"/>
      </c>
      <c r="AG81" s="117">
        <f t="shared" si="8"/>
      </c>
      <c r="AH81" s="117">
        <f t="shared" si="8"/>
      </c>
      <c r="AI81" s="117">
        <f t="shared" si="9"/>
        <v>0</v>
      </c>
    </row>
    <row r="82" spans="3:35" ht="13.5" hidden="1">
      <c r="C82" s="89" t="s">
        <v>22</v>
      </c>
      <c r="D82" s="117">
        <f t="shared" si="7"/>
      </c>
      <c r="E82" s="117">
        <f t="shared" si="7"/>
      </c>
      <c r="F82" s="117">
        <f t="shared" si="7"/>
      </c>
      <c r="G82" s="117">
        <f t="shared" si="7"/>
      </c>
      <c r="H82" s="117">
        <f t="shared" si="7"/>
      </c>
      <c r="I82" s="117">
        <f t="shared" si="7"/>
      </c>
      <c r="J82" s="117">
        <f t="shared" si="7"/>
      </c>
      <c r="K82" s="117">
        <f t="shared" si="7"/>
      </c>
      <c r="L82" s="117">
        <f t="shared" si="7"/>
      </c>
      <c r="M82" s="117">
        <f t="shared" si="7"/>
      </c>
      <c r="N82" s="117">
        <f t="shared" si="7"/>
      </c>
      <c r="O82" s="117">
        <f t="shared" si="7"/>
      </c>
      <c r="P82" s="117">
        <f t="shared" si="7"/>
      </c>
      <c r="Q82" s="117">
        <f t="shared" si="7"/>
      </c>
      <c r="R82" s="117">
        <f t="shared" si="7"/>
      </c>
      <c r="S82" s="117">
        <f t="shared" si="7"/>
      </c>
      <c r="T82" s="117">
        <f t="shared" si="8"/>
      </c>
      <c r="U82" s="117">
        <f t="shared" si="8"/>
      </c>
      <c r="V82" s="117">
        <f t="shared" si="8"/>
      </c>
      <c r="W82" s="117">
        <f t="shared" si="8"/>
      </c>
      <c r="X82" s="117">
        <f t="shared" si="8"/>
      </c>
      <c r="Y82" s="117">
        <f t="shared" si="8"/>
      </c>
      <c r="Z82" s="117">
        <f t="shared" si="8"/>
      </c>
      <c r="AA82" s="117">
        <f t="shared" si="8"/>
      </c>
      <c r="AB82" s="117">
        <f t="shared" si="8"/>
      </c>
      <c r="AC82" s="117">
        <f t="shared" si="8"/>
      </c>
      <c r="AD82" s="117">
        <f t="shared" si="8"/>
      </c>
      <c r="AE82" s="117">
        <f t="shared" si="8"/>
      </c>
      <c r="AF82" s="117">
        <f t="shared" si="8"/>
      </c>
      <c r="AG82" s="117">
        <f t="shared" si="8"/>
      </c>
      <c r="AH82" s="117">
        <f t="shared" si="8"/>
      </c>
      <c r="AI82" s="117">
        <f t="shared" si="9"/>
        <v>0</v>
      </c>
    </row>
    <row r="83" spans="3:35" ht="13.5" hidden="1">
      <c r="C83" s="89" t="s">
        <v>23</v>
      </c>
      <c r="D83" s="117">
        <f t="shared" si="7"/>
      </c>
      <c r="E83" s="117">
        <f t="shared" si="7"/>
      </c>
      <c r="F83" s="117">
        <f t="shared" si="7"/>
      </c>
      <c r="G83" s="117">
        <f t="shared" si="7"/>
      </c>
      <c r="H83" s="117">
        <f t="shared" si="7"/>
      </c>
      <c r="I83" s="117">
        <f t="shared" si="7"/>
      </c>
      <c r="J83" s="117">
        <f t="shared" si="7"/>
      </c>
      <c r="K83" s="117">
        <f t="shared" si="7"/>
      </c>
      <c r="L83" s="117">
        <f t="shared" si="7"/>
      </c>
      <c r="M83" s="117">
        <f t="shared" si="7"/>
      </c>
      <c r="N83" s="117">
        <f t="shared" si="7"/>
      </c>
      <c r="O83" s="117">
        <f t="shared" si="7"/>
      </c>
      <c r="P83" s="117">
        <f t="shared" si="7"/>
      </c>
      <c r="Q83" s="117">
        <f t="shared" si="7"/>
      </c>
      <c r="R83" s="117">
        <f t="shared" si="7"/>
      </c>
      <c r="S83" s="117">
        <f t="shared" si="7"/>
      </c>
      <c r="T83" s="117">
        <f t="shared" si="8"/>
      </c>
      <c r="U83" s="117">
        <f t="shared" si="8"/>
      </c>
      <c r="V83" s="117">
        <f t="shared" si="8"/>
      </c>
      <c r="W83" s="117">
        <f t="shared" si="8"/>
      </c>
      <c r="X83" s="117">
        <f t="shared" si="8"/>
      </c>
      <c r="Y83" s="117">
        <f t="shared" si="8"/>
      </c>
      <c r="Z83" s="117">
        <f t="shared" si="8"/>
      </c>
      <c r="AA83" s="117">
        <f t="shared" si="8"/>
      </c>
      <c r="AB83" s="117">
        <f t="shared" si="8"/>
      </c>
      <c r="AC83" s="117">
        <f t="shared" si="8"/>
      </c>
      <c r="AD83" s="117">
        <f t="shared" si="8"/>
      </c>
      <c r="AE83" s="117">
        <f t="shared" si="8"/>
      </c>
      <c r="AF83" s="117">
        <f t="shared" si="8"/>
      </c>
      <c r="AG83" s="117">
        <f t="shared" si="8"/>
      </c>
      <c r="AH83" s="117">
        <f t="shared" si="8"/>
      </c>
      <c r="AI83" s="117">
        <f t="shared" si="9"/>
        <v>0</v>
      </c>
    </row>
    <row r="84" spans="3:35" ht="13.5" hidden="1">
      <c r="C84" s="89" t="s">
        <v>24</v>
      </c>
      <c r="D84" s="117">
        <f t="shared" si="7"/>
      </c>
      <c r="E84" s="117">
        <f t="shared" si="7"/>
      </c>
      <c r="F84" s="117">
        <f t="shared" si="7"/>
      </c>
      <c r="G84" s="117">
        <f t="shared" si="7"/>
      </c>
      <c r="H84" s="117">
        <f t="shared" si="7"/>
      </c>
      <c r="I84" s="117">
        <f t="shared" si="7"/>
      </c>
      <c r="J84" s="117">
        <f t="shared" si="7"/>
      </c>
      <c r="K84" s="117">
        <f t="shared" si="7"/>
      </c>
      <c r="L84" s="117">
        <f t="shared" si="7"/>
      </c>
      <c r="M84" s="117">
        <f t="shared" si="7"/>
      </c>
      <c r="N84" s="117">
        <f t="shared" si="7"/>
      </c>
      <c r="O84" s="117">
        <f t="shared" si="7"/>
      </c>
      <c r="P84" s="117">
        <f t="shared" si="7"/>
      </c>
      <c r="Q84" s="117">
        <f t="shared" si="7"/>
      </c>
      <c r="R84" s="117">
        <f t="shared" si="7"/>
      </c>
      <c r="S84" s="117">
        <f t="shared" si="7"/>
      </c>
      <c r="T84" s="117">
        <f t="shared" si="8"/>
      </c>
      <c r="U84" s="117">
        <f t="shared" si="8"/>
      </c>
      <c r="V84" s="117">
        <f t="shared" si="8"/>
      </c>
      <c r="W84" s="117">
        <f t="shared" si="8"/>
      </c>
      <c r="X84" s="117">
        <f t="shared" si="8"/>
      </c>
      <c r="Y84" s="117">
        <f t="shared" si="8"/>
      </c>
      <c r="Z84" s="117">
        <f t="shared" si="8"/>
      </c>
      <c r="AA84" s="117">
        <f t="shared" si="8"/>
      </c>
      <c r="AB84" s="117">
        <f t="shared" si="8"/>
      </c>
      <c r="AC84" s="117">
        <f t="shared" si="8"/>
      </c>
      <c r="AD84" s="117">
        <f t="shared" si="8"/>
      </c>
      <c r="AE84" s="117">
        <f t="shared" si="8"/>
      </c>
      <c r="AF84" s="117">
        <f t="shared" si="8"/>
      </c>
      <c r="AG84" s="117">
        <f t="shared" si="8"/>
      </c>
      <c r="AH84" s="117">
        <f t="shared" si="8"/>
      </c>
      <c r="AI84" s="117">
        <f t="shared" si="9"/>
        <v>0</v>
      </c>
    </row>
    <row r="85" spans="3:35" ht="13.5" hidden="1">
      <c r="C85" s="89" t="s">
        <v>25</v>
      </c>
      <c r="D85" s="117">
        <f t="shared" si="7"/>
      </c>
      <c r="E85" s="117">
        <f t="shared" si="7"/>
      </c>
      <c r="F85" s="117">
        <f t="shared" si="7"/>
      </c>
      <c r="G85" s="117">
        <f t="shared" si="7"/>
      </c>
      <c r="H85" s="117">
        <f t="shared" si="7"/>
      </c>
      <c r="I85" s="117">
        <f t="shared" si="7"/>
      </c>
      <c r="J85" s="117">
        <f t="shared" si="7"/>
      </c>
      <c r="K85" s="117">
        <f t="shared" si="7"/>
      </c>
      <c r="L85" s="117">
        <f t="shared" si="7"/>
      </c>
      <c r="M85" s="117">
        <f t="shared" si="7"/>
      </c>
      <c r="N85" s="117">
        <f t="shared" si="7"/>
      </c>
      <c r="O85" s="117">
        <f t="shared" si="7"/>
      </c>
      <c r="P85" s="117">
        <f t="shared" si="7"/>
      </c>
      <c r="Q85" s="117">
        <f t="shared" si="7"/>
      </c>
      <c r="R85" s="117">
        <f t="shared" si="7"/>
      </c>
      <c r="S85" s="117">
        <f t="shared" si="7"/>
      </c>
      <c r="T85" s="117">
        <f t="shared" si="8"/>
      </c>
      <c r="U85" s="117">
        <f t="shared" si="8"/>
      </c>
      <c r="V85" s="117">
        <f t="shared" si="8"/>
      </c>
      <c r="W85" s="117">
        <f t="shared" si="8"/>
      </c>
      <c r="X85" s="117">
        <f t="shared" si="8"/>
      </c>
      <c r="Y85" s="117">
        <f t="shared" si="8"/>
      </c>
      <c r="Z85" s="117">
        <f t="shared" si="8"/>
      </c>
      <c r="AA85" s="117">
        <f t="shared" si="8"/>
      </c>
      <c r="AB85" s="117">
        <f t="shared" si="8"/>
      </c>
      <c r="AC85" s="117">
        <f t="shared" si="8"/>
      </c>
      <c r="AD85" s="117">
        <f t="shared" si="8"/>
      </c>
      <c r="AE85" s="117">
        <f t="shared" si="8"/>
      </c>
      <c r="AF85" s="117">
        <f t="shared" si="8"/>
      </c>
      <c r="AG85" s="117">
        <f t="shared" si="8"/>
      </c>
      <c r="AH85" s="117">
        <f t="shared" si="8"/>
      </c>
      <c r="AI85" s="117">
        <f t="shared" si="9"/>
        <v>0</v>
      </c>
    </row>
    <row r="86" spans="3:35" ht="13.5" hidden="1">
      <c r="C86" s="89" t="s">
        <v>26</v>
      </c>
      <c r="D86" s="117">
        <f t="shared" si="7"/>
      </c>
      <c r="E86" s="117">
        <f t="shared" si="7"/>
      </c>
      <c r="F86" s="117">
        <f t="shared" si="7"/>
      </c>
      <c r="G86" s="117">
        <f t="shared" si="7"/>
      </c>
      <c r="H86" s="117">
        <f t="shared" si="7"/>
      </c>
      <c r="I86" s="117">
        <f t="shared" si="7"/>
      </c>
      <c r="J86" s="117">
        <f t="shared" si="7"/>
      </c>
      <c r="K86" s="117">
        <f t="shared" si="7"/>
      </c>
      <c r="L86" s="117">
        <f t="shared" si="7"/>
      </c>
      <c r="M86" s="117">
        <f t="shared" si="7"/>
      </c>
      <c r="N86" s="117">
        <f t="shared" si="7"/>
      </c>
      <c r="O86" s="117">
        <f t="shared" si="7"/>
      </c>
      <c r="P86" s="117">
        <f t="shared" si="7"/>
      </c>
      <c r="Q86" s="117">
        <f t="shared" si="7"/>
      </c>
      <c r="R86" s="117">
        <f t="shared" si="7"/>
      </c>
      <c r="S86" s="117">
        <f t="shared" si="7"/>
      </c>
      <c r="T86" s="117">
        <f t="shared" si="8"/>
      </c>
      <c r="U86" s="117">
        <f t="shared" si="8"/>
      </c>
      <c r="V86" s="117">
        <f t="shared" si="8"/>
      </c>
      <c r="W86" s="117">
        <f t="shared" si="8"/>
      </c>
      <c r="X86" s="117">
        <f t="shared" si="8"/>
      </c>
      <c r="Y86" s="117">
        <f t="shared" si="8"/>
      </c>
      <c r="Z86" s="117">
        <f t="shared" si="8"/>
      </c>
      <c r="AA86" s="117">
        <f t="shared" si="8"/>
      </c>
      <c r="AB86" s="117">
        <f t="shared" si="8"/>
      </c>
      <c r="AC86" s="117">
        <f t="shared" si="8"/>
      </c>
      <c r="AD86" s="117">
        <f t="shared" si="8"/>
      </c>
      <c r="AE86" s="117">
        <f t="shared" si="8"/>
      </c>
      <c r="AF86" s="117">
        <f t="shared" si="8"/>
      </c>
      <c r="AG86" s="117">
        <f t="shared" si="8"/>
      </c>
      <c r="AH86" s="117">
        <f t="shared" si="8"/>
      </c>
      <c r="AI86" s="117">
        <f>COUNTIF(D86:AH86,1)</f>
        <v>0</v>
      </c>
    </row>
    <row r="87" spans="3:35" ht="13.5" hidden="1">
      <c r="C87" s="89" t="s">
        <v>89</v>
      </c>
      <c r="D87" s="117">
        <f t="shared" si="7"/>
      </c>
      <c r="E87" s="117">
        <f t="shared" si="7"/>
      </c>
      <c r="F87" s="117">
        <f t="shared" si="7"/>
      </c>
      <c r="G87" s="117">
        <f t="shared" si="7"/>
      </c>
      <c r="H87" s="117">
        <f t="shared" si="7"/>
      </c>
      <c r="I87" s="117">
        <f t="shared" si="7"/>
      </c>
      <c r="J87" s="117">
        <f t="shared" si="7"/>
      </c>
      <c r="K87" s="117">
        <f t="shared" si="7"/>
      </c>
      <c r="L87" s="117">
        <f t="shared" si="7"/>
      </c>
      <c r="M87" s="117">
        <f t="shared" si="7"/>
      </c>
      <c r="N87" s="117">
        <f t="shared" si="7"/>
      </c>
      <c r="O87" s="117">
        <f t="shared" si="7"/>
      </c>
      <c r="P87" s="117">
        <f t="shared" si="7"/>
      </c>
      <c r="Q87" s="117">
        <f t="shared" si="7"/>
      </c>
      <c r="R87" s="117">
        <f t="shared" si="7"/>
      </c>
      <c r="S87" s="117">
        <f t="shared" si="7"/>
      </c>
      <c r="T87" s="117">
        <f t="shared" si="8"/>
      </c>
      <c r="U87" s="117">
        <f t="shared" si="8"/>
      </c>
      <c r="V87" s="117">
        <f t="shared" si="8"/>
      </c>
      <c r="W87" s="117">
        <f t="shared" si="8"/>
      </c>
      <c r="X87" s="117">
        <f t="shared" si="8"/>
      </c>
      <c r="Y87" s="117">
        <f t="shared" si="8"/>
      </c>
      <c r="Z87" s="117">
        <f t="shared" si="8"/>
      </c>
      <c r="AA87" s="117">
        <f t="shared" si="8"/>
      </c>
      <c r="AB87" s="117">
        <f t="shared" si="8"/>
      </c>
      <c r="AC87" s="117">
        <f t="shared" si="8"/>
      </c>
      <c r="AD87" s="117">
        <f t="shared" si="8"/>
      </c>
      <c r="AE87" s="117">
        <f t="shared" si="8"/>
      </c>
      <c r="AF87" s="117">
        <f t="shared" si="8"/>
      </c>
      <c r="AG87" s="117">
        <f t="shared" si="8"/>
      </c>
      <c r="AH87" s="117">
        <f t="shared" si="8"/>
      </c>
      <c r="AI87" s="117">
        <f>COUNTIF(D87:AH87,1)</f>
        <v>0</v>
      </c>
    </row>
    <row r="88" spans="3:35" ht="13.5" hidden="1">
      <c r="C88" s="89" t="s">
        <v>95</v>
      </c>
      <c r="D88" s="117">
        <f t="shared" si="7"/>
      </c>
      <c r="E88" s="117">
        <f t="shared" si="7"/>
      </c>
      <c r="F88" s="117">
        <f t="shared" si="7"/>
      </c>
      <c r="G88" s="117">
        <f t="shared" si="7"/>
      </c>
      <c r="H88" s="117">
        <f t="shared" si="7"/>
      </c>
      <c r="I88" s="117">
        <f t="shared" si="7"/>
      </c>
      <c r="J88" s="117">
        <f t="shared" si="7"/>
      </c>
      <c r="K88" s="117">
        <f t="shared" si="7"/>
      </c>
      <c r="L88" s="117">
        <f t="shared" si="7"/>
      </c>
      <c r="M88" s="117">
        <f t="shared" si="7"/>
      </c>
      <c r="N88" s="117">
        <f t="shared" si="7"/>
      </c>
      <c r="O88" s="117">
        <f t="shared" si="7"/>
      </c>
      <c r="P88" s="117">
        <f t="shared" si="7"/>
      </c>
      <c r="Q88" s="117">
        <f t="shared" si="7"/>
      </c>
      <c r="R88" s="117">
        <f t="shared" si="7"/>
      </c>
      <c r="S88" s="117">
        <f>IF(COUNTIF(S$24:S$43,$C88)=0,"",COUNTIF(S$24:S$43,$C88)/COUNTIF(S$24:S$43,$C88))</f>
      </c>
      <c r="T88" s="117">
        <f t="shared" si="8"/>
      </c>
      <c r="U88" s="117">
        <f t="shared" si="8"/>
      </c>
      <c r="V88" s="117">
        <f t="shared" si="8"/>
      </c>
      <c r="W88" s="117">
        <f t="shared" si="8"/>
      </c>
      <c r="X88" s="117">
        <f t="shared" si="8"/>
      </c>
      <c r="Y88" s="117">
        <f t="shared" si="8"/>
      </c>
      <c r="Z88" s="117">
        <f t="shared" si="8"/>
      </c>
      <c r="AA88" s="117">
        <f t="shared" si="8"/>
      </c>
      <c r="AB88" s="117">
        <f t="shared" si="8"/>
      </c>
      <c r="AC88" s="117">
        <f t="shared" si="8"/>
      </c>
      <c r="AD88" s="117">
        <f t="shared" si="8"/>
      </c>
      <c r="AE88" s="117">
        <f t="shared" si="8"/>
      </c>
      <c r="AF88" s="117">
        <f t="shared" si="8"/>
      </c>
      <c r="AG88" s="117">
        <f t="shared" si="8"/>
      </c>
      <c r="AH88" s="117">
        <f t="shared" si="8"/>
      </c>
      <c r="AI88" s="117">
        <f>COUNTIF(D88:AH88,1)</f>
        <v>0</v>
      </c>
    </row>
    <row r="89" spans="3:35" ht="13.5" hidden="1">
      <c r="C89" s="89" t="s">
        <v>235</v>
      </c>
      <c r="D89" s="117">
        <f t="shared" si="7"/>
      </c>
      <c r="E89" s="117">
        <f t="shared" si="7"/>
      </c>
      <c r="F89" s="117">
        <f t="shared" si="7"/>
      </c>
      <c r="G89" s="117">
        <f t="shared" si="7"/>
      </c>
      <c r="H89" s="117">
        <f t="shared" si="7"/>
      </c>
      <c r="I89" s="117">
        <f t="shared" si="7"/>
      </c>
      <c r="J89" s="117">
        <f t="shared" si="7"/>
      </c>
      <c r="K89" s="117">
        <f t="shared" si="7"/>
      </c>
      <c r="L89" s="117">
        <f t="shared" si="7"/>
      </c>
      <c r="M89" s="117">
        <f t="shared" si="7"/>
      </c>
      <c r="N89" s="117">
        <f t="shared" si="7"/>
      </c>
      <c r="O89" s="117">
        <f t="shared" si="7"/>
      </c>
      <c r="P89" s="117">
        <f t="shared" si="7"/>
      </c>
      <c r="Q89" s="117">
        <f t="shared" si="7"/>
      </c>
      <c r="R89" s="117">
        <f t="shared" si="7"/>
      </c>
      <c r="S89" s="117">
        <f t="shared" si="7"/>
      </c>
      <c r="T89" s="117">
        <f t="shared" si="8"/>
      </c>
      <c r="U89" s="117">
        <f t="shared" si="8"/>
      </c>
      <c r="V89" s="117">
        <f t="shared" si="8"/>
      </c>
      <c r="W89" s="117">
        <f t="shared" si="8"/>
      </c>
      <c r="X89" s="117">
        <f t="shared" si="8"/>
      </c>
      <c r="Y89" s="117">
        <f t="shared" si="8"/>
      </c>
      <c r="Z89" s="117">
        <f t="shared" si="8"/>
      </c>
      <c r="AA89" s="117">
        <f t="shared" si="8"/>
      </c>
      <c r="AB89" s="117">
        <f t="shared" si="8"/>
      </c>
      <c r="AC89" s="117">
        <f t="shared" si="8"/>
      </c>
      <c r="AD89" s="117">
        <f t="shared" si="8"/>
      </c>
      <c r="AE89" s="117">
        <f t="shared" si="8"/>
      </c>
      <c r="AF89" s="117">
        <f t="shared" si="8"/>
      </c>
      <c r="AG89" s="117">
        <f t="shared" si="8"/>
      </c>
      <c r="AH89" s="117">
        <f t="shared" si="8"/>
      </c>
      <c r="AI89" s="117">
        <f>COUNTIF(D89:AH89,1)</f>
        <v>0</v>
      </c>
    </row>
    <row r="90" spans="3:35" ht="13.5" hidden="1">
      <c r="C90" s="89" t="s">
        <v>238</v>
      </c>
      <c r="D90" s="117">
        <f t="shared" si="7"/>
      </c>
      <c r="E90" s="117">
        <f t="shared" si="7"/>
      </c>
      <c r="F90" s="117">
        <f t="shared" si="7"/>
      </c>
      <c r="G90" s="117">
        <f t="shared" si="7"/>
      </c>
      <c r="H90" s="117">
        <f t="shared" si="7"/>
      </c>
      <c r="I90" s="117">
        <f t="shared" si="7"/>
      </c>
      <c r="J90" s="117">
        <f t="shared" si="7"/>
      </c>
      <c r="K90" s="117">
        <f t="shared" si="7"/>
      </c>
      <c r="L90" s="117">
        <f t="shared" si="7"/>
      </c>
      <c r="M90" s="117">
        <f t="shared" si="7"/>
      </c>
      <c r="N90" s="117">
        <f t="shared" si="7"/>
      </c>
      <c r="O90" s="117">
        <f t="shared" si="7"/>
      </c>
      <c r="P90" s="117">
        <f t="shared" si="7"/>
      </c>
      <c r="Q90" s="117">
        <f t="shared" si="7"/>
      </c>
      <c r="R90" s="117">
        <f t="shared" si="7"/>
      </c>
      <c r="S90" s="117">
        <f t="shared" si="7"/>
      </c>
      <c r="T90" s="117">
        <f t="shared" si="8"/>
      </c>
      <c r="U90" s="117">
        <f t="shared" si="8"/>
      </c>
      <c r="V90" s="117">
        <f t="shared" si="8"/>
      </c>
      <c r="W90" s="117">
        <f t="shared" si="8"/>
      </c>
      <c r="X90" s="117">
        <f t="shared" si="8"/>
      </c>
      <c r="Y90" s="117">
        <f t="shared" si="8"/>
      </c>
      <c r="Z90" s="117">
        <f t="shared" si="8"/>
      </c>
      <c r="AA90" s="117">
        <f t="shared" si="8"/>
      </c>
      <c r="AB90" s="117">
        <f t="shared" si="8"/>
      </c>
      <c r="AC90" s="117">
        <f t="shared" si="8"/>
      </c>
      <c r="AD90" s="117">
        <f t="shared" si="8"/>
      </c>
      <c r="AE90" s="117">
        <f t="shared" si="8"/>
      </c>
      <c r="AF90" s="117">
        <f t="shared" si="8"/>
      </c>
      <c r="AG90" s="117">
        <f t="shared" si="8"/>
      </c>
      <c r="AH90" s="117">
        <f t="shared" si="8"/>
      </c>
      <c r="AI90" s="117">
        <f>COUNTIF(D90:AH90,1)</f>
        <v>0</v>
      </c>
    </row>
    <row r="91" spans="3:35" ht="13.5" hidden="1">
      <c r="C91" s="89" t="s">
        <v>27</v>
      </c>
      <c r="D91" s="117">
        <f t="shared" si="7"/>
      </c>
      <c r="E91" s="117">
        <f t="shared" si="7"/>
      </c>
      <c r="F91" s="117">
        <f t="shared" si="7"/>
      </c>
      <c r="G91" s="117">
        <f t="shared" si="7"/>
      </c>
      <c r="H91" s="117">
        <f t="shared" si="7"/>
      </c>
      <c r="I91" s="117">
        <f t="shared" si="7"/>
      </c>
      <c r="J91" s="117">
        <f t="shared" si="7"/>
      </c>
      <c r="K91" s="117">
        <f t="shared" si="7"/>
      </c>
      <c r="L91" s="117">
        <f t="shared" si="7"/>
      </c>
      <c r="M91" s="117">
        <f t="shared" si="7"/>
      </c>
      <c r="N91" s="117">
        <f t="shared" si="7"/>
      </c>
      <c r="O91" s="117">
        <f t="shared" si="7"/>
      </c>
      <c r="P91" s="117">
        <f t="shared" si="7"/>
      </c>
      <c r="Q91" s="117">
        <f t="shared" si="7"/>
      </c>
      <c r="R91" s="117">
        <f t="shared" si="7"/>
      </c>
      <c r="S91" s="117">
        <f t="shared" si="7"/>
      </c>
      <c r="T91" s="117">
        <f t="shared" si="8"/>
      </c>
      <c r="U91" s="117">
        <f t="shared" si="8"/>
      </c>
      <c r="V91" s="117">
        <f t="shared" si="8"/>
      </c>
      <c r="W91" s="117">
        <f t="shared" si="8"/>
      </c>
      <c r="X91" s="117">
        <f t="shared" si="8"/>
      </c>
      <c r="Y91" s="117">
        <f t="shared" si="8"/>
      </c>
      <c r="Z91" s="117">
        <f t="shared" si="8"/>
      </c>
      <c r="AA91" s="117">
        <f t="shared" si="8"/>
      </c>
      <c r="AB91" s="117">
        <f t="shared" si="8"/>
      </c>
      <c r="AC91" s="117">
        <f t="shared" si="8"/>
      </c>
      <c r="AD91" s="117">
        <f t="shared" si="8"/>
      </c>
      <c r="AE91" s="117">
        <f t="shared" si="8"/>
      </c>
      <c r="AF91" s="117">
        <f t="shared" si="8"/>
      </c>
      <c r="AG91" s="117">
        <f t="shared" si="8"/>
      </c>
      <c r="AH91" s="117">
        <f t="shared" si="8"/>
      </c>
      <c r="AI91" s="117">
        <f t="shared" si="9"/>
        <v>0</v>
      </c>
    </row>
    <row r="92" spans="3:35" ht="13.5" hidden="1">
      <c r="C92" s="89" t="s">
        <v>28</v>
      </c>
      <c r="D92" s="117">
        <f t="shared" si="7"/>
      </c>
      <c r="E92" s="117">
        <f t="shared" si="7"/>
      </c>
      <c r="F92" s="117">
        <f t="shared" si="7"/>
      </c>
      <c r="G92" s="117">
        <f t="shared" si="7"/>
      </c>
      <c r="H92" s="117">
        <f t="shared" si="7"/>
      </c>
      <c r="I92" s="117">
        <f t="shared" si="7"/>
      </c>
      <c r="J92" s="117">
        <f t="shared" si="7"/>
      </c>
      <c r="K92" s="117">
        <f t="shared" si="7"/>
      </c>
      <c r="L92" s="117">
        <f t="shared" si="7"/>
      </c>
      <c r="M92" s="117">
        <f t="shared" si="7"/>
      </c>
      <c r="N92" s="117">
        <f t="shared" si="7"/>
      </c>
      <c r="O92" s="117">
        <f t="shared" si="7"/>
      </c>
      <c r="P92" s="117">
        <f t="shared" si="7"/>
      </c>
      <c r="Q92" s="117">
        <f t="shared" si="7"/>
      </c>
      <c r="R92" s="117">
        <f t="shared" si="7"/>
      </c>
      <c r="S92" s="117">
        <f t="shared" si="7"/>
      </c>
      <c r="T92" s="117">
        <f t="shared" si="8"/>
      </c>
      <c r="U92" s="117">
        <f t="shared" si="8"/>
      </c>
      <c r="V92" s="117">
        <f t="shared" si="8"/>
      </c>
      <c r="W92" s="117">
        <f t="shared" si="8"/>
      </c>
      <c r="X92" s="117">
        <f t="shared" si="8"/>
      </c>
      <c r="Y92" s="117">
        <f t="shared" si="8"/>
      </c>
      <c r="Z92" s="117">
        <f t="shared" si="8"/>
      </c>
      <c r="AA92" s="117">
        <f t="shared" si="8"/>
      </c>
      <c r="AB92" s="117">
        <f t="shared" si="8"/>
      </c>
      <c r="AC92" s="117">
        <f t="shared" si="8"/>
      </c>
      <c r="AD92" s="117">
        <f t="shared" si="8"/>
      </c>
      <c r="AE92" s="117">
        <f t="shared" si="8"/>
      </c>
      <c r="AF92" s="117">
        <f t="shared" si="8"/>
      </c>
      <c r="AG92" s="117">
        <f t="shared" si="8"/>
      </c>
      <c r="AH92" s="117">
        <f t="shared" si="8"/>
      </c>
      <c r="AI92" s="117">
        <f t="shared" si="9"/>
        <v>0</v>
      </c>
    </row>
    <row r="93" spans="3:35" ht="13.5" hidden="1">
      <c r="C93" s="89" t="s">
        <v>29</v>
      </c>
      <c r="D93" s="117">
        <f t="shared" si="7"/>
      </c>
      <c r="E93" s="117">
        <f t="shared" si="7"/>
      </c>
      <c r="F93" s="117">
        <f t="shared" si="7"/>
      </c>
      <c r="G93" s="117">
        <f t="shared" si="7"/>
      </c>
      <c r="H93" s="117">
        <f t="shared" si="7"/>
      </c>
      <c r="I93" s="117">
        <f t="shared" si="7"/>
      </c>
      <c r="J93" s="117">
        <f t="shared" si="7"/>
      </c>
      <c r="K93" s="117">
        <f t="shared" si="7"/>
      </c>
      <c r="L93" s="117">
        <f t="shared" si="7"/>
      </c>
      <c r="M93" s="117">
        <f t="shared" si="7"/>
      </c>
      <c r="N93" s="117">
        <f t="shared" si="7"/>
      </c>
      <c r="O93" s="117">
        <f t="shared" si="7"/>
      </c>
      <c r="P93" s="117">
        <f t="shared" si="7"/>
      </c>
      <c r="Q93" s="117">
        <f t="shared" si="7"/>
      </c>
      <c r="R93" s="117">
        <f t="shared" si="7"/>
      </c>
      <c r="S93" s="117">
        <f t="shared" si="7"/>
      </c>
      <c r="T93" s="117">
        <f t="shared" si="8"/>
      </c>
      <c r="U93" s="117">
        <f t="shared" si="8"/>
      </c>
      <c r="V93" s="117">
        <f t="shared" si="8"/>
      </c>
      <c r="W93" s="117">
        <f t="shared" si="8"/>
      </c>
      <c r="X93" s="117">
        <f t="shared" si="8"/>
      </c>
      <c r="Y93" s="117">
        <f t="shared" si="8"/>
      </c>
      <c r="Z93" s="117">
        <f t="shared" si="8"/>
      </c>
      <c r="AA93" s="117">
        <f t="shared" si="8"/>
      </c>
      <c r="AB93" s="117">
        <f t="shared" si="8"/>
      </c>
      <c r="AC93" s="117">
        <f t="shared" si="8"/>
      </c>
      <c r="AD93" s="117">
        <f t="shared" si="8"/>
      </c>
      <c r="AE93" s="117">
        <f t="shared" si="8"/>
      </c>
      <c r="AF93" s="117">
        <f t="shared" si="8"/>
      </c>
      <c r="AG93" s="117">
        <f t="shared" si="8"/>
      </c>
      <c r="AH93" s="117">
        <f t="shared" si="8"/>
      </c>
      <c r="AI93" s="117">
        <f t="shared" si="9"/>
        <v>0</v>
      </c>
    </row>
    <row r="94" ht="13.5" hidden="1"/>
    <row r="95" ht="13.5" hidden="1"/>
    <row r="96" ht="13.5" hidden="1"/>
    <row r="97" ht="13.5" hidden="1"/>
    <row r="98" ht="13.5" hidden="1"/>
    <row r="99" ht="13.5" hidden="1"/>
  </sheetData>
  <sheetProtection password="FA51" sheet="1" objects="1" scenarios="1"/>
  <mergeCells count="84">
    <mergeCell ref="T46:V46"/>
    <mergeCell ref="T47:V47"/>
    <mergeCell ref="T49:V49"/>
    <mergeCell ref="D60:E60"/>
    <mergeCell ref="D61:E61"/>
    <mergeCell ref="D57:E57"/>
    <mergeCell ref="D59:E59"/>
    <mergeCell ref="D58:E58"/>
    <mergeCell ref="D54:E54"/>
    <mergeCell ref="D55:E55"/>
    <mergeCell ref="A1:C1"/>
    <mergeCell ref="D1:F1"/>
    <mergeCell ref="A46:B49"/>
    <mergeCell ref="D68:E68"/>
    <mergeCell ref="D62:E62"/>
    <mergeCell ref="D63:E63"/>
    <mergeCell ref="D64:E64"/>
    <mergeCell ref="D65:E65"/>
    <mergeCell ref="D66:E66"/>
    <mergeCell ref="D67:E67"/>
    <mergeCell ref="D56:E56"/>
    <mergeCell ref="T48:V48"/>
    <mergeCell ref="B19:C19"/>
    <mergeCell ref="D7:AH7"/>
    <mergeCell ref="A9:A19"/>
    <mergeCell ref="A24:A44"/>
    <mergeCell ref="B44:C44"/>
    <mergeCell ref="L20:L23"/>
    <mergeCell ref="M20:M23"/>
    <mergeCell ref="N20:N23"/>
    <mergeCell ref="A7:A8"/>
    <mergeCell ref="B7:C8"/>
    <mergeCell ref="H20:H23"/>
    <mergeCell ref="I20:I23"/>
    <mergeCell ref="J20:J23"/>
    <mergeCell ref="K20:K23"/>
    <mergeCell ref="F20:F23"/>
    <mergeCell ref="G20:G23"/>
    <mergeCell ref="AI44:AK44"/>
    <mergeCell ref="AJ9:AJ18"/>
    <mergeCell ref="AK9:AK18"/>
    <mergeCell ref="AI7:AK7"/>
    <mergeCell ref="U20:U23"/>
    <mergeCell ref="V20:V23"/>
    <mergeCell ref="W20:W23"/>
    <mergeCell ref="AB20:AB23"/>
    <mergeCell ref="AC20:AC23"/>
    <mergeCell ref="AD20:AD23"/>
    <mergeCell ref="A3:E5"/>
    <mergeCell ref="F3:X5"/>
    <mergeCell ref="AF5:AH5"/>
    <mergeCell ref="A20:A23"/>
    <mergeCell ref="B20:C23"/>
    <mergeCell ref="D20:D23"/>
    <mergeCell ref="E20:E23"/>
    <mergeCell ref="O20:O23"/>
    <mergeCell ref="P20:P23"/>
    <mergeCell ref="Q20:Q23"/>
    <mergeCell ref="R20:R23"/>
    <mergeCell ref="S20:S23"/>
    <mergeCell ref="T20:T23"/>
    <mergeCell ref="X20:X23"/>
    <mergeCell ref="Y20:Y23"/>
    <mergeCell ref="Z20:Z23"/>
    <mergeCell ref="AP20:AP23"/>
    <mergeCell ref="AQ20:AQ23"/>
    <mergeCell ref="AL20:AL23"/>
    <mergeCell ref="AA20:AA23"/>
    <mergeCell ref="AE20:AE23"/>
    <mergeCell ref="AF20:AF23"/>
    <mergeCell ref="AJ20:AJ23"/>
    <mergeCell ref="AG20:AG23"/>
    <mergeCell ref="AH20:AH23"/>
    <mergeCell ref="AI20:AI23"/>
    <mergeCell ref="AR2:AR3"/>
    <mergeCell ref="AM20:AM23"/>
    <mergeCell ref="AN20:AN23"/>
    <mergeCell ref="AR20:AR23"/>
    <mergeCell ref="AL17:AN18"/>
    <mergeCell ref="AO5:AR5"/>
    <mergeCell ref="AI5:AM5"/>
    <mergeCell ref="AK20:AK23"/>
    <mergeCell ref="AI9:AI18"/>
    <mergeCell ref="AO20:AO23"/>
  </mergeCells>
  <conditionalFormatting sqref="C12:AG18 C31:AG43">
    <cfRule type="expression" priority="26" dxfId="0" stopIfTrue="1">
      <formula>$C12=""</formula>
    </cfRule>
  </conditionalFormatting>
  <conditionalFormatting sqref="AI5:AM5">
    <cfRule type="expression" priority="30" dxfId="0" stopIfTrue="1">
      <formula>$AI$5=""</formula>
    </cfRule>
  </conditionalFormatting>
  <conditionalFormatting sqref="AO5:AR5">
    <cfRule type="expression" priority="31" dxfId="0" stopIfTrue="1">
      <formula>$AO$5=""</formula>
    </cfRule>
  </conditionalFormatting>
  <conditionalFormatting sqref="D47:S47">
    <cfRule type="expression" priority="32" dxfId="0" stopIfTrue="1">
      <formula>D$47=""</formula>
    </cfRule>
  </conditionalFormatting>
  <conditionalFormatting sqref="AM31:AM43">
    <cfRule type="expression" priority="12" dxfId="0" stopIfTrue="1">
      <formula>AM31=""</formula>
    </cfRule>
  </conditionalFormatting>
  <conditionalFormatting sqref="AR31:AR43">
    <cfRule type="expression" priority="10" dxfId="0" stopIfTrue="1">
      <formula>AR31=""</formula>
    </cfRule>
  </conditionalFormatting>
  <conditionalFormatting sqref="AO31:AO43">
    <cfRule type="expression" priority="9" dxfId="0" stopIfTrue="1">
      <formula>AO31=""</formula>
    </cfRule>
  </conditionalFormatting>
  <conditionalFormatting sqref="AQ31:AQ43">
    <cfRule type="expression" priority="8" dxfId="0" stopIfTrue="1">
      <formula>AQ31=""</formula>
    </cfRule>
  </conditionalFormatting>
  <conditionalFormatting sqref="C9:AG11">
    <cfRule type="expression" priority="7" dxfId="0" stopIfTrue="1">
      <formula>$C9=""</formula>
    </cfRule>
  </conditionalFormatting>
  <conditionalFormatting sqref="C24:AE30">
    <cfRule type="expression" priority="6" dxfId="0" stopIfTrue="1">
      <formula>$C24=""</formula>
    </cfRule>
  </conditionalFormatting>
  <conditionalFormatting sqref="AF24:AG30">
    <cfRule type="expression" priority="5" dxfId="0" stopIfTrue="1">
      <formula>$C24=""</formula>
    </cfRule>
  </conditionalFormatting>
  <conditionalFormatting sqref="AM24:AM30">
    <cfRule type="expression" priority="4" dxfId="0" stopIfTrue="1">
      <formula>AM24=""</formula>
    </cfRule>
  </conditionalFormatting>
  <conditionalFormatting sqref="AO24:AO30">
    <cfRule type="expression" priority="3" dxfId="0" stopIfTrue="1">
      <formula>AO24=""</formula>
    </cfRule>
  </conditionalFormatting>
  <conditionalFormatting sqref="AR24:AR30">
    <cfRule type="expression" priority="2" dxfId="0" stopIfTrue="1">
      <formula>AR24=""</formula>
    </cfRule>
  </conditionalFormatting>
  <conditionalFormatting sqref="AQ24:AQ30">
    <cfRule type="expression" priority="1" dxfId="0" stopIfTrue="1">
      <formula>AQ24=""</formula>
    </cfRule>
  </conditionalFormatting>
  <dataValidations count="4">
    <dataValidation type="list" allowBlank="1" showInputMessage="1" showErrorMessage="1" sqref="AH24:AH43">
      <formula1>$I$55:$I$68</formula1>
    </dataValidation>
    <dataValidation type="list" allowBlank="1" showInputMessage="1" showErrorMessage="1" prompt="リストから選択して下さい。&#10;凡例&#10;育：育成研修を指導&#10;実：実践研修を指導&#10;" sqref="AH9:AH18">
      <formula1>"育,実,　"</formula1>
    </dataValidation>
    <dataValidation type="list" allowBlank="1" showInputMessage="1" showErrorMessage="1" prompt="実地研修を指導した日についてリストから「実」を選択してください。" sqref="D9:AG18">
      <formula1>"実,　"</formula1>
    </dataValidation>
    <dataValidation type="list" allowBlank="1" showInputMessage="1" showErrorMessage="1" sqref="D24:AG43">
      <formula1>$I$55:$I$70</formula1>
    </dataValidation>
  </dataValidations>
  <printOptions horizontalCentered="1" verticalCentered="1"/>
  <pageMargins left="0.1968503937007874" right="0.1968503937007874" top="0.3937007874015748" bottom="0" header="0" footer="0.196850393700787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ninaite03</dc:creator>
  <cp:keywords/>
  <dc:description/>
  <cp:lastModifiedBy>全森　石澤 潤</cp:lastModifiedBy>
  <cp:lastPrinted>2016-04-19T07:38:27Z</cp:lastPrinted>
  <dcterms:created xsi:type="dcterms:W3CDTF">2011-09-12T02:39:03Z</dcterms:created>
  <dcterms:modified xsi:type="dcterms:W3CDTF">2016-05-24T00:47:46Z</dcterms:modified>
  <cp:category/>
  <cp:version/>
  <cp:contentType/>
  <cp:contentStatus/>
</cp:coreProperties>
</file>