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24226"/>
  <mc:AlternateContent xmlns:mc="http://schemas.openxmlformats.org/markup-compatibility/2006">
    <mc:Choice Requires="x15">
      <x15ac:absPath xmlns:x15ac="http://schemas.microsoft.com/office/spreadsheetml/2010/11/ac" url="\\J\Forest\07担い手雇用対策部\02担い手対策課\02業務\■R４年度\様式\"/>
    </mc:Choice>
  </mc:AlternateContent>
  <xr:revisionPtr revIDLastSave="0" documentId="13_ncr:1_{950C5F28-9441-4318-B57C-68640BC3EFB1}" xr6:coauthVersionLast="47" xr6:coauthVersionMax="47" xr10:uidLastSave="{00000000-0000-0000-0000-000000000000}"/>
  <bookViews>
    <workbookView xWindow="-120" yWindow="-120" windowWidth="20730" windowHeight="10845" tabRatio="670" firstSheet="1" activeTab="1" xr2:uid="{00000000-000D-0000-FFFF-FFFF00000000}"/>
  </bookViews>
  <sheets>
    <sheet name="リスト" sheetId="8" state="hidden" r:id="rId1"/>
    <sheet name="1-1（表紙）" sheetId="2" r:id="rId2"/>
    <sheet name="1-2（登録申請書）" sheetId="25" r:id="rId3"/>
    <sheet name="1-3（申請名簿）" sheetId="22" r:id="rId4"/>
  </sheets>
  <definedNames>
    <definedName name="_xlnm.Print_Area" localSheetId="1">'1-1（表紙）'!$A$1:$L$30</definedName>
    <definedName name="_xlnm.Print_Area" localSheetId="2">'1-2（登録申請書）'!$A$1:$AR$118</definedName>
    <definedName name="_xlnm.Print_Area" localSheetId="3">'1-3（申請名簿）'!$A$1:$O$51</definedName>
    <definedName name="_xlnm.Print_Titles" localSheetId="2">'1-2（登録申請書）'!$1:$5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S25" i="25" l="1"/>
  <c r="AS24" i="25"/>
  <c r="AS23" i="25"/>
  <c r="AS22" i="25"/>
  <c r="AS21" i="25"/>
  <c r="AS20" i="25"/>
  <c r="AS19" i="25"/>
  <c r="AS18" i="25"/>
  <c r="AS16" i="25"/>
  <c r="AT103" i="25"/>
  <c r="AT102" i="25"/>
  <c r="AT100" i="25"/>
  <c r="AT99" i="25"/>
  <c r="AT96" i="25"/>
  <c r="AT95" i="25"/>
  <c r="AT93" i="25"/>
  <c r="AT92" i="25"/>
  <c r="AT90" i="25"/>
  <c r="AT89" i="25"/>
  <c r="AT88" i="25"/>
  <c r="AT86" i="25"/>
  <c r="AT85" i="25"/>
  <c r="AT84" i="25"/>
  <c r="AT82" i="25"/>
  <c r="AT81" i="25"/>
  <c r="AT80" i="25"/>
  <c r="AT78" i="25"/>
  <c r="AT77" i="25"/>
  <c r="AT76" i="25"/>
  <c r="AT73" i="25"/>
  <c r="AT72" i="25"/>
  <c r="E39" i="22"/>
  <c r="E40" i="22"/>
  <c r="B26" i="2"/>
  <c r="AG64" i="25"/>
  <c r="S64" i="25"/>
  <c r="E47" i="22" l="1"/>
  <c r="E46" i="22"/>
  <c r="E45" i="22"/>
  <c r="E44" i="22"/>
  <c r="E43" i="22"/>
  <c r="E42" i="22"/>
  <c r="E41" i="22"/>
  <c r="E38" i="22"/>
  <c r="E37" i="22"/>
  <c r="E36" i="22"/>
  <c r="E35" i="22"/>
  <c r="E34" i="22"/>
  <c r="E33" i="22"/>
  <c r="E32" i="22"/>
  <c r="E31" i="22"/>
  <c r="E30" i="22"/>
  <c r="E29" i="22"/>
  <c r="E28" i="22"/>
  <c r="E27" i="22"/>
  <c r="E26" i="22"/>
  <c r="E25" i="22"/>
  <c r="E24" i="22"/>
  <c r="E23" i="22"/>
  <c r="E22" i="22"/>
  <c r="E21" i="22"/>
  <c r="E20" i="22"/>
  <c r="E19" i="22"/>
  <c r="E18" i="22"/>
  <c r="E17" i="22"/>
  <c r="E16" i="22"/>
  <c r="E15" i="22"/>
  <c r="E14" i="22"/>
  <c r="E13" i="22"/>
  <c r="E12" i="22"/>
  <c r="E11" i="22"/>
  <c r="E10" i="22"/>
  <c r="E9" i="22"/>
  <c r="E8" i="22"/>
  <c r="O37" i="22"/>
  <c r="O36" i="22"/>
  <c r="O35" i="22"/>
  <c r="O34" i="22"/>
  <c r="O33" i="22"/>
  <c r="AI68" i="25"/>
  <c r="AM68" i="25"/>
  <c r="Y68" i="25"/>
  <c r="AA62" i="25"/>
  <c r="AA60" i="25"/>
  <c r="AA57" i="25"/>
  <c r="AA55" i="25"/>
  <c r="P62" i="25"/>
  <c r="P60" i="25"/>
  <c r="P57" i="25"/>
  <c r="P55" i="25"/>
  <c r="AO55" i="25"/>
  <c r="AO57" i="25"/>
  <c r="AO60" i="25"/>
  <c r="AO62" i="25"/>
  <c r="B30" i="2"/>
  <c r="AE29" i="25"/>
  <c r="D1" i="2"/>
  <c r="G1" i="25" s="1"/>
  <c r="C1" i="22"/>
  <c r="E25" i="2"/>
  <c r="H7" i="25"/>
  <c r="H6" i="25"/>
  <c r="P17" i="22"/>
  <c r="P16" i="22"/>
  <c r="P15" i="22"/>
  <c r="P14" i="22"/>
  <c r="P13" i="22"/>
  <c r="P12" i="22"/>
  <c r="P11" i="22"/>
  <c r="P10" i="22"/>
  <c r="P9" i="22"/>
  <c r="B3" i="22" s="1"/>
  <c r="P8" i="22"/>
  <c r="B2" i="22" s="1"/>
  <c r="X4" i="25"/>
  <c r="B19" i="2"/>
  <c r="E24" i="2"/>
  <c r="B17" i="2"/>
  <c r="AS39" i="25"/>
  <c r="AE38" i="25" s="1"/>
  <c r="S68" i="25"/>
  <c r="N68" i="25"/>
  <c r="H68" i="25"/>
  <c r="K30" i="25"/>
  <c r="O30" i="25"/>
  <c r="AA39" i="25"/>
  <c r="AA36" i="25"/>
  <c r="AA33" i="25"/>
  <c r="X30" i="25"/>
  <c r="U30" i="25"/>
  <c r="R30" i="25"/>
  <c r="AA9" i="25"/>
  <c r="AM4" i="25"/>
  <c r="AH4" i="25"/>
  <c r="AC4" i="25"/>
  <c r="B2" i="25"/>
  <c r="I3" i="22"/>
  <c r="J3" i="22"/>
  <c r="O3" i="22"/>
  <c r="J4" i="22"/>
  <c r="H3" i="22"/>
  <c r="J5" i="2"/>
  <c r="AD57" i="25" l="1"/>
  <c r="AA30" i="25"/>
  <c r="AE30" i="25" s="1"/>
  <c r="AS34" i="25" s="1"/>
  <c r="AD55" i="25"/>
  <c r="B4" i="22"/>
  <c r="AD62" i="25"/>
  <c r="AD60" i="25"/>
  <c r="AE33"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全森　藤倉 朋行</author>
  </authors>
  <commentList>
    <comment ref="J2" authorId="0" shapeId="0" xr:uid="{00000000-0006-0000-0100-000001000000}">
      <text>
        <r>
          <rPr>
            <b/>
            <sz val="14"/>
            <color indexed="12"/>
            <rFont val="MS P ゴシック"/>
            <family val="3"/>
            <charset val="128"/>
          </rPr>
          <t>水色：手入力して下さい</t>
        </r>
      </text>
    </comment>
    <comment ref="J4" authorId="0" shapeId="0" xr:uid="{387DE390-74BA-49D9-A716-8C7B0F1A894D}">
      <text>
        <r>
          <rPr>
            <b/>
            <sz val="14"/>
            <color indexed="81"/>
            <rFont val="MS P ゴシック"/>
            <family val="3"/>
            <charset val="128"/>
          </rPr>
          <t>記入例：2022/3/10
”令和4年3月10日”と表示しない場合は、直接入力して下さい</t>
        </r>
      </text>
    </comment>
    <comment ref="J5" authorId="0" shapeId="0" xr:uid="{00000000-0006-0000-0100-000003000000}">
      <text>
        <r>
          <rPr>
            <b/>
            <sz val="14"/>
            <color indexed="52"/>
            <rFont val="MS P ゴシック"/>
            <family val="3"/>
            <charset val="128"/>
          </rPr>
          <t>黄色：水色を入力後、自動で表示されます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全森　藤倉 朋行</author>
  </authors>
  <commentList>
    <comment ref="R16" authorId="0" shapeId="0" xr:uid="{00000000-0006-0000-0200-000001000000}">
      <text>
        <r>
          <rPr>
            <sz val="9"/>
            <color indexed="81"/>
            <rFont val="ＭＳ Ｐゴシック"/>
            <family val="3"/>
            <charset val="128"/>
          </rPr>
          <t>プルダウンで選択</t>
        </r>
      </text>
    </comment>
    <comment ref="R18" authorId="0" shapeId="0" xr:uid="{00000000-0006-0000-0200-000002000000}">
      <text>
        <r>
          <rPr>
            <sz val="9"/>
            <color indexed="81"/>
            <rFont val="ＭＳ Ｐゴシック"/>
            <family val="3"/>
            <charset val="128"/>
          </rPr>
          <t>プルダウンで選択</t>
        </r>
      </text>
    </comment>
    <comment ref="R19" authorId="0" shapeId="0" xr:uid="{BE212BBD-E73D-40CC-BDAE-78217CB39EBF}">
      <text>
        <r>
          <rPr>
            <sz val="9"/>
            <color indexed="81"/>
            <rFont val="ＭＳ Ｐゴシック"/>
            <family val="3"/>
            <charset val="128"/>
          </rPr>
          <t>プルダウンで選択</t>
        </r>
      </text>
    </comment>
    <comment ref="R20" authorId="0" shapeId="0" xr:uid="{00000000-0006-0000-0200-000003000000}">
      <text>
        <r>
          <rPr>
            <sz val="9"/>
            <color indexed="81"/>
            <rFont val="ＭＳ Ｐゴシック"/>
            <family val="3"/>
            <charset val="128"/>
          </rPr>
          <t>プルダウンで選択</t>
        </r>
      </text>
    </comment>
    <comment ref="R21" authorId="0" shapeId="0" xr:uid="{3290CD70-6FD5-4368-818F-481BDD4545C8}">
      <text>
        <r>
          <rPr>
            <sz val="9"/>
            <color indexed="81"/>
            <rFont val="ＭＳ Ｐゴシック"/>
            <family val="3"/>
            <charset val="128"/>
          </rPr>
          <t>プルダウンで選択</t>
        </r>
      </text>
    </comment>
    <comment ref="R22" authorId="0" shapeId="0" xr:uid="{D418B6C8-7E6A-4FF3-A7BD-3867DF84CD53}">
      <text>
        <r>
          <rPr>
            <sz val="9"/>
            <color indexed="81"/>
            <rFont val="ＭＳ Ｐゴシック"/>
            <family val="3"/>
            <charset val="128"/>
          </rPr>
          <t>プルダウンで選択</t>
        </r>
      </text>
    </comment>
    <comment ref="R23" authorId="0" shapeId="0" xr:uid="{00000000-0006-0000-0200-000004000000}">
      <text>
        <r>
          <rPr>
            <sz val="9"/>
            <color indexed="81"/>
            <rFont val="ＭＳ Ｐゴシック"/>
            <family val="3"/>
            <charset val="128"/>
          </rPr>
          <t>プルダウンで選択</t>
        </r>
      </text>
    </comment>
    <comment ref="R24" authorId="0" shapeId="0" xr:uid="{00000000-0006-0000-0200-000005000000}">
      <text>
        <r>
          <rPr>
            <sz val="9"/>
            <color indexed="81"/>
            <rFont val="ＭＳ Ｐゴシック"/>
            <family val="3"/>
            <charset val="128"/>
          </rPr>
          <t>プルダウンで選択</t>
        </r>
      </text>
    </comment>
    <comment ref="R25" authorId="0" shapeId="0" xr:uid="{00000000-0006-0000-0200-000006000000}">
      <text>
        <r>
          <rPr>
            <sz val="9"/>
            <color indexed="81"/>
            <rFont val="ＭＳ Ｐゴシック"/>
            <family val="3"/>
            <charset val="128"/>
          </rPr>
          <t>プルダウンで選択</t>
        </r>
      </text>
    </comment>
    <comment ref="H67" authorId="0" shapeId="0" xr:uid="{00000000-0006-0000-0200-00000A000000}">
      <text>
        <r>
          <rPr>
            <b/>
            <sz val="9"/>
            <color indexed="81"/>
            <rFont val="MS P ゴシック"/>
            <family val="3"/>
            <charset val="128"/>
          </rPr>
          <t>未使用</t>
        </r>
      </text>
    </comment>
    <comment ref="C116" authorId="0" shapeId="0" xr:uid="{444CC440-A5D3-46B4-8A8C-F15385BB7BA0}">
      <text>
        <r>
          <rPr>
            <sz val="9"/>
            <color indexed="81"/>
            <rFont val="MS P ゴシック"/>
            <family val="3"/>
            <charset val="128"/>
          </rPr>
          <t>⑩追記：前年度に研修実績がある場合
（</t>
        </r>
        <r>
          <rPr>
            <sz val="9"/>
            <color indexed="10"/>
            <rFont val="MS P ゴシック"/>
            <family val="3"/>
            <charset val="128"/>
          </rPr>
          <t>赤数字</t>
        </r>
        <r>
          <rPr>
            <sz val="9"/>
            <color indexed="81"/>
            <rFont val="MS P ゴシック"/>
            <family val="3"/>
            <charset val="128"/>
          </rPr>
          <t>となる場合はそのまま提出下さい）</t>
        </r>
      </text>
    </comment>
  </commentList>
</comments>
</file>

<file path=xl/sharedStrings.xml><?xml version="1.0" encoding="utf-8"?>
<sst xmlns="http://schemas.openxmlformats.org/spreadsheetml/2006/main" count="477" uniqueCount="400">
  <si>
    <t>備考</t>
    <rPh sb="0" eb="2">
      <t>ビコウ</t>
    </rPh>
    <phoneticPr fontId="1"/>
  </si>
  <si>
    <t>実施年度</t>
    <rPh sb="0" eb="2">
      <t>ジッシ</t>
    </rPh>
    <rPh sb="2" eb="4">
      <t>ネンド</t>
    </rPh>
    <phoneticPr fontId="1"/>
  </si>
  <si>
    <t>都道府県</t>
    <rPh sb="0" eb="4">
      <t>トドウフケン</t>
    </rPh>
    <phoneticPr fontId="1"/>
  </si>
  <si>
    <t>取りまとめ機関</t>
    <rPh sb="0" eb="1">
      <t>ト</t>
    </rPh>
    <rPh sb="5" eb="7">
      <t>キカン</t>
    </rPh>
    <phoneticPr fontId="1"/>
  </si>
  <si>
    <t>受付番号</t>
    <rPh sb="0" eb="2">
      <t>ウケツケ</t>
    </rPh>
    <rPh sb="2" eb="4">
      <t>バンゴウ</t>
    </rPh>
    <phoneticPr fontId="1"/>
  </si>
  <si>
    <t>発信番号：</t>
    <rPh sb="0" eb="2">
      <t>ハッシン</t>
    </rPh>
    <rPh sb="2" eb="4">
      <t>バンゴウ</t>
    </rPh>
    <phoneticPr fontId="1"/>
  </si>
  <si>
    <t>発信日付：</t>
    <rPh sb="0" eb="2">
      <t>ハッシン</t>
    </rPh>
    <rPh sb="2" eb="4">
      <t>ヒヅケ</t>
    </rPh>
    <phoneticPr fontId="1"/>
  </si>
  <si>
    <t>全国森林組合連合会　代表理事会長　殿</t>
    <rPh sb="0" eb="9">
      <t>ゼンシンレン</t>
    </rPh>
    <rPh sb="10" eb="12">
      <t>ダイヒョウ</t>
    </rPh>
    <rPh sb="12" eb="14">
      <t>リジ</t>
    </rPh>
    <rPh sb="14" eb="16">
      <t>カイチョウ</t>
    </rPh>
    <rPh sb="17" eb="18">
      <t>ドノ</t>
    </rPh>
    <phoneticPr fontId="1"/>
  </si>
  <si>
    <t>（地方取りまとめ機関経由）</t>
    <rPh sb="1" eb="3">
      <t>チホウ</t>
    </rPh>
    <rPh sb="3" eb="4">
      <t>ト</t>
    </rPh>
    <rPh sb="8" eb="10">
      <t>キカン</t>
    </rPh>
    <rPh sb="10" eb="12">
      <t>ケイユ</t>
    </rPh>
    <phoneticPr fontId="1"/>
  </si>
  <si>
    <t>整理番号：</t>
    <rPh sb="0" eb="2">
      <t>セイリ</t>
    </rPh>
    <rPh sb="2" eb="4">
      <t>バンゴウ</t>
    </rPh>
    <phoneticPr fontId="1"/>
  </si>
  <si>
    <t>役職</t>
    <rPh sb="0" eb="2">
      <t>ヤクショク</t>
    </rPh>
    <phoneticPr fontId="1"/>
  </si>
  <si>
    <t>代表者名</t>
    <rPh sb="0" eb="3">
      <t>ダイヒョウシャ</t>
    </rPh>
    <rPh sb="3" eb="4">
      <t>メイ</t>
    </rPh>
    <phoneticPr fontId="1"/>
  </si>
  <si>
    <t>記</t>
    <rPh sb="0" eb="1">
      <t>キ</t>
    </rPh>
    <phoneticPr fontId="1"/>
  </si>
  <si>
    <t>No</t>
    <phoneticPr fontId="1"/>
  </si>
  <si>
    <t>リスト</t>
    <phoneticPr fontId="1"/>
  </si>
  <si>
    <t>No</t>
    <phoneticPr fontId="1"/>
  </si>
  <si>
    <t>01</t>
    <phoneticPr fontId="1"/>
  </si>
  <si>
    <t>北海道</t>
  </si>
  <si>
    <t>労確センター</t>
    <rPh sb="0" eb="2">
      <t>ロウカク</t>
    </rPh>
    <phoneticPr fontId="1"/>
  </si>
  <si>
    <t>○</t>
    <phoneticPr fontId="1"/>
  </si>
  <si>
    <t>02</t>
    <phoneticPr fontId="1"/>
  </si>
  <si>
    <t>青森県</t>
    <rPh sb="2" eb="3">
      <t>ケン</t>
    </rPh>
    <phoneticPr fontId="1"/>
  </si>
  <si>
    <t>森林組合連合会</t>
    <rPh sb="0" eb="7">
      <t>シンレン</t>
    </rPh>
    <phoneticPr fontId="1"/>
  </si>
  <si>
    <t>03</t>
  </si>
  <si>
    <t>岩手県</t>
    <rPh sb="2" eb="3">
      <t>ケン</t>
    </rPh>
    <phoneticPr fontId="1"/>
  </si>
  <si>
    <t>03</t>
    <phoneticPr fontId="1"/>
  </si>
  <si>
    <t>整備協同組合</t>
    <rPh sb="0" eb="2">
      <t>セイビ</t>
    </rPh>
    <rPh sb="2" eb="4">
      <t>キョウドウ</t>
    </rPh>
    <rPh sb="4" eb="6">
      <t>クミアイ</t>
    </rPh>
    <phoneticPr fontId="1"/>
  </si>
  <si>
    <t>04</t>
  </si>
  <si>
    <t>宮城県</t>
    <rPh sb="2" eb="3">
      <t>ケン</t>
    </rPh>
    <phoneticPr fontId="1"/>
  </si>
  <si>
    <t>04</t>
    <phoneticPr fontId="1"/>
  </si>
  <si>
    <t>林業協同組合</t>
    <rPh sb="0" eb="2">
      <t>リンギョウ</t>
    </rPh>
    <rPh sb="2" eb="4">
      <t>キョウドウ</t>
    </rPh>
    <rPh sb="4" eb="6">
      <t>クミアイ</t>
    </rPh>
    <phoneticPr fontId="1"/>
  </si>
  <si>
    <t>05</t>
  </si>
  <si>
    <t>秋田県</t>
    <rPh sb="2" eb="3">
      <t>ケン</t>
    </rPh>
    <phoneticPr fontId="1"/>
  </si>
  <si>
    <t>森林施業協会</t>
    <rPh sb="0" eb="2">
      <t>シンリン</t>
    </rPh>
    <rPh sb="2" eb="4">
      <t>セギョウ</t>
    </rPh>
    <rPh sb="4" eb="6">
      <t>キョウカイ</t>
    </rPh>
    <phoneticPr fontId="1"/>
  </si>
  <si>
    <t>05</t>
    <phoneticPr fontId="1"/>
  </si>
  <si>
    <t>06</t>
  </si>
  <si>
    <t>山形県</t>
    <rPh sb="2" eb="3">
      <t>ケン</t>
    </rPh>
    <phoneticPr fontId="1"/>
  </si>
  <si>
    <t>木材業協同組合連合会</t>
    <rPh sb="0" eb="3">
      <t>モクザイギョウ</t>
    </rPh>
    <rPh sb="3" eb="5">
      <t>キョウドウ</t>
    </rPh>
    <rPh sb="5" eb="7">
      <t>クミアイ</t>
    </rPh>
    <rPh sb="7" eb="10">
      <t>レンゴウカイ</t>
    </rPh>
    <phoneticPr fontId="1"/>
  </si>
  <si>
    <t>06</t>
    <phoneticPr fontId="1"/>
  </si>
  <si>
    <t>07</t>
  </si>
  <si>
    <t>福島県</t>
    <rPh sb="2" eb="3">
      <t>ケン</t>
    </rPh>
    <phoneticPr fontId="1"/>
  </si>
  <si>
    <t>林産業協同組合</t>
    <rPh sb="0" eb="1">
      <t>ハヤシ</t>
    </rPh>
    <rPh sb="1" eb="3">
      <t>サンギョウ</t>
    </rPh>
    <rPh sb="3" eb="5">
      <t>キョウドウ</t>
    </rPh>
    <rPh sb="5" eb="7">
      <t>クミアイ</t>
    </rPh>
    <phoneticPr fontId="1"/>
  </si>
  <si>
    <t>07</t>
    <phoneticPr fontId="1"/>
  </si>
  <si>
    <t>08</t>
  </si>
  <si>
    <t>茨城県</t>
    <rPh sb="2" eb="3">
      <t>ケン</t>
    </rPh>
    <phoneticPr fontId="1"/>
  </si>
  <si>
    <t>素生協連合会</t>
    <rPh sb="0" eb="1">
      <t>ソ</t>
    </rPh>
    <rPh sb="1" eb="3">
      <t>セイキョウ</t>
    </rPh>
    <rPh sb="3" eb="6">
      <t>レンゴウカイ</t>
    </rPh>
    <phoneticPr fontId="1"/>
  </si>
  <si>
    <t>08</t>
    <phoneticPr fontId="1"/>
  </si>
  <si>
    <t>09</t>
  </si>
  <si>
    <t>栃木県</t>
    <rPh sb="2" eb="3">
      <t>ケン</t>
    </rPh>
    <phoneticPr fontId="1"/>
  </si>
  <si>
    <t>その他</t>
    <rPh sb="2" eb="3">
      <t>タ</t>
    </rPh>
    <phoneticPr fontId="1"/>
  </si>
  <si>
    <t>09</t>
    <phoneticPr fontId="1"/>
  </si>
  <si>
    <t>10</t>
  </si>
  <si>
    <t>群馬県</t>
    <rPh sb="2" eb="3">
      <t>ケン</t>
    </rPh>
    <phoneticPr fontId="1"/>
  </si>
  <si>
    <t>11</t>
  </si>
  <si>
    <t>埼玉県</t>
    <rPh sb="2" eb="3">
      <t>ケン</t>
    </rPh>
    <phoneticPr fontId="1"/>
  </si>
  <si>
    <t>12</t>
  </si>
  <si>
    <t>千葉県</t>
    <rPh sb="2" eb="3">
      <t>ケン</t>
    </rPh>
    <phoneticPr fontId="1"/>
  </si>
  <si>
    <t>13</t>
  </si>
  <si>
    <t>東京都</t>
    <rPh sb="2" eb="3">
      <t>ト</t>
    </rPh>
    <phoneticPr fontId="1"/>
  </si>
  <si>
    <t>14</t>
  </si>
  <si>
    <t>神奈川県</t>
    <rPh sb="3" eb="4">
      <t>ケン</t>
    </rPh>
    <phoneticPr fontId="1"/>
  </si>
  <si>
    <t>15</t>
  </si>
  <si>
    <t>新潟県</t>
    <rPh sb="2" eb="3">
      <t>ケン</t>
    </rPh>
    <phoneticPr fontId="1"/>
  </si>
  <si>
    <t>16</t>
  </si>
  <si>
    <t>富山県</t>
    <rPh sb="2" eb="3">
      <t>ケン</t>
    </rPh>
    <phoneticPr fontId="1"/>
  </si>
  <si>
    <t>17</t>
  </si>
  <si>
    <t>石川県</t>
    <rPh sb="2" eb="3">
      <t>ケン</t>
    </rPh>
    <phoneticPr fontId="1"/>
  </si>
  <si>
    <t>18</t>
  </si>
  <si>
    <t>福井県</t>
    <rPh sb="2" eb="3">
      <t>ケン</t>
    </rPh>
    <phoneticPr fontId="1"/>
  </si>
  <si>
    <t>19</t>
  </si>
  <si>
    <t>山梨県</t>
    <rPh sb="2" eb="3">
      <t>ケン</t>
    </rPh>
    <phoneticPr fontId="1"/>
  </si>
  <si>
    <t>20</t>
  </si>
  <si>
    <t>長野県</t>
    <rPh sb="2" eb="3">
      <t>ケン</t>
    </rPh>
    <phoneticPr fontId="1"/>
  </si>
  <si>
    <t>21</t>
  </si>
  <si>
    <t>岐阜県</t>
    <rPh sb="2" eb="3">
      <t>ケン</t>
    </rPh>
    <phoneticPr fontId="1"/>
  </si>
  <si>
    <t>22</t>
  </si>
  <si>
    <t>静岡県</t>
    <rPh sb="2" eb="3">
      <t>ケン</t>
    </rPh>
    <phoneticPr fontId="1"/>
  </si>
  <si>
    <t>23</t>
  </si>
  <si>
    <t>愛知県</t>
    <rPh sb="2" eb="3">
      <t>ケン</t>
    </rPh>
    <phoneticPr fontId="1"/>
  </si>
  <si>
    <t>24</t>
  </si>
  <si>
    <t>三重県</t>
    <rPh sb="2" eb="3">
      <t>ケン</t>
    </rPh>
    <phoneticPr fontId="1"/>
  </si>
  <si>
    <t>25</t>
  </si>
  <si>
    <t>滋賀県</t>
    <rPh sb="2" eb="3">
      <t>ケン</t>
    </rPh>
    <phoneticPr fontId="1"/>
  </si>
  <si>
    <t>26</t>
  </si>
  <si>
    <t>京都府</t>
    <rPh sb="2" eb="3">
      <t>フ</t>
    </rPh>
    <phoneticPr fontId="1"/>
  </si>
  <si>
    <t>27</t>
  </si>
  <si>
    <t>大阪府</t>
    <rPh sb="2" eb="3">
      <t>フ</t>
    </rPh>
    <phoneticPr fontId="1"/>
  </si>
  <si>
    <t>28</t>
  </si>
  <si>
    <t>兵庫県</t>
    <rPh sb="2" eb="3">
      <t>ケン</t>
    </rPh>
    <phoneticPr fontId="1"/>
  </si>
  <si>
    <t>29</t>
  </si>
  <si>
    <t>奈良県</t>
    <rPh sb="2" eb="3">
      <t>ケン</t>
    </rPh>
    <phoneticPr fontId="1"/>
  </si>
  <si>
    <t>30</t>
  </si>
  <si>
    <t>和歌山県</t>
    <rPh sb="3" eb="4">
      <t>ケン</t>
    </rPh>
    <phoneticPr fontId="1"/>
  </si>
  <si>
    <t>31</t>
  </si>
  <si>
    <t>鳥取県</t>
    <rPh sb="2" eb="3">
      <t>ケン</t>
    </rPh>
    <phoneticPr fontId="1"/>
  </si>
  <si>
    <t>32</t>
  </si>
  <si>
    <t>島根県</t>
    <rPh sb="2" eb="3">
      <t>ケン</t>
    </rPh>
    <phoneticPr fontId="1"/>
  </si>
  <si>
    <t>33</t>
  </si>
  <si>
    <t>岡山県</t>
    <rPh sb="2" eb="3">
      <t>ケン</t>
    </rPh>
    <phoneticPr fontId="1"/>
  </si>
  <si>
    <t>34</t>
  </si>
  <si>
    <t>広島県</t>
    <rPh sb="2" eb="3">
      <t>ケン</t>
    </rPh>
    <phoneticPr fontId="1"/>
  </si>
  <si>
    <t>35</t>
  </si>
  <si>
    <t>山口県</t>
    <rPh sb="2" eb="3">
      <t>ケン</t>
    </rPh>
    <phoneticPr fontId="1"/>
  </si>
  <si>
    <t>36</t>
  </si>
  <si>
    <t>徳島県</t>
    <rPh sb="2" eb="3">
      <t>ケン</t>
    </rPh>
    <phoneticPr fontId="1"/>
  </si>
  <si>
    <t>37</t>
  </si>
  <si>
    <t>香川県</t>
    <rPh sb="2" eb="3">
      <t>ケン</t>
    </rPh>
    <phoneticPr fontId="1"/>
  </si>
  <si>
    <t>38</t>
  </si>
  <si>
    <t>愛媛県</t>
    <rPh sb="2" eb="3">
      <t>ケン</t>
    </rPh>
    <phoneticPr fontId="1"/>
  </si>
  <si>
    <t>39</t>
  </si>
  <si>
    <t>高知県</t>
    <rPh sb="2" eb="3">
      <t>ケン</t>
    </rPh>
    <phoneticPr fontId="1"/>
  </si>
  <si>
    <t>40</t>
  </si>
  <si>
    <t>福岡県</t>
    <rPh sb="2" eb="3">
      <t>ケン</t>
    </rPh>
    <phoneticPr fontId="1"/>
  </si>
  <si>
    <t>41</t>
  </si>
  <si>
    <t>佐賀県</t>
    <rPh sb="2" eb="3">
      <t>ケン</t>
    </rPh>
    <phoneticPr fontId="1"/>
  </si>
  <si>
    <t>42</t>
  </si>
  <si>
    <t>長崎県</t>
    <rPh sb="2" eb="3">
      <t>ケン</t>
    </rPh>
    <phoneticPr fontId="1"/>
  </si>
  <si>
    <t>43</t>
  </si>
  <si>
    <t>熊本県</t>
    <rPh sb="2" eb="3">
      <t>ケン</t>
    </rPh>
    <phoneticPr fontId="1"/>
  </si>
  <si>
    <t>44</t>
  </si>
  <si>
    <t>大分県</t>
    <rPh sb="2" eb="3">
      <t>ケン</t>
    </rPh>
    <phoneticPr fontId="1"/>
  </si>
  <si>
    <t>45</t>
  </si>
  <si>
    <t>宮崎県</t>
    <rPh sb="2" eb="3">
      <t>ケン</t>
    </rPh>
    <phoneticPr fontId="1"/>
  </si>
  <si>
    <t>46</t>
  </si>
  <si>
    <t>鹿児島県</t>
    <rPh sb="3" eb="4">
      <t>ケン</t>
    </rPh>
    <phoneticPr fontId="1"/>
  </si>
  <si>
    <t>47</t>
  </si>
  <si>
    <t>沖縄県</t>
    <rPh sb="2" eb="3">
      <t>ケン</t>
    </rPh>
    <phoneticPr fontId="1"/>
  </si>
  <si>
    <t>○</t>
  </si>
  <si>
    <t>H18</t>
    <phoneticPr fontId="3"/>
  </si>
  <si>
    <t>H19</t>
  </si>
  <si>
    <t>H20</t>
  </si>
  <si>
    <t>H21</t>
  </si>
  <si>
    <t>H22</t>
  </si>
  <si>
    <t>H23</t>
  </si>
  <si>
    <t>H24</t>
  </si>
  <si>
    <t>H25</t>
  </si>
  <si>
    <t>年度選択リスト</t>
    <rPh sb="0" eb="1">
      <t>ネン</t>
    </rPh>
    <rPh sb="1" eb="2">
      <t>ド</t>
    </rPh>
    <rPh sb="2" eb="4">
      <t>センタク</t>
    </rPh>
    <phoneticPr fontId="1"/>
  </si>
  <si>
    <t>都道府県番号リスト</t>
    <rPh sb="0" eb="4">
      <t>トドウフケン</t>
    </rPh>
    <rPh sb="4" eb="6">
      <t>バンゴウ</t>
    </rPh>
    <phoneticPr fontId="1"/>
  </si>
  <si>
    <t>取りまとめ機関番号リスト</t>
    <rPh sb="0" eb="1">
      <t>ト</t>
    </rPh>
    <rPh sb="5" eb="7">
      <t>キカン</t>
    </rPh>
    <rPh sb="7" eb="9">
      <t>バンゴウ</t>
    </rPh>
    <phoneticPr fontId="1"/>
  </si>
  <si>
    <t>選択リスト</t>
    <rPh sb="0" eb="2">
      <t>センタク</t>
    </rPh>
    <phoneticPr fontId="1"/>
  </si>
  <si>
    <t>提出区分リスト</t>
    <rPh sb="0" eb="2">
      <t>テイシュツ</t>
    </rPh>
    <rPh sb="2" eb="4">
      <t>クブン</t>
    </rPh>
    <phoneticPr fontId="1"/>
  </si>
  <si>
    <t>年齢の算出基準</t>
    <rPh sb="0" eb="2">
      <t>ネンレイ</t>
    </rPh>
    <rPh sb="3" eb="5">
      <t>サンシュツ</t>
    </rPh>
    <rPh sb="5" eb="7">
      <t>キジュン</t>
    </rPh>
    <phoneticPr fontId="1"/>
  </si>
  <si>
    <t>現在</t>
    <rPh sb="0" eb="2">
      <t>ゲンザイ</t>
    </rPh>
    <phoneticPr fontId="3"/>
  </si>
  <si>
    <t>●</t>
    <phoneticPr fontId="3"/>
  </si>
  <si>
    <t>性別選択リスト</t>
    <rPh sb="0" eb="2">
      <t>セイベツ</t>
    </rPh>
    <rPh sb="2" eb="4">
      <t>センタク</t>
    </rPh>
    <phoneticPr fontId="3"/>
  </si>
  <si>
    <t>男</t>
    <rPh sb="0" eb="1">
      <t>オトコ</t>
    </rPh>
    <phoneticPr fontId="1"/>
  </si>
  <si>
    <t>女</t>
    <rPh sb="0" eb="1">
      <t>オンナ</t>
    </rPh>
    <phoneticPr fontId="1"/>
  </si>
  <si>
    <t>雇用区分リスト</t>
    <rPh sb="0" eb="2">
      <t>コヨウ</t>
    </rPh>
    <rPh sb="2" eb="4">
      <t>クブン</t>
    </rPh>
    <phoneticPr fontId="3"/>
  </si>
  <si>
    <t>採用手段リスト</t>
    <rPh sb="0" eb="2">
      <t>サイヨウ</t>
    </rPh>
    <rPh sb="2" eb="4">
      <t>シュダン</t>
    </rPh>
    <phoneticPr fontId="3"/>
  </si>
  <si>
    <t>ハローワーク</t>
  </si>
  <si>
    <t>労確センター</t>
    <rPh sb="0" eb="1">
      <t>ロウ</t>
    </rPh>
    <rPh sb="1" eb="2">
      <t>アキラ</t>
    </rPh>
    <phoneticPr fontId="4"/>
  </si>
  <si>
    <t>学校</t>
  </si>
  <si>
    <t>縁故関係</t>
  </si>
  <si>
    <t>知人の紹介</t>
  </si>
  <si>
    <t>本人の意志</t>
  </si>
  <si>
    <t>その他</t>
  </si>
  <si>
    <t>常用(季節・通年以外)</t>
  </si>
  <si>
    <t>臨時雇用</t>
  </si>
  <si>
    <t>常用（通年雇用）</t>
    <rPh sb="0" eb="2">
      <t>ジョウヨウ</t>
    </rPh>
    <rPh sb="5" eb="7">
      <t>コヨウ</t>
    </rPh>
    <phoneticPr fontId="3"/>
  </si>
  <si>
    <t>常用（季節雇用）</t>
    <rPh sb="0" eb="2">
      <t>ジョウヨウ</t>
    </rPh>
    <phoneticPr fontId="3"/>
  </si>
  <si>
    <t>森林組合連合会</t>
  </si>
  <si>
    <t>森林組合</t>
  </si>
  <si>
    <t>株式会社</t>
  </si>
  <si>
    <t>有限会社</t>
  </si>
  <si>
    <t>合資会社</t>
  </si>
  <si>
    <t>合同会社</t>
  </si>
  <si>
    <t>合名会社</t>
  </si>
  <si>
    <t>事業協同組合</t>
  </si>
  <si>
    <t>協業組合</t>
  </si>
  <si>
    <t>企業組合</t>
  </si>
  <si>
    <t>財団法人</t>
  </si>
  <si>
    <t>公益財団法人</t>
    <rPh sb="0" eb="2">
      <t>コウエキ</t>
    </rPh>
    <phoneticPr fontId="6"/>
  </si>
  <si>
    <t>一般財団法人</t>
  </si>
  <si>
    <t>社団法人</t>
  </si>
  <si>
    <t>公益社団法人</t>
  </si>
  <si>
    <t>一般社団法人</t>
    <rPh sb="0" eb="2">
      <t>イッパン</t>
    </rPh>
    <phoneticPr fontId="6"/>
  </si>
  <si>
    <t>個人</t>
  </si>
  <si>
    <t>その他</t>
    <rPh sb="2" eb="3">
      <t>タ</t>
    </rPh>
    <phoneticPr fontId="6"/>
  </si>
  <si>
    <t>事業体区分リスト</t>
    <rPh sb="0" eb="3">
      <t>ジギョウタイ</t>
    </rPh>
    <rPh sb="3" eb="5">
      <t>クブン</t>
    </rPh>
    <phoneticPr fontId="3"/>
  </si>
  <si>
    <t>以上</t>
    <rPh sb="0" eb="2">
      <t>イジョウ</t>
    </rPh>
    <phoneticPr fontId="1"/>
  </si>
  <si>
    <t>素材生産</t>
    <rPh sb="0" eb="2">
      <t>ソザイ</t>
    </rPh>
    <rPh sb="2" eb="4">
      <t>セイサン</t>
    </rPh>
    <phoneticPr fontId="8"/>
  </si>
  <si>
    <t>主伐</t>
    <rPh sb="0" eb="2">
      <t>シュバツ</t>
    </rPh>
    <phoneticPr fontId="8"/>
  </si>
  <si>
    <t>間伐</t>
    <rPh sb="0" eb="2">
      <t>カンバツ</t>
    </rPh>
    <phoneticPr fontId="8"/>
  </si>
  <si>
    <t>下刈</t>
    <rPh sb="0" eb="2">
      <t>シタガ</t>
    </rPh>
    <phoneticPr fontId="8"/>
  </si>
  <si>
    <t>労働生産性</t>
    <rPh sb="0" eb="2">
      <t>ロウドウ</t>
    </rPh>
    <rPh sb="2" eb="5">
      <t>セイサンセイ</t>
    </rPh>
    <phoneticPr fontId="8"/>
  </si>
  <si>
    <t>植付</t>
    <rPh sb="0" eb="2">
      <t>ウエツケ</t>
    </rPh>
    <phoneticPr fontId="8"/>
  </si>
  <si>
    <t>実　績</t>
    <rPh sb="0" eb="1">
      <t>ジツ</t>
    </rPh>
    <rPh sb="2" eb="3">
      <t>イサオ</t>
    </rPh>
    <phoneticPr fontId="8"/>
  </si>
  <si>
    <t>年度</t>
    <rPh sb="0" eb="2">
      <t>ネンド</t>
    </rPh>
    <phoneticPr fontId="8"/>
  </si>
  <si>
    <t>都道府県</t>
    <rPh sb="0" eb="4">
      <t>トドウフケン</t>
    </rPh>
    <phoneticPr fontId="8"/>
  </si>
  <si>
    <t>取りまとめ機関</t>
    <rPh sb="0" eb="1">
      <t>ト</t>
    </rPh>
    <rPh sb="5" eb="7">
      <t>キカン</t>
    </rPh>
    <phoneticPr fontId="8"/>
  </si>
  <si>
    <t>受付番号</t>
    <rPh sb="0" eb="2">
      <t>ウケツケ</t>
    </rPh>
    <rPh sb="2" eb="4">
      <t>バンゴウ</t>
    </rPh>
    <phoneticPr fontId="8"/>
  </si>
  <si>
    <t>代表者名</t>
    <phoneticPr fontId="8"/>
  </si>
  <si>
    <t>住所</t>
    <rPh sb="0" eb="2">
      <t>ジュウショ</t>
    </rPh>
    <phoneticPr fontId="8"/>
  </si>
  <si>
    <t>郵便番号</t>
    <rPh sb="0" eb="2">
      <t>ユウビン</t>
    </rPh>
    <rPh sb="2" eb="4">
      <t>バンゴウ</t>
    </rPh>
    <phoneticPr fontId="8"/>
  </si>
  <si>
    <t>担当者名</t>
    <rPh sb="0" eb="3">
      <t>タントウシャ</t>
    </rPh>
    <rPh sb="3" eb="4">
      <t>メイ</t>
    </rPh>
    <phoneticPr fontId="8"/>
  </si>
  <si>
    <t>電話番号</t>
    <phoneticPr fontId="8"/>
  </si>
  <si>
    <t>FAX番号</t>
    <phoneticPr fontId="8"/>
  </si>
  <si>
    <t>E-Mail</t>
    <phoneticPr fontId="8"/>
  </si>
  <si>
    <t>認定年月日</t>
    <phoneticPr fontId="8"/>
  </si>
  <si>
    <t>認定番号</t>
    <phoneticPr fontId="8"/>
  </si>
  <si>
    <t>未認定の場合の提出年月日</t>
    <phoneticPr fontId="8"/>
  </si>
  <si>
    <t>事業量</t>
    <rPh sb="0" eb="3">
      <t>ジギョウリョウ</t>
    </rPh>
    <phoneticPr fontId="8"/>
  </si>
  <si>
    <t>雇用量</t>
    <rPh sb="0" eb="3">
      <t>コヨウリョウ</t>
    </rPh>
    <phoneticPr fontId="8"/>
  </si>
  <si>
    <t>（㎥）</t>
    <phoneticPr fontId="8"/>
  </si>
  <si>
    <t>（人日）</t>
    <phoneticPr fontId="8"/>
  </si>
  <si>
    <t>（㎥/人日）</t>
    <phoneticPr fontId="8"/>
  </si>
  <si>
    <t>（ha）</t>
    <phoneticPr fontId="8"/>
  </si>
  <si>
    <t>（ha/人日）</t>
    <phoneticPr fontId="8"/>
  </si>
  <si>
    <t>（㎥／人日）</t>
    <phoneticPr fontId="8"/>
  </si>
  <si>
    <t>（ha／人日）</t>
    <phoneticPr fontId="8"/>
  </si>
  <si>
    <t>改　善　計　画</t>
    <rPh sb="0" eb="1">
      <t>カイ</t>
    </rPh>
    <rPh sb="2" eb="3">
      <t>ヨシ</t>
    </rPh>
    <rPh sb="4" eb="5">
      <t>ケイ</t>
    </rPh>
    <rPh sb="6" eb="7">
      <t>ガ</t>
    </rPh>
    <phoneticPr fontId="8"/>
  </si>
  <si>
    <t>達成率
（％）</t>
    <rPh sb="0" eb="3">
      <t>タッセイリツ</t>
    </rPh>
    <phoneticPr fontId="8"/>
  </si>
  <si>
    <t>（注）</t>
    <rPh sb="1" eb="2">
      <t>チュウ</t>
    </rPh>
    <phoneticPr fontId="8"/>
  </si>
  <si>
    <t>-</t>
    <phoneticPr fontId="3"/>
  </si>
  <si>
    <t>提出区分：</t>
    <rPh sb="0" eb="2">
      <t>テイシュツ</t>
    </rPh>
    <rPh sb="2" eb="4">
      <t>クブン</t>
    </rPh>
    <phoneticPr fontId="1"/>
  </si>
  <si>
    <t>様式1-1</t>
    <rPh sb="0" eb="1">
      <t>ヨウシキ</t>
    </rPh>
    <phoneticPr fontId="1"/>
  </si>
  <si>
    <t>様式1-2</t>
    <rPh sb="0" eb="1">
      <t>ヨウシキ</t>
    </rPh>
    <phoneticPr fontId="1"/>
  </si>
  <si>
    <t>様式1-3</t>
    <rPh sb="0" eb="1">
      <t>ヨウシキ</t>
    </rPh>
    <phoneticPr fontId="1"/>
  </si>
  <si>
    <t>様式1-1</t>
    <rPh sb="0" eb="2">
      <t>ヨウシキ</t>
    </rPh>
    <phoneticPr fontId="1"/>
  </si>
  <si>
    <t>ＦＷ２</t>
    <phoneticPr fontId="8"/>
  </si>
  <si>
    <t>ＦＷ３</t>
    <phoneticPr fontId="8"/>
  </si>
  <si>
    <t>雇用管理</t>
    <rPh sb="0" eb="2">
      <t>コヨウ</t>
    </rPh>
    <rPh sb="2" eb="4">
      <t>カンリ</t>
    </rPh>
    <phoneticPr fontId="1"/>
  </si>
  <si>
    <t>林業就業経験月数</t>
    <rPh sb="0" eb="2">
      <t>リンギョウ</t>
    </rPh>
    <rPh sb="2" eb="4">
      <t>シュウギョウ</t>
    </rPh>
    <rPh sb="4" eb="6">
      <t>ケイケン</t>
    </rPh>
    <rPh sb="6" eb="7">
      <t>ツキ</t>
    </rPh>
    <rPh sb="7" eb="8">
      <t>スウ</t>
    </rPh>
    <phoneticPr fontId="1"/>
  </si>
  <si>
    <t>氏名</t>
    <rPh sb="0" eb="2">
      <t>シメイ</t>
    </rPh>
    <phoneticPr fontId="1"/>
  </si>
  <si>
    <t>生年月日</t>
    <rPh sb="0" eb="2">
      <t>セイネン</t>
    </rPh>
    <rPh sb="2" eb="4">
      <t>ガッピ</t>
    </rPh>
    <phoneticPr fontId="1"/>
  </si>
  <si>
    <t>年齢</t>
    <rPh sb="0" eb="2">
      <t>ネンレイ</t>
    </rPh>
    <phoneticPr fontId="1"/>
  </si>
  <si>
    <t>性別</t>
    <rPh sb="0" eb="2">
      <t>セイベツ</t>
    </rPh>
    <phoneticPr fontId="1"/>
  </si>
  <si>
    <t>雇用区分</t>
    <rPh sb="0" eb="2">
      <t>コヨウ</t>
    </rPh>
    <rPh sb="2" eb="4">
      <t>クブン</t>
    </rPh>
    <phoneticPr fontId="1"/>
  </si>
  <si>
    <t>採用手段</t>
    <rPh sb="0" eb="2">
      <t>サイヨウ</t>
    </rPh>
    <rPh sb="2" eb="4">
      <t>シュダン</t>
    </rPh>
    <phoneticPr fontId="1"/>
  </si>
  <si>
    <t>研修生氏名等</t>
    <phoneticPr fontId="1"/>
  </si>
  <si>
    <t>研修区分</t>
    <rPh sb="0" eb="2">
      <t>ケンシュウ</t>
    </rPh>
    <rPh sb="2" eb="4">
      <t>クブン</t>
    </rPh>
    <phoneticPr fontId="1"/>
  </si>
  <si>
    <t>FW1</t>
    <phoneticPr fontId="11"/>
  </si>
  <si>
    <t>FW2</t>
    <phoneticPr fontId="11"/>
  </si>
  <si>
    <t>FW3</t>
    <phoneticPr fontId="11"/>
  </si>
  <si>
    <t>林業就業経験年数</t>
    <rPh sb="0" eb="2">
      <t>リンギョウ</t>
    </rPh>
    <rPh sb="2" eb="4">
      <t>シュウギョウ</t>
    </rPh>
    <rPh sb="4" eb="6">
      <t>ケイケン</t>
    </rPh>
    <rPh sb="6" eb="7">
      <t>ネン</t>
    </rPh>
    <rPh sb="7" eb="8">
      <t>スウ</t>
    </rPh>
    <phoneticPr fontId="1"/>
  </si>
  <si>
    <t>年度</t>
    <rPh sb="0" eb="2">
      <t>ネンド</t>
    </rPh>
    <phoneticPr fontId="11"/>
  </si>
  <si>
    <t>都道府県</t>
    <rPh sb="0" eb="4">
      <t>トドウフケン</t>
    </rPh>
    <phoneticPr fontId="11"/>
  </si>
  <si>
    <t>取りまとめ機関</t>
    <rPh sb="0" eb="1">
      <t>ト</t>
    </rPh>
    <rPh sb="5" eb="7">
      <t>キカン</t>
    </rPh>
    <phoneticPr fontId="11"/>
  </si>
  <si>
    <t>受付番号</t>
    <rPh sb="0" eb="2">
      <t>ウケツケ</t>
    </rPh>
    <rPh sb="2" eb="4">
      <t>バンゴウ</t>
    </rPh>
    <phoneticPr fontId="11"/>
  </si>
  <si>
    <t>確認事項</t>
    <rPh sb="0" eb="2">
      <t>カクニン</t>
    </rPh>
    <rPh sb="2" eb="4">
      <t>ジコウ</t>
    </rPh>
    <phoneticPr fontId="11"/>
  </si>
  <si>
    <t>FL</t>
    <phoneticPr fontId="11"/>
  </si>
  <si>
    <t>FM</t>
    <phoneticPr fontId="11"/>
  </si>
  <si>
    <t>申請名簿</t>
    <rPh sb="0" eb="2">
      <t>シンセイ</t>
    </rPh>
    <rPh sb="2" eb="4">
      <t>メイボ</t>
    </rPh>
    <phoneticPr fontId="1"/>
  </si>
  <si>
    <t>採用
年月日
（予定）</t>
    <rPh sb="0" eb="2">
      <t>サイヨウ</t>
    </rPh>
    <rPh sb="3" eb="6">
      <t>ネンガッピ</t>
    </rPh>
    <rPh sb="8" eb="10">
      <t>ヨテイ</t>
    </rPh>
    <phoneticPr fontId="1"/>
  </si>
  <si>
    <t>備考
（事業所名）</t>
    <rPh sb="0" eb="2">
      <t>ビコウ</t>
    </rPh>
    <rPh sb="4" eb="6">
      <t>ジギョウ</t>
    </rPh>
    <rPh sb="6" eb="7">
      <t>ショ</t>
    </rPh>
    <rPh sb="7" eb="8">
      <t>メイ</t>
    </rPh>
    <phoneticPr fontId="1"/>
  </si>
  <si>
    <t>様式1-2</t>
    <rPh sb="0" eb="2">
      <t>ヨウシキ</t>
    </rPh>
    <phoneticPr fontId="7"/>
  </si>
  <si>
    <t>様式1-3</t>
    <rPh sb="0" eb="2">
      <t>ヨウシキ</t>
    </rPh>
    <phoneticPr fontId="1"/>
  </si>
  <si>
    <t>ﾌﾘｶﾞﾅ</t>
    <phoneticPr fontId="1"/>
  </si>
  <si>
    <t>研修生資格の確認</t>
    <rPh sb="0" eb="3">
      <t>ケンシュウセイ</t>
    </rPh>
    <rPh sb="3" eb="5">
      <t>シカク</t>
    </rPh>
    <rPh sb="6" eb="8">
      <t>カクニン</t>
    </rPh>
    <phoneticPr fontId="1"/>
  </si>
  <si>
    <t>自社で林業就業</t>
    <phoneticPr fontId="8"/>
  </si>
  <si>
    <t>他社で林業就業
(一人親方,自営含む)</t>
    <rPh sb="9" eb="11">
      <t>ヒトリ</t>
    </rPh>
    <rPh sb="11" eb="13">
      <t>オヤカタ</t>
    </rPh>
    <rPh sb="14" eb="16">
      <t>ジエイ</t>
    </rPh>
    <rPh sb="16" eb="17">
      <t>フク</t>
    </rPh>
    <phoneticPr fontId="8"/>
  </si>
  <si>
    <t>合計</t>
    <rPh sb="0" eb="2">
      <t>ゴウケイ</t>
    </rPh>
    <phoneticPr fontId="8"/>
  </si>
  <si>
    <t>内　訳</t>
    <phoneticPr fontId="8"/>
  </si>
  <si>
    <t>ＦＬ</t>
    <phoneticPr fontId="8"/>
  </si>
  <si>
    <t>ＦＭ</t>
    <phoneticPr fontId="8"/>
  </si>
  <si>
    <t>　　　５　H29に後期研修を開始し、H30に引き続き同じ研修区分の研修を行う者は備考欄に「H29後期研修生」と記載すること。</t>
    <rPh sb="9" eb="11">
      <t>コウキ</t>
    </rPh>
    <rPh sb="11" eb="13">
      <t>ケンシュウ</t>
    </rPh>
    <rPh sb="14" eb="16">
      <t>カイシ</t>
    </rPh>
    <rPh sb="22" eb="23">
      <t>ヒ</t>
    </rPh>
    <rPh sb="24" eb="25">
      <t>ツヅ</t>
    </rPh>
    <rPh sb="26" eb="27">
      <t>オナ</t>
    </rPh>
    <rPh sb="28" eb="30">
      <t>ケンシュウ</t>
    </rPh>
    <rPh sb="30" eb="32">
      <t>クブン</t>
    </rPh>
    <rPh sb="33" eb="35">
      <t>ケンシュウ</t>
    </rPh>
    <rPh sb="36" eb="37">
      <t>オコナ</t>
    </rPh>
    <rPh sb="38" eb="39">
      <t>シャ</t>
    </rPh>
    <rPh sb="40" eb="42">
      <t>ビコウ</t>
    </rPh>
    <rPh sb="42" eb="43">
      <t>ラン</t>
    </rPh>
    <rPh sb="48" eb="50">
      <t>コウキ</t>
    </rPh>
    <rPh sb="50" eb="52">
      <t>ケンシュウ</t>
    </rPh>
    <rPh sb="52" eb="53">
      <t>セイ</t>
    </rPh>
    <rPh sb="55" eb="57">
      <t>キサイ</t>
    </rPh>
    <phoneticPr fontId="11"/>
  </si>
  <si>
    <t>　　　　　※H29に後期研修を開始し、H30には次の年次の研修区分の研修を行う者は備考欄に記載する必要はありません。</t>
    <rPh sb="41" eb="43">
      <t>ビコウ</t>
    </rPh>
    <rPh sb="43" eb="44">
      <t>ラン</t>
    </rPh>
    <rPh sb="45" eb="47">
      <t>キサイ</t>
    </rPh>
    <rPh sb="49" eb="51">
      <t>ヒツヨウ</t>
    </rPh>
    <phoneticPr fontId="11"/>
  </si>
  <si>
    <t>H26</t>
  </si>
  <si>
    <t>H27</t>
  </si>
  <si>
    <t>H28</t>
  </si>
  <si>
    <t>H29</t>
  </si>
  <si>
    <r>
      <t>H</t>
    </r>
    <r>
      <rPr>
        <sz val="11"/>
        <color theme="1"/>
        <rFont val="ＭＳ Ｐゴシック"/>
        <family val="3"/>
        <charset val="128"/>
        <scheme val="minor"/>
      </rPr>
      <t>30</t>
    </r>
    <phoneticPr fontId="3"/>
  </si>
  <si>
    <t>ＦＷ１研修生数</t>
    <rPh sb="3" eb="5">
      <t>ケンシュウ</t>
    </rPh>
    <phoneticPr fontId="8"/>
  </si>
  <si>
    <t>離脱</t>
    <rPh sb="0" eb="2">
      <t>リダツ</t>
    </rPh>
    <phoneticPr fontId="8"/>
  </si>
  <si>
    <t>申請時の定着率</t>
    <phoneticPr fontId="13"/>
  </si>
  <si>
    <t>労確法
の認定</t>
    <phoneticPr fontId="8"/>
  </si>
  <si>
    <t>後期研修生数</t>
    <rPh sb="0" eb="2">
      <t>コウキ</t>
    </rPh>
    <rPh sb="2" eb="5">
      <t>ケンシュウセイ</t>
    </rPh>
    <rPh sb="5" eb="6">
      <t>スウ</t>
    </rPh>
    <phoneticPr fontId="8"/>
  </si>
  <si>
    <t>造林保育</t>
    <rPh sb="0" eb="1">
      <t>ツクリ</t>
    </rPh>
    <rPh sb="1" eb="2">
      <t>ハヤシ</t>
    </rPh>
    <rPh sb="2" eb="3">
      <t>タモツ</t>
    </rPh>
    <rPh sb="3" eb="4">
      <t>イク</t>
    </rPh>
    <phoneticPr fontId="8"/>
  </si>
  <si>
    <t>うち死亡</t>
    <rPh sb="2" eb="4">
      <t>シボウ</t>
    </rPh>
    <phoneticPr fontId="8"/>
  </si>
  <si>
    <t>（１）月給制への対応</t>
    <rPh sb="3" eb="5">
      <t>ゲッキュウ</t>
    </rPh>
    <rPh sb="5" eb="6">
      <t>セイ</t>
    </rPh>
    <rPh sb="8" eb="10">
      <t>タイオウ</t>
    </rPh>
    <phoneticPr fontId="13"/>
  </si>
  <si>
    <t>【協力雇用主（※）への登録】について、いずれかを選択する</t>
    <rPh sb="1" eb="3">
      <t>キョウリョク</t>
    </rPh>
    <rPh sb="3" eb="5">
      <t>コヨウ</t>
    </rPh>
    <rPh sb="5" eb="6">
      <t>ヌシ</t>
    </rPh>
    <rPh sb="11" eb="13">
      <t>トウロク</t>
    </rPh>
    <phoneticPr fontId="13"/>
  </si>
  <si>
    <t>件数（休業4日以上）</t>
    <phoneticPr fontId="8"/>
  </si>
  <si>
    <t>【森林経営管理制度への対応】について、いずれかを選択する</t>
    <rPh sb="1" eb="3">
      <t>シンリン</t>
    </rPh>
    <rPh sb="3" eb="5">
      <t>ケイエイ</t>
    </rPh>
    <rPh sb="5" eb="7">
      <t>カンリ</t>
    </rPh>
    <rPh sb="7" eb="9">
      <t>セイド</t>
    </rPh>
    <rPh sb="11" eb="13">
      <t>タイオウ</t>
    </rPh>
    <rPh sb="24" eb="26">
      <t>センタク</t>
    </rPh>
    <phoneticPr fontId="13"/>
  </si>
  <si>
    <t>【伐採・造林に関する行動規範の策定等】について、いずれかを選択する</t>
    <rPh sb="1" eb="3">
      <t>バッサイ</t>
    </rPh>
    <rPh sb="4" eb="6">
      <t>ゾウリン</t>
    </rPh>
    <rPh sb="7" eb="8">
      <t>カン</t>
    </rPh>
    <rPh sb="10" eb="12">
      <t>コウドウ</t>
    </rPh>
    <rPh sb="12" eb="14">
      <t>キハン</t>
    </rPh>
    <rPh sb="15" eb="17">
      <t>サクテイ</t>
    </rPh>
    <rPh sb="17" eb="18">
      <t>トウ</t>
    </rPh>
    <phoneticPr fontId="13"/>
  </si>
  <si>
    <t>①</t>
    <phoneticPr fontId="7"/>
  </si>
  <si>
    <t>・</t>
    <phoneticPr fontId="13"/>
  </si>
  <si>
    <t>協力雇用主として登録している</t>
    <rPh sb="0" eb="2">
      <t>キョウリョク</t>
    </rPh>
    <rPh sb="2" eb="4">
      <t>コヨウ</t>
    </rPh>
    <rPh sb="4" eb="5">
      <t>ヌシ</t>
    </rPh>
    <rPh sb="8" eb="10">
      <t>トウロク</t>
    </rPh>
    <phoneticPr fontId="13"/>
  </si>
  <si>
    <t>予備登録申請書</t>
    <rPh sb="0" eb="2">
      <t>ヨビ</t>
    </rPh>
    <rPh sb="2" eb="4">
      <t>トウロク</t>
    </rPh>
    <rPh sb="4" eb="7">
      <t>シンセイショ</t>
    </rPh>
    <phoneticPr fontId="1"/>
  </si>
  <si>
    <t>登録申請書</t>
    <phoneticPr fontId="3"/>
  </si>
  <si>
    <t>変更登録申請書</t>
    <phoneticPr fontId="3"/>
  </si>
  <si>
    <t>②</t>
    <phoneticPr fontId="7"/>
  </si>
  <si>
    <t>③</t>
    <phoneticPr fontId="7"/>
  </si>
  <si>
    <t>④</t>
    <phoneticPr fontId="7"/>
  </si>
  <si>
    <t>⑤</t>
    <phoneticPr fontId="7"/>
  </si>
  <si>
    <t>⑥</t>
    <phoneticPr fontId="7"/>
  </si>
  <si>
    <t>⑦</t>
    <phoneticPr fontId="7"/>
  </si>
  <si>
    <t>この承認された研修生の内、「自社で林業就業」「他社で林業就業（一人親方、自営含む）」「離脱」をそれぞれ記載する。</t>
    <rPh sb="43" eb="45">
      <t>リダツ</t>
    </rPh>
    <phoneticPr fontId="8"/>
  </si>
  <si>
    <t>【林災防の加入状況】は、加入している場合、○を選択する</t>
    <rPh sb="1" eb="2">
      <t>リン</t>
    </rPh>
    <rPh sb="2" eb="4">
      <t>サイボウ</t>
    </rPh>
    <rPh sb="5" eb="7">
      <t>カニュウ</t>
    </rPh>
    <rPh sb="12" eb="14">
      <t>カニュウ</t>
    </rPh>
    <rPh sb="18" eb="20">
      <t>バアイ</t>
    </rPh>
    <rPh sb="23" eb="25">
      <t>センタク</t>
    </rPh>
    <phoneticPr fontId="8"/>
  </si>
  <si>
    <t>更新期限日</t>
    <rPh sb="0" eb="2">
      <t>コウシン</t>
    </rPh>
    <rPh sb="2" eb="4">
      <t>キゲン</t>
    </rPh>
    <rPh sb="4" eb="5">
      <t>ヒ</t>
    </rPh>
    <phoneticPr fontId="8"/>
  </si>
  <si>
    <t>和暦</t>
    <rPh sb="0" eb="2">
      <t>ワレキ</t>
    </rPh>
    <phoneticPr fontId="1"/>
  </si>
  <si>
    <t>協力雇用主は登録していない</t>
    <phoneticPr fontId="13"/>
  </si>
  <si>
    <t>評価</t>
    <rPh sb="0" eb="2">
      <t>ヒョウカ</t>
    </rPh>
    <phoneticPr fontId="13"/>
  </si>
  <si>
    <t>文字数</t>
    <rPh sb="0" eb="3">
      <t>モジスウ</t>
    </rPh>
    <phoneticPr fontId="13"/>
  </si>
  <si>
    <t>死亡事故の発生</t>
    <rPh sb="0" eb="2">
      <t>シボウ</t>
    </rPh>
    <rPh sb="2" eb="4">
      <t>ジコ</t>
    </rPh>
    <rPh sb="5" eb="7">
      <t>ハッセイ</t>
    </rPh>
    <phoneticPr fontId="13"/>
  </si>
  <si>
    <t>FW1研修の採択</t>
    <rPh sb="3" eb="5">
      <t>ケンシュウ</t>
    </rPh>
    <rPh sb="6" eb="8">
      <t>サイタク</t>
    </rPh>
    <phoneticPr fontId="13"/>
  </si>
  <si>
    <t>経営管理実施権の設定を受けている</t>
    <rPh sb="0" eb="2">
      <t>ケイエイ</t>
    </rPh>
    <rPh sb="2" eb="4">
      <t>カンリ</t>
    </rPh>
    <rPh sb="4" eb="6">
      <t>ジッシ</t>
    </rPh>
    <rPh sb="6" eb="7">
      <t>ケン</t>
    </rPh>
    <rPh sb="8" eb="10">
      <t>セッテイ</t>
    </rPh>
    <rPh sb="11" eb="12">
      <t>ウ</t>
    </rPh>
    <phoneticPr fontId="13"/>
  </si>
  <si>
    <t>経営管理実施権の設定を受けていない</t>
    <rPh sb="4" eb="6">
      <t>ジッシ</t>
    </rPh>
    <rPh sb="6" eb="7">
      <t>ケン</t>
    </rPh>
    <rPh sb="8" eb="10">
      <t>セッテイ</t>
    </rPh>
    <rPh sb="11" eb="12">
      <t>ウ</t>
    </rPh>
    <phoneticPr fontId="13"/>
  </si>
  <si>
    <t>林業労働災害件数</t>
    <phoneticPr fontId="8"/>
  </si>
  <si>
    <t>ＦＷ１</t>
    <phoneticPr fontId="8"/>
  </si>
  <si>
    <t>H30年度</t>
    <rPh sb="3" eb="5">
      <t>ネンド</t>
    </rPh>
    <phoneticPr fontId="13"/>
  </si>
  <si>
    <t>H29年度</t>
    <rPh sb="3" eb="5">
      <t>ネンド</t>
    </rPh>
    <phoneticPr fontId="13"/>
  </si>
  <si>
    <t>⑨</t>
    <phoneticPr fontId="7"/>
  </si>
  <si>
    <t>登録データ</t>
    <rPh sb="0" eb="2">
      <t>トウロク</t>
    </rPh>
    <phoneticPr fontId="13"/>
  </si>
  <si>
    <t>発信日付（配付日）</t>
    <rPh sb="0" eb="2">
      <t>ハッシン</t>
    </rPh>
    <rPh sb="2" eb="4">
      <t>ヒヅケ</t>
    </rPh>
    <rPh sb="5" eb="7">
      <t>ハイフ</t>
    </rPh>
    <rPh sb="7" eb="8">
      <t>ヒ</t>
    </rPh>
    <phoneticPr fontId="1"/>
  </si>
  <si>
    <t>開始日</t>
    <rPh sb="0" eb="2">
      <t>カイシ</t>
    </rPh>
    <rPh sb="2" eb="3">
      <t>ビ</t>
    </rPh>
    <phoneticPr fontId="1"/>
  </si>
  <si>
    <t>終了日</t>
    <rPh sb="0" eb="2">
      <t>シュウリョウ</t>
    </rPh>
    <rPh sb="2" eb="3">
      <t>ビ</t>
    </rPh>
    <phoneticPr fontId="1"/>
  </si>
  <si>
    <t>R2</t>
    <phoneticPr fontId="3"/>
  </si>
  <si>
    <t>2019年</t>
    <rPh sb="4" eb="5">
      <t>ネン</t>
    </rPh>
    <phoneticPr fontId="13"/>
  </si>
  <si>
    <t>経営体名</t>
    <rPh sb="0" eb="2">
      <t>ケイエイ</t>
    </rPh>
    <phoneticPr fontId="8"/>
  </si>
  <si>
    <t>経営体区分</t>
    <rPh sb="0" eb="2">
      <t>ケイエイ</t>
    </rPh>
    <phoneticPr fontId="8"/>
  </si>
  <si>
    <t>①林業経営体情報</t>
    <rPh sb="1" eb="3">
      <t>リンギョウ</t>
    </rPh>
    <rPh sb="3" eb="6">
      <t>ケイエイタイ</t>
    </rPh>
    <rPh sb="6" eb="8">
      <t>ジョウホウ</t>
    </rPh>
    <phoneticPr fontId="7"/>
  </si>
  <si>
    <t>【林業経営体情報】より、本調査によって把握する情報は、林野庁及び所管の県の林業労働担当部署と共有するものとする</t>
    <rPh sb="1" eb="3">
      <t>リンギョウ</t>
    </rPh>
    <rPh sb="3" eb="6">
      <t>ケイエイタイ</t>
    </rPh>
    <rPh sb="6" eb="8">
      <t>ジョウホウ</t>
    </rPh>
    <rPh sb="12" eb="15">
      <t>ホンチョウサ</t>
    </rPh>
    <rPh sb="19" eb="21">
      <t>ハアク</t>
    </rPh>
    <rPh sb="23" eb="25">
      <t>ジョウホウ</t>
    </rPh>
    <rPh sb="27" eb="30">
      <t>リンヤチョウ</t>
    </rPh>
    <rPh sb="30" eb="31">
      <t>オヨ</t>
    </rPh>
    <rPh sb="32" eb="34">
      <t>ショカン</t>
    </rPh>
    <rPh sb="35" eb="36">
      <t>ケン</t>
    </rPh>
    <rPh sb="37" eb="39">
      <t>リンギョウ</t>
    </rPh>
    <rPh sb="39" eb="41">
      <t>ロウドウ</t>
    </rPh>
    <rPh sb="41" eb="43">
      <t>タントウ</t>
    </rPh>
    <rPh sb="43" eb="45">
      <t>ブショ</t>
    </rPh>
    <rPh sb="46" eb="48">
      <t>キョウユウ</t>
    </rPh>
    <phoneticPr fontId="8"/>
  </si>
  <si>
    <t>経営体管理</t>
    <rPh sb="0" eb="3">
      <t>ケイエイタイ</t>
    </rPh>
    <rPh sb="3" eb="5">
      <t>カンリ</t>
    </rPh>
    <phoneticPr fontId="8"/>
  </si>
  <si>
    <r>
      <t xml:space="preserve">林業現場における全従業員を対象
</t>
    </r>
    <r>
      <rPr>
        <b/>
        <sz val="9"/>
        <color indexed="10"/>
        <rFont val="ＭＳ Ｐゴシック"/>
        <family val="3"/>
        <charset val="128"/>
      </rPr>
      <t>（年単位）</t>
    </r>
    <rPh sb="8" eb="9">
      <t>ゼン</t>
    </rPh>
    <rPh sb="9" eb="12">
      <t>ジュウギョウイン</t>
    </rPh>
    <rPh sb="13" eb="15">
      <t>タイショウ</t>
    </rPh>
    <rPh sb="17" eb="20">
      <t>ネンタンイ</t>
    </rPh>
    <phoneticPr fontId="8"/>
  </si>
  <si>
    <t>履歴書(写)の提出</t>
    <rPh sb="0" eb="3">
      <t>リレキショ</t>
    </rPh>
    <rPh sb="4" eb="5">
      <t>ウツ</t>
    </rPh>
    <rPh sb="7" eb="9">
      <t>テイシュツ</t>
    </rPh>
    <phoneticPr fontId="1"/>
  </si>
  <si>
    <t>雇用契約書(写)の提出</t>
    <rPh sb="0" eb="2">
      <t>コヨウ</t>
    </rPh>
    <rPh sb="2" eb="5">
      <t>ケイヤクショ</t>
    </rPh>
    <rPh sb="6" eb="7">
      <t>ウツ</t>
    </rPh>
    <rPh sb="9" eb="11">
      <t>テイシュツ</t>
    </rPh>
    <phoneticPr fontId="1"/>
  </si>
  <si>
    <t>使用不可</t>
    <rPh sb="0" eb="2">
      <t>シヨウ</t>
    </rPh>
    <rPh sb="2" eb="4">
      <t>フカ</t>
    </rPh>
    <phoneticPr fontId="3"/>
  </si>
  <si>
    <t>能力評価システムを導入している</t>
    <rPh sb="0" eb="2">
      <t>ノウリョク</t>
    </rPh>
    <rPh sb="2" eb="4">
      <t>ヒョウカ</t>
    </rPh>
    <rPh sb="9" eb="11">
      <t>ドウニュウ</t>
    </rPh>
    <phoneticPr fontId="13"/>
  </si>
  <si>
    <t>能力評価システムを導入していない</t>
    <phoneticPr fontId="13"/>
  </si>
  <si>
    <t>⑧</t>
    <phoneticPr fontId="7"/>
  </si>
  <si>
    <t>⑪</t>
    <phoneticPr fontId="8"/>
  </si>
  <si>
    <t>なお、「離脱」とは、当該経営体の責によらない相当事由として事業実施主体が認める場合は含みません。</t>
    <rPh sb="4" eb="6">
      <t>リダツ</t>
    </rPh>
    <rPh sb="10" eb="12">
      <t>トウガイ</t>
    </rPh>
    <rPh sb="12" eb="14">
      <t>ケイエイ</t>
    </rPh>
    <rPh sb="14" eb="15">
      <t>タイ</t>
    </rPh>
    <rPh sb="16" eb="17">
      <t>セキ</t>
    </rPh>
    <rPh sb="22" eb="24">
      <t>ソウトウ</t>
    </rPh>
    <rPh sb="24" eb="26">
      <t>ジユウ</t>
    </rPh>
    <rPh sb="29" eb="31">
      <t>ジギョウ</t>
    </rPh>
    <rPh sb="31" eb="33">
      <t>ジッシ</t>
    </rPh>
    <rPh sb="33" eb="35">
      <t>シュタイ</t>
    </rPh>
    <rPh sb="36" eb="37">
      <t>ミト</t>
    </rPh>
    <rPh sb="39" eb="41">
      <t>バアイ</t>
    </rPh>
    <rPh sb="42" eb="43">
      <t>フク</t>
    </rPh>
    <phoneticPr fontId="8"/>
  </si>
  <si>
    <t>（５０％未満かつ５名を超える場合、該当経営体には、取りまとめ機関を通じて離脱等の経緯がわかる書類等の提出を求めることとします）</t>
    <rPh sb="4" eb="6">
      <t>ミマン</t>
    </rPh>
    <rPh sb="9" eb="10">
      <t>メイ</t>
    </rPh>
    <rPh sb="11" eb="12">
      <t>コ</t>
    </rPh>
    <rPh sb="14" eb="16">
      <t>バアイ</t>
    </rPh>
    <rPh sb="17" eb="19">
      <t>ガイトウ</t>
    </rPh>
    <rPh sb="19" eb="21">
      <t>ケイエイ</t>
    </rPh>
    <rPh sb="21" eb="22">
      <t>タイ</t>
    </rPh>
    <rPh sb="25" eb="26">
      <t>ト</t>
    </rPh>
    <rPh sb="30" eb="32">
      <t>キカン</t>
    </rPh>
    <rPh sb="33" eb="34">
      <t>ツウ</t>
    </rPh>
    <rPh sb="36" eb="38">
      <t>リダツ</t>
    </rPh>
    <rPh sb="38" eb="39">
      <t>トウ</t>
    </rPh>
    <rPh sb="40" eb="42">
      <t>ケイイ</t>
    </rPh>
    <rPh sb="46" eb="48">
      <t>ショルイ</t>
    </rPh>
    <rPh sb="48" eb="49">
      <t>トウ</t>
    </rPh>
    <rPh sb="50" eb="52">
      <t>テイシュツ</t>
    </rPh>
    <rPh sb="53" eb="54">
      <t>モト</t>
    </rPh>
    <phoneticPr fontId="8"/>
  </si>
  <si>
    <t>経営体名</t>
    <rPh sb="0" eb="3">
      <t>ケイエイタイ</t>
    </rPh>
    <rPh sb="3" eb="4">
      <t>メイ</t>
    </rPh>
    <phoneticPr fontId="11"/>
  </si>
  <si>
    <t>研修生数</t>
    <phoneticPr fontId="13"/>
  </si>
  <si>
    <t>①様式の入力については、入力方法解説を参照の上、記載して下さい</t>
    <phoneticPr fontId="1"/>
  </si>
  <si>
    <t>林業経営体名</t>
    <rPh sb="0" eb="2">
      <t>リンギョウ</t>
    </rPh>
    <rPh sb="2" eb="5">
      <t>ケイエイタイ</t>
    </rPh>
    <rPh sb="5" eb="6">
      <t>メイ</t>
    </rPh>
    <phoneticPr fontId="1"/>
  </si>
  <si>
    <t>林業経営体管理</t>
    <rPh sb="0" eb="2">
      <t>リンギョウ</t>
    </rPh>
    <rPh sb="2" eb="5">
      <t>ケイエイタイ</t>
    </rPh>
    <rPh sb="5" eb="7">
      <t>カンリ</t>
    </rPh>
    <phoneticPr fontId="1"/>
  </si>
  <si>
    <t>林業経営体管理</t>
    <rPh sb="0" eb="2">
      <t>リンギョウ</t>
    </rPh>
    <rPh sb="2" eb="5">
      <t>ケイエイタイ</t>
    </rPh>
    <rPh sb="5" eb="7">
      <t>カンリ</t>
    </rPh>
    <phoneticPr fontId="11"/>
  </si>
  <si>
    <r>
      <t>【労働災害】は、</t>
    </r>
    <r>
      <rPr>
        <b/>
        <u/>
        <sz val="10"/>
        <color indexed="10"/>
        <rFont val="ＭＳ Ｐゴシック"/>
        <family val="3"/>
        <charset val="128"/>
      </rPr>
      <t>当該年</t>
    </r>
    <r>
      <rPr>
        <sz val="10"/>
        <color indexed="8"/>
        <rFont val="ＭＳ Ｐゴシック"/>
        <family val="3"/>
        <charset val="128"/>
      </rPr>
      <t>において発生した休業４日以上の災害件数を上段、うち死亡災害を下段に記載する</t>
    </r>
    <rPh sb="1" eb="3">
      <t>ロウドウ</t>
    </rPh>
    <rPh sb="3" eb="5">
      <t>サイガイ</t>
    </rPh>
    <rPh sb="8" eb="10">
      <t>トウガイ</t>
    </rPh>
    <rPh sb="10" eb="11">
      <t>トシ</t>
    </rPh>
    <rPh sb="15" eb="17">
      <t>ハッセイ</t>
    </rPh>
    <rPh sb="19" eb="21">
      <t>キュウギョウ</t>
    </rPh>
    <rPh sb="22" eb="23">
      <t>ヒ</t>
    </rPh>
    <rPh sb="23" eb="25">
      <t>イジョウ</t>
    </rPh>
    <rPh sb="26" eb="28">
      <t>サイガイ</t>
    </rPh>
    <rPh sb="28" eb="30">
      <t>ケンスウ</t>
    </rPh>
    <rPh sb="31" eb="33">
      <t>ジョウダン</t>
    </rPh>
    <rPh sb="36" eb="38">
      <t>シボウ</t>
    </rPh>
    <rPh sb="38" eb="40">
      <t>サイガイ</t>
    </rPh>
    <rPh sb="41" eb="43">
      <t>ゲダン</t>
    </rPh>
    <rPh sb="44" eb="46">
      <t>キサイ</t>
    </rPh>
    <phoneticPr fontId="1"/>
  </si>
  <si>
    <t>※能力評価とは、人事評価制度の一つで、与えられた職務を遂行する能力（職能）の評価であり、与えられた職務を遂行する上で必要な知識や技能などが評価材料となるもの。林野庁補助事業「能力評価システム導入支援事業」の活用有無は問わない。</t>
    <phoneticPr fontId="13"/>
  </si>
  <si>
    <t>R2年度</t>
    <rPh sb="2" eb="4">
      <t>ネンド</t>
    </rPh>
    <phoneticPr fontId="13"/>
  </si>
  <si>
    <t>2020年</t>
    <rPh sb="4" eb="5">
      <t>ネン</t>
    </rPh>
    <phoneticPr fontId="13"/>
  </si>
  <si>
    <t>多技能化研修</t>
    <rPh sb="0" eb="1">
      <t>タ</t>
    </rPh>
    <rPh sb="1" eb="3">
      <t>ギノウ</t>
    </rPh>
    <rPh sb="3" eb="4">
      <t>カ</t>
    </rPh>
    <rPh sb="4" eb="6">
      <t>ケンシュウ</t>
    </rPh>
    <phoneticPr fontId="11"/>
  </si>
  <si>
    <t>事　業　計　画</t>
    <rPh sb="0" eb="1">
      <t>コト</t>
    </rPh>
    <rPh sb="2" eb="3">
      <t>ゴウ</t>
    </rPh>
    <rPh sb="4" eb="5">
      <t>ケイ</t>
    </rPh>
    <rPh sb="6" eb="7">
      <t>ガ</t>
    </rPh>
    <phoneticPr fontId="8"/>
  </si>
  <si>
    <t>多技能化研修</t>
    <phoneticPr fontId="8"/>
  </si>
  <si>
    <t>R1</t>
    <phoneticPr fontId="3"/>
  </si>
  <si>
    <t>R3</t>
    <phoneticPr fontId="3"/>
  </si>
  <si>
    <t>R3年度</t>
    <rPh sb="2" eb="4">
      <t>ネンド</t>
    </rPh>
    <phoneticPr fontId="13"/>
  </si>
  <si>
    <t>R元年度</t>
    <rPh sb="2" eb="4">
      <t>ネンド</t>
    </rPh>
    <phoneticPr fontId="13"/>
  </si>
  <si>
    <t>2021年</t>
    <rPh sb="4" eb="5">
      <t>ネン</t>
    </rPh>
    <phoneticPr fontId="13"/>
  </si>
  <si>
    <t>②森林経営管理制度への対応（2022.3.1 時点）</t>
    <rPh sb="1" eb="3">
      <t>シンリン</t>
    </rPh>
    <rPh sb="3" eb="5">
      <t>ケイエイ</t>
    </rPh>
    <rPh sb="5" eb="7">
      <t>カンリ</t>
    </rPh>
    <rPh sb="7" eb="9">
      <t>セイド</t>
    </rPh>
    <rPh sb="11" eb="13">
      <t>タイオウ</t>
    </rPh>
    <phoneticPr fontId="13"/>
  </si>
  <si>
    <t>④伐採・造林に関する行動規範の策定等（2022.3.1 時点）</t>
    <rPh sb="1" eb="3">
      <t>バッサイ</t>
    </rPh>
    <rPh sb="4" eb="6">
      <t>ゾウリン</t>
    </rPh>
    <rPh sb="7" eb="8">
      <t>カン</t>
    </rPh>
    <rPh sb="10" eb="12">
      <t>コウドウ</t>
    </rPh>
    <rPh sb="12" eb="14">
      <t>キハン</t>
    </rPh>
    <rPh sb="15" eb="17">
      <t>サクテイ</t>
    </rPh>
    <rPh sb="17" eb="18">
      <t>トウ</t>
    </rPh>
    <phoneticPr fontId="13"/>
  </si>
  <si>
    <t>⑤協力雇用主への登録（2022.3.1 時点）</t>
    <rPh sb="1" eb="3">
      <t>キョウリョク</t>
    </rPh>
    <rPh sb="3" eb="5">
      <t>コヨウ</t>
    </rPh>
    <rPh sb="5" eb="6">
      <t>ヌシ</t>
    </rPh>
    <rPh sb="8" eb="10">
      <t>トウロク</t>
    </rPh>
    <phoneticPr fontId="13"/>
  </si>
  <si>
    <t>※後期研修生については、研修を開始した年度（例 Ｈ２９後期研修生の場合、Ｈ２９年度研修生）</t>
    <rPh sb="1" eb="3">
      <t>コウキ</t>
    </rPh>
    <rPh sb="3" eb="6">
      <t>ケンシュウセイ</t>
    </rPh>
    <rPh sb="12" eb="14">
      <t>ケンシュウ</t>
    </rPh>
    <rPh sb="15" eb="17">
      <t>カイシ</t>
    </rPh>
    <rPh sb="19" eb="21">
      <t>ネンド</t>
    </rPh>
    <rPh sb="22" eb="23">
      <t>レイ</t>
    </rPh>
    <rPh sb="27" eb="29">
      <t>コウキ</t>
    </rPh>
    <rPh sb="29" eb="32">
      <t>ケンシュウセイ</t>
    </rPh>
    <rPh sb="33" eb="35">
      <t>バアイ</t>
    </rPh>
    <rPh sb="39" eb="41">
      <t>ネンド</t>
    </rPh>
    <rPh sb="41" eb="44">
      <t>ケンシュウセイ</t>
    </rPh>
    <phoneticPr fontId="8"/>
  </si>
  <si>
    <t>（２）賃金の引き上げへの対応</t>
    <rPh sb="3" eb="5">
      <t>チンギン</t>
    </rPh>
    <rPh sb="6" eb="7">
      <t>ヒ</t>
    </rPh>
    <rPh sb="8" eb="9">
      <t>ア</t>
    </rPh>
    <rPh sb="12" eb="14">
      <t>タイオウ</t>
    </rPh>
    <phoneticPr fontId="13"/>
  </si>
  <si>
    <t>下請けや委託を伴う事業の実施にあたって、下請け・委託先の経営体等に対して、林業労働安全に関する研修会や講習会の開催など、労働安全確保に資する取組を実施している。又は、全ての事業を下請けや委託を伴わず自らが行っている</t>
    <phoneticPr fontId="13"/>
  </si>
  <si>
    <t>（３）社会保険等への対応</t>
    <rPh sb="3" eb="5">
      <t>シャカイ</t>
    </rPh>
    <rPh sb="5" eb="7">
      <t>ホケン</t>
    </rPh>
    <rPh sb="7" eb="8">
      <t>トウ</t>
    </rPh>
    <rPh sb="10" eb="12">
      <t>タイオウ</t>
    </rPh>
    <phoneticPr fontId="13"/>
  </si>
  <si>
    <t>（４）労働安全対策への対応</t>
    <rPh sb="3" eb="5">
      <t>ロウドウ</t>
    </rPh>
    <rPh sb="5" eb="7">
      <t>アンゼン</t>
    </rPh>
    <rPh sb="7" eb="9">
      <t>タイサク</t>
    </rPh>
    <rPh sb="11" eb="13">
      <t>タイオウ</t>
    </rPh>
    <phoneticPr fontId="13"/>
  </si>
  <si>
    <t>（５）下請け先等に対する労働安全対策への対応</t>
    <rPh sb="3" eb="5">
      <t>シタウ</t>
    </rPh>
    <rPh sb="6" eb="7">
      <t>サキ</t>
    </rPh>
    <rPh sb="7" eb="8">
      <t>トウ</t>
    </rPh>
    <rPh sb="9" eb="10">
      <t>タイ</t>
    </rPh>
    <rPh sb="12" eb="14">
      <t>ロウドウ</t>
    </rPh>
    <rPh sb="14" eb="16">
      <t>アンゼン</t>
    </rPh>
    <rPh sb="16" eb="18">
      <t>タイサク</t>
    </rPh>
    <rPh sb="20" eb="22">
      <t>タイオウ</t>
    </rPh>
    <phoneticPr fontId="13"/>
  </si>
  <si>
    <t>（６）能力評価システム（※）の導入</t>
    <rPh sb="3" eb="5">
      <t>ノウリョク</t>
    </rPh>
    <rPh sb="5" eb="7">
      <t>ヒョウカ</t>
    </rPh>
    <rPh sb="15" eb="17">
      <t>ドウニュウ</t>
    </rPh>
    <phoneticPr fontId="13"/>
  </si>
  <si>
    <t>【雇用環境の改善】について、いずれかを選択する</t>
    <rPh sb="1" eb="3">
      <t>コヨウ</t>
    </rPh>
    <rPh sb="3" eb="5">
      <t>カンキョウ</t>
    </rPh>
    <rPh sb="6" eb="8">
      <t>カイゼン</t>
    </rPh>
    <rPh sb="19" eb="21">
      <t>センタク</t>
    </rPh>
    <phoneticPr fontId="13"/>
  </si>
  <si>
    <t>前年度までに労働安全コンサルタントによる安全診断を受けて安全活動に取り組んでおり、かつリスクアセスメントに取り組んでいる</t>
    <phoneticPr fontId="13"/>
  </si>
  <si>
    <t>前年度までに労働安全コンサルタントによる安全診断を受けて安全活動に取り組んでいるか、又はリスクアセスメントに取り組んでいる</t>
    <phoneticPr fontId="13"/>
  </si>
  <si>
    <t>前年度までに労働安全コンサルタントによる安全診断を受けて安全活動に取り組んでおらず、かつリスクアセスメントに取り組んでいない</t>
    <phoneticPr fontId="13"/>
  </si>
  <si>
    <t>現場作業に従事する従業員への給与等支給額が前年度比で２．５％以上増加している</t>
    <phoneticPr fontId="13"/>
  </si>
  <si>
    <t>現場作業に従事する従業員への給与等支給額が前年度比で１．５％以上増加している</t>
    <phoneticPr fontId="13"/>
  </si>
  <si>
    <t>現場作業に従事する従業員への給与等支給額が前年度比で１．５％未満の増加又は増加していない</t>
    <phoneticPr fontId="13"/>
  </si>
  <si>
    <t>（１）月給制への対応</t>
    <phoneticPr fontId="13"/>
  </si>
  <si>
    <t>（３）社会保険等への対応</t>
    <phoneticPr fontId="13"/>
  </si>
  <si>
    <t>（４）労働安全対策への対応</t>
    <phoneticPr fontId="13"/>
  </si>
  <si>
    <t>（５）下請け先等に対する労働安全対策への対応</t>
    <phoneticPr fontId="13"/>
  </si>
  <si>
    <t>（６）能力評価システムの導入</t>
    <phoneticPr fontId="13"/>
  </si>
  <si>
    <t>⑧林業現場従業員数
（本所等、全支所等を対象）
（2022.3.1 時点）</t>
    <rPh sb="13" eb="14">
      <t>トウ</t>
    </rPh>
    <rPh sb="18" eb="19">
      <t>トウ</t>
    </rPh>
    <rPh sb="20" eb="22">
      <t>タイショウ</t>
    </rPh>
    <phoneticPr fontId="13"/>
  </si>
  <si>
    <t>労働災害
⑨</t>
    <phoneticPr fontId="8"/>
  </si>
  <si>
    <r>
      <rPr>
        <sz val="12"/>
        <color indexed="8"/>
        <rFont val="ＭＳ Ｐゴシック"/>
        <family val="3"/>
        <charset val="128"/>
      </rPr>
      <t>⑪</t>
    </r>
    <r>
      <rPr>
        <sz val="10"/>
        <color indexed="8"/>
        <rFont val="ＭＳ Ｐゴシック"/>
        <family val="3"/>
        <charset val="128"/>
      </rPr>
      <t>申請予定
研修生数</t>
    </r>
    <rPh sb="1" eb="3">
      <t>シンセイ</t>
    </rPh>
    <rPh sb="3" eb="5">
      <t>ヨテイ</t>
    </rPh>
    <rPh sb="6" eb="9">
      <t>ケンシュウセイ</t>
    </rPh>
    <rPh sb="9" eb="10">
      <t>スウ</t>
    </rPh>
    <phoneticPr fontId="8"/>
  </si>
  <si>
    <t>⑫対象事業所数
（支所等含む）</t>
    <phoneticPr fontId="8"/>
  </si>
  <si>
    <r>
      <rPr>
        <b/>
        <u/>
        <sz val="9"/>
        <color indexed="10"/>
        <rFont val="ＭＳ Ｐゴシック"/>
        <family val="3"/>
        <charset val="128"/>
      </rPr>
      <t>2022.4.1 時点</t>
    </r>
    <r>
      <rPr>
        <sz val="9"/>
        <color indexed="8"/>
        <rFont val="ＭＳ Ｐゴシック"/>
        <family val="3"/>
        <charset val="128"/>
      </rPr>
      <t>における定着状況</t>
    </r>
    <rPh sb="9" eb="11">
      <t>ジテン</t>
    </rPh>
    <rPh sb="15" eb="17">
      <t>テイチャク</t>
    </rPh>
    <rPh sb="17" eb="19">
      <t>ジョウキョウ</t>
    </rPh>
    <phoneticPr fontId="8"/>
  </si>
  <si>
    <t>⑥定着状況</t>
    <rPh sb="1" eb="3">
      <t>テイチャク</t>
    </rPh>
    <rPh sb="3" eb="5">
      <t>ジョウキョウ</t>
    </rPh>
    <phoneticPr fontId="8"/>
  </si>
  <si>
    <t>⑩</t>
    <phoneticPr fontId="8"/>
  </si>
  <si>
    <t>⑫</t>
    <phoneticPr fontId="7"/>
  </si>
  <si>
    <r>
      <t>当年度</t>
    </r>
    <r>
      <rPr>
        <sz val="9"/>
        <rFont val="ＭＳ Ｐゴシック"/>
        <family val="3"/>
        <charset val="128"/>
        <scheme val="minor"/>
      </rPr>
      <t>計画</t>
    </r>
    <rPh sb="0" eb="3">
      <t>トウネンド</t>
    </rPh>
    <rPh sb="3" eb="5">
      <t>ケイカク</t>
    </rPh>
    <phoneticPr fontId="8"/>
  </si>
  <si>
    <r>
      <rPr>
        <sz val="9"/>
        <color rgb="FFFF0000"/>
        <rFont val="ＭＳ Ｐゴシック"/>
        <family val="3"/>
        <charset val="128"/>
        <scheme val="minor"/>
      </rPr>
      <t>前年度</t>
    </r>
    <r>
      <rPr>
        <sz val="9"/>
        <color theme="1"/>
        <rFont val="ＭＳ Ｐゴシック"/>
        <family val="3"/>
        <charset val="128"/>
        <scheme val="minor"/>
      </rPr>
      <t>計画の達成状況</t>
    </r>
    <rPh sb="0" eb="3">
      <t>ゼンネンド</t>
    </rPh>
    <rPh sb="1" eb="3">
      <t>ネンド</t>
    </rPh>
    <rPh sb="3" eb="5">
      <t>ケイカク</t>
    </rPh>
    <rPh sb="6" eb="8">
      <t>タッセイ</t>
    </rPh>
    <rPh sb="8" eb="10">
      <t>ジョウキョウ</t>
    </rPh>
    <phoneticPr fontId="8"/>
  </si>
  <si>
    <t>（２）賃金の引き上げへの対応</t>
    <phoneticPr fontId="13"/>
  </si>
  <si>
    <t>③
雇用環境の改善
（2022.3.1 時点）</t>
    <rPh sb="2" eb="4">
      <t>コヨウ</t>
    </rPh>
    <rPh sb="4" eb="6">
      <t>カンキョウ</t>
    </rPh>
    <rPh sb="7" eb="9">
      <t>カイゼン</t>
    </rPh>
    <phoneticPr fontId="13"/>
  </si>
  <si>
    <t>多技能化研修生を申請する場合、右の事業量（植付＋下刈）が赤字のままにならないように下ページの注意事項⑩を確認下さい</t>
    <rPh sb="15" eb="16">
      <t>ミギ</t>
    </rPh>
    <rPh sb="17" eb="19">
      <t>ジギョウ</t>
    </rPh>
    <rPh sb="19" eb="20">
      <t>リョウ</t>
    </rPh>
    <rPh sb="21" eb="23">
      <t>ウエツケ</t>
    </rPh>
    <rPh sb="24" eb="25">
      <t>シタ</t>
    </rPh>
    <rPh sb="25" eb="26">
      <t>カリ</t>
    </rPh>
    <rPh sb="29" eb="30">
      <t>ジ</t>
    </rPh>
    <phoneticPr fontId="13"/>
  </si>
  <si>
    <t>現場作業に従事する従業員（臨時雇用を除く　以下同じ） 全員に月給制を導入している</t>
    <rPh sb="0" eb="2">
      <t>ゲンバ</t>
    </rPh>
    <rPh sb="2" eb="4">
      <t>サギョウ</t>
    </rPh>
    <rPh sb="5" eb="7">
      <t>ジュウジ</t>
    </rPh>
    <rPh sb="9" eb="12">
      <t>ジュウギョウイン</t>
    </rPh>
    <rPh sb="13" eb="15">
      <t>リンジ</t>
    </rPh>
    <rPh sb="15" eb="17">
      <t>コヨウ</t>
    </rPh>
    <rPh sb="18" eb="19">
      <t>ノゾ</t>
    </rPh>
    <rPh sb="21" eb="23">
      <t>イカ</t>
    </rPh>
    <rPh sb="23" eb="24">
      <t>オナ</t>
    </rPh>
    <rPh sb="27" eb="29">
      <t>ゼンイン</t>
    </rPh>
    <rPh sb="30" eb="32">
      <t>ゲッキュウ</t>
    </rPh>
    <rPh sb="32" eb="33">
      <t>セイ</t>
    </rPh>
    <rPh sb="34" eb="36">
      <t>ドウニュウ</t>
    </rPh>
    <phoneticPr fontId="13"/>
  </si>
  <si>
    <t>現場作業に従事する従業員の一部に月給制を導入している</t>
    <phoneticPr fontId="13"/>
  </si>
  <si>
    <t>現場作業に従事する従業員に月給制を導入していない</t>
    <phoneticPr fontId="13"/>
  </si>
  <si>
    <t>厚生年金及び健康保険、退職金共済等の全てについて加入・導入している</t>
    <rPh sb="0" eb="2">
      <t>コウセイ</t>
    </rPh>
    <rPh sb="2" eb="4">
      <t>ネンキン</t>
    </rPh>
    <rPh sb="4" eb="5">
      <t>オヨ</t>
    </rPh>
    <rPh sb="6" eb="8">
      <t>ケンコウ</t>
    </rPh>
    <rPh sb="8" eb="10">
      <t>ホケン</t>
    </rPh>
    <rPh sb="11" eb="13">
      <t>タイショク</t>
    </rPh>
    <rPh sb="13" eb="14">
      <t>キン</t>
    </rPh>
    <rPh sb="14" eb="16">
      <t>キョウサイ</t>
    </rPh>
    <rPh sb="16" eb="17">
      <t>トウ</t>
    </rPh>
    <rPh sb="18" eb="19">
      <t>スベ</t>
    </rPh>
    <rPh sb="24" eb="26">
      <t>カニュウ</t>
    </rPh>
    <rPh sb="27" eb="29">
      <t>ドウニュウ</t>
    </rPh>
    <phoneticPr fontId="13"/>
  </si>
  <si>
    <t>厚生年金及び健康保険、退職金共済等のうち一部について加入・導入している</t>
    <rPh sb="0" eb="2">
      <t>コウセイ</t>
    </rPh>
    <rPh sb="2" eb="4">
      <t>ネンキン</t>
    </rPh>
    <rPh sb="4" eb="5">
      <t>オヨ</t>
    </rPh>
    <rPh sb="6" eb="8">
      <t>ケンコウ</t>
    </rPh>
    <rPh sb="8" eb="10">
      <t>ホケン</t>
    </rPh>
    <rPh sb="11" eb="13">
      <t>タイショク</t>
    </rPh>
    <rPh sb="13" eb="14">
      <t>キン</t>
    </rPh>
    <rPh sb="14" eb="16">
      <t>キョウサイ</t>
    </rPh>
    <rPh sb="16" eb="17">
      <t>トウ</t>
    </rPh>
    <rPh sb="20" eb="22">
      <t>イチブ</t>
    </rPh>
    <rPh sb="26" eb="28">
      <t>カニュウ</t>
    </rPh>
    <rPh sb="29" eb="31">
      <t>ドウニュウ</t>
    </rPh>
    <phoneticPr fontId="13"/>
  </si>
  <si>
    <t>厚生年金及び健康保険、退職金共済等のいずれについても加入・導入していない</t>
    <phoneticPr fontId="13"/>
  </si>
  <si>
    <t>下請けや委託を伴う事業の実施にあたって、下請け・委託先の経営体等に対して、林業労働安全に関する研修会や講習会の開催など、労働安全確保に資する取組を実施していない</t>
    <phoneticPr fontId="13"/>
  </si>
  <si>
    <t>※再犯の防止等の推進に関する法律（平成２８年法律第１０４号）第１４条に規定される協力雇用主（犯罪をした者等の自立及び社会復帰に協力することを目的として、犯罪をした者等を雇用し、又は雇用しようとする事業主をいう）</t>
    <rPh sb="1" eb="3">
      <t>サイハン</t>
    </rPh>
    <rPh sb="4" eb="6">
      <t>ボウシ</t>
    </rPh>
    <rPh sb="6" eb="7">
      <t>トウ</t>
    </rPh>
    <rPh sb="8" eb="10">
      <t>スイシン</t>
    </rPh>
    <rPh sb="11" eb="12">
      <t>カン</t>
    </rPh>
    <rPh sb="14" eb="16">
      <t>ホウリツ</t>
    </rPh>
    <rPh sb="17" eb="19">
      <t>ヘイセイ</t>
    </rPh>
    <rPh sb="21" eb="22">
      <t>ネン</t>
    </rPh>
    <rPh sb="22" eb="24">
      <t>ホウリツ</t>
    </rPh>
    <rPh sb="24" eb="25">
      <t>ダイ</t>
    </rPh>
    <rPh sb="28" eb="29">
      <t>ゴウ</t>
    </rPh>
    <rPh sb="30" eb="31">
      <t>ダイ</t>
    </rPh>
    <rPh sb="33" eb="34">
      <t>ジョウ</t>
    </rPh>
    <rPh sb="35" eb="37">
      <t>キテイ</t>
    </rPh>
    <rPh sb="40" eb="42">
      <t>キョウリョク</t>
    </rPh>
    <rPh sb="42" eb="44">
      <t>コヨウ</t>
    </rPh>
    <rPh sb="44" eb="45">
      <t>ヌシ</t>
    </rPh>
    <rPh sb="46" eb="48">
      <t>ハンザイ</t>
    </rPh>
    <rPh sb="51" eb="52">
      <t>モノ</t>
    </rPh>
    <rPh sb="52" eb="53">
      <t>トウ</t>
    </rPh>
    <rPh sb="54" eb="56">
      <t>ジリツ</t>
    </rPh>
    <rPh sb="56" eb="57">
      <t>オヨ</t>
    </rPh>
    <rPh sb="58" eb="60">
      <t>シャカイ</t>
    </rPh>
    <rPh sb="60" eb="62">
      <t>フッキ</t>
    </rPh>
    <rPh sb="63" eb="65">
      <t>キョウリョク</t>
    </rPh>
    <rPh sb="70" eb="72">
      <t>モクテキ</t>
    </rPh>
    <rPh sb="76" eb="78">
      <t>ハンザイ</t>
    </rPh>
    <rPh sb="81" eb="82">
      <t>モノ</t>
    </rPh>
    <rPh sb="82" eb="83">
      <t>トウ</t>
    </rPh>
    <rPh sb="84" eb="86">
      <t>コヨウ</t>
    </rPh>
    <rPh sb="88" eb="89">
      <t>マタ</t>
    </rPh>
    <rPh sb="90" eb="92">
      <t>コヨウ</t>
    </rPh>
    <rPh sb="98" eb="101">
      <t>ジギョウヌシ</t>
    </rPh>
    <phoneticPr fontId="13"/>
  </si>
  <si>
    <r>
      <t>なお、</t>
    </r>
    <r>
      <rPr>
        <u/>
        <sz val="10"/>
        <color indexed="10"/>
        <rFont val="ＭＳ Ｐゴシック"/>
        <family val="3"/>
        <charset val="128"/>
      </rPr>
      <t>多技能化研修への申請者がいる</t>
    </r>
    <r>
      <rPr>
        <sz val="10"/>
        <rFont val="ＭＳ Ｐゴシック"/>
        <family val="3"/>
        <charset val="128"/>
      </rPr>
      <t>場合、以下の点、留意下さい
・</t>
    </r>
    <r>
      <rPr>
        <u/>
        <sz val="10"/>
        <color indexed="10"/>
        <rFont val="ＭＳ Ｐゴシック"/>
        <family val="3"/>
        <charset val="128"/>
      </rPr>
      <t>新た</t>
    </r>
    <r>
      <rPr>
        <sz val="10"/>
        <rFont val="ＭＳ Ｐゴシック"/>
        <family val="3"/>
        <charset val="128"/>
      </rPr>
      <t>に造林事業を取り組む場合、造林保育の</t>
    </r>
    <r>
      <rPr>
        <u/>
        <sz val="10"/>
        <color indexed="10"/>
        <rFont val="ＭＳ Ｐゴシック"/>
        <family val="3"/>
        <charset val="128"/>
      </rPr>
      <t>前年度</t>
    </r>
    <r>
      <rPr>
        <sz val="10"/>
        <rFont val="ＭＳ Ｐゴシック"/>
        <family val="3"/>
        <charset val="128"/>
      </rPr>
      <t>事業量は</t>
    </r>
    <r>
      <rPr>
        <u/>
        <sz val="10"/>
        <color indexed="10"/>
        <rFont val="ＭＳ Ｐゴシック"/>
        <family val="3"/>
        <charset val="128"/>
      </rPr>
      <t>入力しない</t>
    </r>
    <r>
      <rPr>
        <sz val="10"/>
        <rFont val="ＭＳ Ｐゴシック"/>
        <family val="3"/>
        <charset val="128"/>
      </rPr>
      <t xml:space="preserve">
・造林事業を</t>
    </r>
    <r>
      <rPr>
        <u/>
        <sz val="10"/>
        <color indexed="10"/>
        <rFont val="ＭＳ Ｐゴシック"/>
        <family val="3"/>
        <charset val="128"/>
      </rPr>
      <t>拡大</t>
    </r>
    <r>
      <rPr>
        <sz val="10"/>
        <rFont val="ＭＳ Ｐゴシック"/>
        <family val="3"/>
        <charset val="128"/>
      </rPr>
      <t>予定の場合、造林保育の</t>
    </r>
    <r>
      <rPr>
        <u/>
        <sz val="10"/>
        <color indexed="10"/>
        <rFont val="ＭＳ Ｐゴシック"/>
        <family val="3"/>
        <charset val="128"/>
      </rPr>
      <t>当年度</t>
    </r>
    <r>
      <rPr>
        <u/>
        <sz val="10"/>
        <color rgb="FFFF0000"/>
        <rFont val="ＭＳ Ｐゴシック"/>
        <family val="3"/>
        <charset val="128"/>
      </rPr>
      <t>計画</t>
    </r>
    <r>
      <rPr>
        <sz val="10"/>
        <rFont val="ＭＳ Ｐゴシック"/>
        <family val="3"/>
        <charset val="128"/>
      </rPr>
      <t>事業量(植付＋下刈)は</t>
    </r>
    <r>
      <rPr>
        <u/>
        <sz val="10"/>
        <color rgb="FFFF0000"/>
        <rFont val="ＭＳ Ｐゴシック"/>
        <family val="3"/>
        <charset val="128"/>
      </rPr>
      <t>前年度実績</t>
    </r>
    <r>
      <rPr>
        <sz val="10"/>
        <rFont val="ＭＳ Ｐゴシック"/>
        <family val="3"/>
        <charset val="128"/>
      </rPr>
      <t>事業量(植付＋下刈)の</t>
    </r>
    <r>
      <rPr>
        <u/>
        <sz val="10"/>
        <color indexed="10"/>
        <rFont val="ＭＳ Ｐゴシック"/>
        <family val="3"/>
        <charset val="128"/>
      </rPr>
      <t>１．３倍以上</t>
    </r>
    <r>
      <rPr>
        <sz val="10"/>
        <rFont val="ＭＳ Ｐゴシック"/>
        <family val="3"/>
        <charset val="128"/>
      </rPr>
      <t xml:space="preserve">
　（ただし、前年度に研修実績のある経営体に限り、当年度計画が前年度実績以上であればこれを可とする）</t>
    </r>
    <rPh sb="3" eb="4">
      <t>タ</t>
    </rPh>
    <rPh sb="4" eb="6">
      <t>ギノウ</t>
    </rPh>
    <rPh sb="6" eb="7">
      <t>カ</t>
    </rPh>
    <rPh sb="7" eb="9">
      <t>ケンシュウ</t>
    </rPh>
    <rPh sb="11" eb="13">
      <t>シンセイ</t>
    </rPh>
    <rPh sb="17" eb="19">
      <t>バアイ</t>
    </rPh>
    <rPh sb="20" eb="22">
      <t>イカ</t>
    </rPh>
    <rPh sb="44" eb="46">
      <t>バアイ</t>
    </rPh>
    <rPh sb="76" eb="78">
      <t>バアイ</t>
    </rPh>
    <rPh sb="87" eb="89">
      <t>ケイカク</t>
    </rPh>
    <rPh sb="89" eb="91">
      <t>ジギョウ</t>
    </rPh>
    <rPh sb="93" eb="95">
      <t>ウエツケ</t>
    </rPh>
    <rPh sb="96" eb="97">
      <t>シタ</t>
    </rPh>
    <rPh sb="97" eb="98">
      <t>カリ</t>
    </rPh>
    <rPh sb="105" eb="107">
      <t>ジギョウ</t>
    </rPh>
    <rPh sb="107" eb="108">
      <t>リョウ</t>
    </rPh>
    <rPh sb="120" eb="122">
      <t>イジョウ</t>
    </rPh>
    <rPh sb="129" eb="132">
      <t>ゼンネンド</t>
    </rPh>
    <rPh sb="133" eb="137">
      <t>ケンシュウジッセキ</t>
    </rPh>
    <rPh sb="140" eb="143">
      <t>ケイエイタイ</t>
    </rPh>
    <rPh sb="144" eb="145">
      <t>カギ</t>
    </rPh>
    <rPh sb="147" eb="150">
      <t>トウネンド</t>
    </rPh>
    <rPh sb="150" eb="152">
      <t>ケイカク</t>
    </rPh>
    <rPh sb="153" eb="156">
      <t>ゼンネンド</t>
    </rPh>
    <rPh sb="156" eb="158">
      <t>ジッセキ</t>
    </rPh>
    <rPh sb="158" eb="160">
      <t>イジョウ</t>
    </rPh>
    <rPh sb="167" eb="168">
      <t>カ</t>
    </rPh>
    <phoneticPr fontId="1"/>
  </si>
  <si>
    <r>
      <t>【申請予定研修生数】は、様式１－３（申請名簿）に記載された</t>
    </r>
    <r>
      <rPr>
        <u/>
        <sz val="10"/>
        <color indexed="10"/>
        <rFont val="ＭＳ Ｐゴシック"/>
        <family val="3"/>
        <charset val="128"/>
      </rPr>
      <t>「研修生資格の確認」のカウント数</t>
    </r>
    <r>
      <rPr>
        <sz val="10"/>
        <rFont val="ＭＳ Ｐゴシック"/>
        <family val="3"/>
        <charset val="128"/>
      </rPr>
      <t>が表示されます</t>
    </r>
    <rPh sb="3" eb="5">
      <t>ヨテイ</t>
    </rPh>
    <rPh sb="12" eb="14">
      <t>ヨウシキ</t>
    </rPh>
    <rPh sb="18" eb="20">
      <t>シンセイ</t>
    </rPh>
    <rPh sb="20" eb="22">
      <t>メイボ</t>
    </rPh>
    <rPh sb="24" eb="26">
      <t>キサイ</t>
    </rPh>
    <rPh sb="30" eb="32">
      <t>ケンシュウ</t>
    </rPh>
    <rPh sb="32" eb="33">
      <t>セイ</t>
    </rPh>
    <rPh sb="33" eb="35">
      <t>シカク</t>
    </rPh>
    <rPh sb="36" eb="38">
      <t>カクニン</t>
    </rPh>
    <rPh sb="44" eb="45">
      <t>スウ</t>
    </rPh>
    <rPh sb="46" eb="48">
      <t>ヒョウジ</t>
    </rPh>
    <phoneticPr fontId="7"/>
  </si>
  <si>
    <r>
      <t xml:space="preserve">【生産性向上の取り組み】は、前年度の改善計画の目標数値と県に報告している実績数値を記載する。
</t>
    </r>
    <r>
      <rPr>
        <u/>
        <sz val="10"/>
        <color indexed="10"/>
        <rFont val="ＭＳ Ｐゴシック"/>
        <family val="3"/>
        <charset val="128"/>
      </rPr>
      <t>一方、当年度計画</t>
    </r>
    <r>
      <rPr>
        <sz val="10"/>
        <rFont val="ＭＳ Ｐゴシック"/>
        <family val="3"/>
        <charset val="128"/>
      </rPr>
      <t>は</t>
    </r>
    <r>
      <rPr>
        <u/>
        <sz val="10"/>
        <color indexed="10"/>
        <rFont val="ＭＳ Ｐゴシック"/>
        <family val="3"/>
        <charset val="128"/>
      </rPr>
      <t>事業計画の事業量を記載する。</t>
    </r>
    <rPh sb="14" eb="15">
      <t>マエ</t>
    </rPh>
    <rPh sb="47" eb="49">
      <t>イッポウ</t>
    </rPh>
    <phoneticPr fontId="1"/>
  </si>
  <si>
    <r>
      <t>【定着状況】は、過去５年間のＦＷ１研修生数の</t>
    </r>
    <r>
      <rPr>
        <u/>
        <sz val="10"/>
        <color indexed="10"/>
        <rFont val="ＭＳ Ｐゴシック"/>
        <family val="3"/>
        <charset val="128"/>
      </rPr>
      <t>２０２２年４月１日時点の見込み</t>
    </r>
    <r>
      <rPr>
        <sz val="10"/>
        <rFont val="ＭＳ Ｐゴシック"/>
        <family val="3"/>
        <charset val="128"/>
      </rPr>
      <t>人数を記載する</t>
    </r>
    <rPh sb="17" eb="20">
      <t>ケンシュウセイ</t>
    </rPh>
    <rPh sb="20" eb="21">
      <t>スウ</t>
    </rPh>
    <rPh sb="26" eb="27">
      <t>ネン</t>
    </rPh>
    <rPh sb="31" eb="33">
      <t>ジテン</t>
    </rPh>
    <rPh sb="34" eb="36">
      <t>ミコ</t>
    </rPh>
    <phoneticPr fontId="1"/>
  </si>
  <si>
    <t>伐採・造林に関する行動規範は策定していない。また、所属する業界団体等が作成した行動規範等を遵守していない</t>
    <rPh sb="0" eb="2">
      <t>バッサイ</t>
    </rPh>
    <rPh sb="3" eb="5">
      <t>ゾウリン</t>
    </rPh>
    <rPh sb="6" eb="7">
      <t>カン</t>
    </rPh>
    <rPh sb="9" eb="11">
      <t>コウドウ</t>
    </rPh>
    <rPh sb="11" eb="13">
      <t>キハン</t>
    </rPh>
    <rPh sb="14" eb="16">
      <t>サクテイ</t>
    </rPh>
    <rPh sb="25" eb="27">
      <t>ショゾク</t>
    </rPh>
    <rPh sb="29" eb="31">
      <t>ギョウカイ</t>
    </rPh>
    <rPh sb="31" eb="33">
      <t>ダンタイ</t>
    </rPh>
    <rPh sb="33" eb="34">
      <t>トウ</t>
    </rPh>
    <rPh sb="35" eb="37">
      <t>サクセイ</t>
    </rPh>
    <rPh sb="39" eb="41">
      <t>コウドウ</t>
    </rPh>
    <rPh sb="41" eb="43">
      <t>キハン</t>
    </rPh>
    <rPh sb="43" eb="44">
      <t>トウ</t>
    </rPh>
    <rPh sb="45" eb="47">
      <t>ジュンシュ</t>
    </rPh>
    <phoneticPr fontId="13"/>
  </si>
  <si>
    <r>
      <t>【対象事業所数（支所等含む）】は、経営体に指導費の対象となる事業所が複数あり、それぞれでOJTを実施する場合、
支所等も含めた対象事業所数を記載する（</t>
    </r>
    <r>
      <rPr>
        <u/>
        <sz val="10"/>
        <rFont val="ＭＳ Ｐゴシック"/>
        <family val="3"/>
        <charset val="128"/>
      </rPr>
      <t>支所等がない場合、本所等として”１”を記載すること</t>
    </r>
    <r>
      <rPr>
        <sz val="10"/>
        <rFont val="ＭＳ Ｐゴシック"/>
        <family val="3"/>
        <charset val="128"/>
      </rPr>
      <t>）</t>
    </r>
    <rPh sb="8" eb="10">
      <t>シショ</t>
    </rPh>
    <rPh sb="17" eb="19">
      <t>ケイエイ</t>
    </rPh>
    <rPh sb="30" eb="32">
      <t>ジギョウ</t>
    </rPh>
    <rPh sb="32" eb="33">
      <t>ショ</t>
    </rPh>
    <rPh sb="34" eb="36">
      <t>フクスウ</t>
    </rPh>
    <rPh sb="48" eb="50">
      <t>ジッシ</t>
    </rPh>
    <rPh sb="56" eb="58">
      <t>シショ</t>
    </rPh>
    <rPh sb="58" eb="59">
      <t>トウ</t>
    </rPh>
    <rPh sb="63" eb="65">
      <t>タイショウ</t>
    </rPh>
    <rPh sb="65" eb="68">
      <t>ジギョウショ</t>
    </rPh>
    <rPh sb="86" eb="87">
      <t>トウ</t>
    </rPh>
    <phoneticPr fontId="8"/>
  </si>
  <si>
    <r>
      <t>【林業現場従業員数】は、</t>
    </r>
    <r>
      <rPr>
        <sz val="10"/>
        <color indexed="8"/>
        <rFont val="ＭＳ Ｐゴシック"/>
        <family val="3"/>
        <charset val="128"/>
      </rPr>
      <t>全ての林業現場従事者数を記載する（本所等、全支所等を対象）</t>
    </r>
    <rPh sb="1" eb="3">
      <t>リンギョウ</t>
    </rPh>
    <rPh sb="3" eb="5">
      <t>ゲンバ</t>
    </rPh>
    <rPh sb="5" eb="8">
      <t>ジュウギョウイン</t>
    </rPh>
    <rPh sb="12" eb="13">
      <t>ゼン</t>
    </rPh>
    <rPh sb="15" eb="17">
      <t>リンギョウ</t>
    </rPh>
    <rPh sb="17" eb="19">
      <t>ゲンバ</t>
    </rPh>
    <rPh sb="19" eb="22">
      <t>ジュウジシャ</t>
    </rPh>
    <rPh sb="22" eb="23">
      <t>スウ</t>
    </rPh>
    <rPh sb="24" eb="26">
      <t>キサイ</t>
    </rPh>
    <phoneticPr fontId="8"/>
  </si>
  <si>
    <r>
      <rPr>
        <sz val="10"/>
        <color rgb="FF000000"/>
        <rFont val="ＭＳ Ｐゴシック"/>
        <family val="3"/>
        <charset val="128"/>
      </rPr>
      <t>　</t>
    </r>
    <r>
      <rPr>
        <u/>
        <sz val="10"/>
        <color indexed="8"/>
        <rFont val="ＭＳ Ｐゴシック"/>
        <family val="3"/>
        <charset val="128"/>
      </rPr>
      <t>（</t>
    </r>
    <r>
      <rPr>
        <u/>
        <sz val="10"/>
        <color indexed="10"/>
        <rFont val="ＭＳ Ｐゴシック"/>
        <family val="3"/>
        <charset val="128"/>
      </rPr>
      <t>２０２１年</t>
    </r>
    <r>
      <rPr>
        <u/>
        <sz val="10"/>
        <color indexed="8"/>
        <rFont val="ＭＳ Ｐゴシック"/>
        <family val="3"/>
        <charset val="128"/>
      </rPr>
      <t>に死亡事故が発生した場合、ＦＷ１研修生は不採択となる）</t>
    </r>
    <rPh sb="6" eb="7">
      <t>ネン</t>
    </rPh>
    <rPh sb="8" eb="10">
      <t>シボウ</t>
    </rPh>
    <rPh sb="10" eb="12">
      <t>ジコ</t>
    </rPh>
    <rPh sb="13" eb="15">
      <t>ハッセイ</t>
    </rPh>
    <rPh sb="17" eb="19">
      <t>バアイ</t>
    </rPh>
    <rPh sb="23" eb="26">
      <t>ケンシュウセイ</t>
    </rPh>
    <rPh sb="27" eb="28">
      <t>フ</t>
    </rPh>
    <rPh sb="28" eb="30">
      <t>サイタク</t>
    </rPh>
    <phoneticPr fontId="13"/>
  </si>
  <si>
    <t>⑦林災防の加入状況
（加入している場合は"○"）
（2022.3.1 時点）</t>
    <rPh sb="11" eb="13">
      <t>カニュウ</t>
    </rPh>
    <rPh sb="17" eb="19">
      <t>バアイ</t>
    </rPh>
    <phoneticPr fontId="13"/>
  </si>
  <si>
    <t>⑩
生産性向上
の取り組み
（2022.3.1 時点）</t>
    <rPh sb="2" eb="5">
      <t>セイサンセイ</t>
    </rPh>
    <rPh sb="5" eb="7">
      <t>コウジョウ</t>
    </rPh>
    <rPh sb="9" eb="10">
      <t>ト</t>
    </rPh>
    <rPh sb="11" eb="12">
      <t>ク</t>
    </rPh>
    <phoneticPr fontId="8"/>
  </si>
  <si>
    <t>伐採・造林に関する行動規範を策定している。又は所属する業界団体等が作成した行動規範等を遵守している</t>
    <rPh sb="0" eb="2">
      <t>バッサイ</t>
    </rPh>
    <rPh sb="3" eb="5">
      <t>ゾウリン</t>
    </rPh>
    <rPh sb="6" eb="7">
      <t>カン</t>
    </rPh>
    <rPh sb="9" eb="11">
      <t>コウドウ</t>
    </rPh>
    <rPh sb="11" eb="13">
      <t>キハン</t>
    </rPh>
    <rPh sb="14" eb="16">
      <t>サクテイ</t>
    </rPh>
    <rPh sb="21" eb="22">
      <t>マタ</t>
    </rPh>
    <rPh sb="23" eb="25">
      <t>ショゾク</t>
    </rPh>
    <rPh sb="27" eb="29">
      <t>ギョウカイ</t>
    </rPh>
    <rPh sb="29" eb="31">
      <t>ダンタイ</t>
    </rPh>
    <rPh sb="31" eb="32">
      <t>トウ</t>
    </rPh>
    <rPh sb="33" eb="35">
      <t>サクセイ</t>
    </rPh>
    <rPh sb="37" eb="39">
      <t>コウドウ</t>
    </rPh>
    <rPh sb="39" eb="41">
      <t>キハン</t>
    </rPh>
    <rPh sb="41" eb="42">
      <t>トウ</t>
    </rPh>
    <rPh sb="43" eb="45">
      <t>ジュンシュ</t>
    </rPh>
    <phoneticPr fontId="13"/>
  </si>
  <si>
    <t>　　　４　林業就業経験月数／年数は通算何ヶ月／年であるかを記載すること（2022.4.1 時点）</t>
    <rPh sb="5" eb="7">
      <t>リンギョウ</t>
    </rPh>
    <rPh sb="7" eb="9">
      <t>シュウギョウ</t>
    </rPh>
    <rPh sb="9" eb="11">
      <t>ケイケン</t>
    </rPh>
    <rPh sb="11" eb="13">
      <t>ツキスウ</t>
    </rPh>
    <rPh sb="14" eb="16">
      <t>ネンスウ</t>
    </rPh>
    <rPh sb="17" eb="19">
      <t>ツウサン</t>
    </rPh>
    <rPh sb="19" eb="20">
      <t>ナン</t>
    </rPh>
    <rPh sb="21" eb="22">
      <t>ゲツ</t>
    </rPh>
    <rPh sb="23" eb="24">
      <t>トシ</t>
    </rPh>
    <rPh sb="29" eb="31">
      <t>キサイ</t>
    </rPh>
    <rPh sb="45" eb="47">
      <t>ジテン</t>
    </rPh>
    <phoneticPr fontId="11"/>
  </si>
  <si>
    <t>　　　３　対象事業所に所属する申請予定研修生は、事業所名を備考に記載すること</t>
    <rPh sb="5" eb="7">
      <t>タイショウ</t>
    </rPh>
    <rPh sb="7" eb="10">
      <t>ジギョウショ</t>
    </rPh>
    <rPh sb="11" eb="13">
      <t>ショゾク</t>
    </rPh>
    <rPh sb="15" eb="17">
      <t>シンセイ</t>
    </rPh>
    <rPh sb="17" eb="19">
      <t>ヨテイ</t>
    </rPh>
    <rPh sb="19" eb="22">
      <t>ケンシュウセイ</t>
    </rPh>
    <rPh sb="24" eb="27">
      <t>ジギョウショ</t>
    </rPh>
    <rPh sb="27" eb="28">
      <t>メイ</t>
    </rPh>
    <rPh sb="29" eb="31">
      <t>ビコウ</t>
    </rPh>
    <rPh sb="32" eb="34">
      <t>キサイ</t>
    </rPh>
    <phoneticPr fontId="11"/>
  </si>
  <si>
    <t>（注）１　採用年月日欄には、既に採用している場合はその年月日、4月1日までの採用予定の場合は”2022/4/1”と記載すること</t>
    <rPh sb="1" eb="2">
      <t>チュウ</t>
    </rPh>
    <rPh sb="5" eb="7">
      <t>サイヨウ</t>
    </rPh>
    <rPh sb="7" eb="10">
      <t>ネンガッピ</t>
    </rPh>
    <rPh sb="10" eb="11">
      <t>ラン</t>
    </rPh>
    <rPh sb="14" eb="15">
      <t>スデ</t>
    </rPh>
    <rPh sb="16" eb="18">
      <t>サイヨウ</t>
    </rPh>
    <rPh sb="22" eb="24">
      <t>バアイ</t>
    </rPh>
    <rPh sb="27" eb="30">
      <t>ネンガッピ</t>
    </rPh>
    <rPh sb="32" eb="33">
      <t>ガツ</t>
    </rPh>
    <rPh sb="34" eb="35">
      <t>ニチ</t>
    </rPh>
    <rPh sb="38" eb="40">
      <t>サイヨウ</t>
    </rPh>
    <rPh sb="40" eb="42">
      <t>ヨテイ</t>
    </rPh>
    <rPh sb="43" eb="45">
      <t>バアイ</t>
    </rPh>
    <rPh sb="57" eb="59">
      <t>キサイ</t>
    </rPh>
    <phoneticPr fontId="11"/>
  </si>
  <si>
    <t>　　　２　研修生資格(※)の確認欄には、研修生の要件を満たした者か確認し、○を記載すること（2022.4.1 時点）　※研修の手引き 入力解説を参照</t>
    <rPh sb="5" eb="8">
      <t>ケンシュウセイ</t>
    </rPh>
    <rPh sb="8" eb="10">
      <t>シカク</t>
    </rPh>
    <rPh sb="14" eb="16">
      <t>カクニン</t>
    </rPh>
    <rPh sb="16" eb="17">
      <t>ラン</t>
    </rPh>
    <rPh sb="20" eb="23">
      <t>ケンシュウセイ</t>
    </rPh>
    <rPh sb="24" eb="26">
      <t>ヨウケン</t>
    </rPh>
    <rPh sb="27" eb="28">
      <t>ミ</t>
    </rPh>
    <rPh sb="31" eb="32">
      <t>シャ</t>
    </rPh>
    <rPh sb="33" eb="35">
      <t>カクニン</t>
    </rPh>
    <rPh sb="39" eb="41">
      <t>キサイ</t>
    </rPh>
    <rPh sb="60" eb="62">
      <t>ケンシュウ</t>
    </rPh>
    <rPh sb="63" eb="65">
      <t>テビ</t>
    </rPh>
    <rPh sb="67" eb="69">
      <t>ニュウリョク</t>
    </rPh>
    <rPh sb="69" eb="71">
      <t>カイセツ</t>
    </rPh>
    <rPh sb="72" eb="74">
      <t>サンショウ</t>
    </rPh>
    <phoneticPr fontId="11"/>
  </si>
  <si>
    <r>
      <t>なお、</t>
    </r>
    <r>
      <rPr>
        <u/>
        <sz val="10"/>
        <color indexed="10"/>
        <rFont val="ＭＳ Ｐゴシック"/>
        <family val="3"/>
        <charset val="128"/>
      </rPr>
      <t>ＦＷ１研修生数</t>
    </r>
    <r>
      <rPr>
        <sz val="10"/>
        <rFont val="ＭＳ Ｐゴシック"/>
        <family val="3"/>
        <charset val="128"/>
      </rPr>
      <t>とは、</t>
    </r>
    <r>
      <rPr>
        <u/>
        <sz val="10"/>
        <color indexed="10"/>
        <rFont val="ＭＳ Ｐゴシック"/>
        <family val="3"/>
        <charset val="128"/>
      </rPr>
      <t>研修計画書にて承認された人数（研修生の減（中止含む）にした研修生数は含まない）</t>
    </r>
    <r>
      <rPr>
        <sz val="10"/>
        <rFont val="ＭＳ Ｐゴシック"/>
        <family val="3"/>
        <charset val="128"/>
      </rPr>
      <t>である。（※修了の有無は関係ない）</t>
    </r>
    <rPh sb="13" eb="15">
      <t>ケンシュウ</t>
    </rPh>
    <rPh sb="15" eb="17">
      <t>ケイカク</t>
    </rPh>
    <rPh sb="17" eb="18">
      <t>ショ</t>
    </rPh>
    <rPh sb="20" eb="22">
      <t>ショウニン</t>
    </rPh>
    <rPh sb="58" eb="60">
      <t>シュウリョウ</t>
    </rPh>
    <rPh sb="61" eb="63">
      <t>ウム</t>
    </rPh>
    <rPh sb="64" eb="66">
      <t>カンケイ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</si>
</sst>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 "/>
    <numFmt numFmtId="178" formatCode="[$-411]ge\.m\.d;@"/>
    <numFmt numFmtId="179" formatCode="#,##0;&quot;▲ &quot;#,##0"/>
    <numFmt numFmtId="180" formatCode="0.0%"/>
    <numFmt numFmtId="181" formatCode="#,##0.0;&quot;▲ &quot;#,##0.0"/>
    <numFmt numFmtId="182" formatCode="0;&quot;▲ &quot;0"/>
    <numFmt numFmtId="183" formatCode="#,##0_ "/>
  </numFmts>
  <fonts count="56">
    <font>
      <sz val="11"/>
      <color theme="1"/>
      <name val="ＭＳ Ｐゴシック"/>
      <family val="3"/>
      <charset val="128"/>
      <scheme val="minor"/>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b/>
      <sz val="11"/>
      <color indexed="56"/>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sz val="9"/>
      <color indexed="8"/>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b/>
      <u/>
      <sz val="9"/>
      <color indexed="10"/>
      <name val="ＭＳ Ｐゴシック"/>
      <family val="3"/>
      <charset val="128"/>
    </font>
    <font>
      <sz val="9"/>
      <color indexed="81"/>
      <name val="ＭＳ Ｐゴシック"/>
      <family val="3"/>
      <charset val="128"/>
    </font>
    <font>
      <sz val="12"/>
      <color indexed="8"/>
      <name val="ＭＳ Ｐゴシック"/>
      <family val="3"/>
      <charset val="128"/>
    </font>
    <font>
      <b/>
      <sz val="9"/>
      <color indexed="10"/>
      <name val="ＭＳ Ｐゴシック"/>
      <family val="3"/>
      <charset val="128"/>
    </font>
    <font>
      <b/>
      <sz val="9"/>
      <color indexed="81"/>
      <name val="MS P ゴシック"/>
      <family val="3"/>
      <charset val="128"/>
    </font>
    <font>
      <sz val="10"/>
      <name val="ＭＳ Ｐゴシック"/>
      <family val="3"/>
      <charset val="128"/>
    </font>
    <font>
      <b/>
      <u/>
      <sz val="10"/>
      <color indexed="10"/>
      <name val="ＭＳ Ｐゴシック"/>
      <family val="3"/>
      <charset val="128"/>
    </font>
    <font>
      <b/>
      <sz val="14"/>
      <color indexed="52"/>
      <name val="MS P ゴシック"/>
      <family val="3"/>
      <charset val="128"/>
    </font>
    <font>
      <b/>
      <sz val="14"/>
      <color indexed="12"/>
      <name val="MS P 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0"/>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9"/>
      <color rgb="FFFF0000"/>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u/>
      <sz val="9"/>
      <color rgb="FF0000CC"/>
      <name val="ＭＳ Ｐゴシック"/>
      <family val="3"/>
      <charset val="128"/>
      <scheme val="minor"/>
    </font>
    <font>
      <sz val="8"/>
      <color theme="0"/>
      <name val="ＭＳ Ｐゴシック"/>
      <family val="3"/>
      <charset val="128"/>
      <scheme val="minor"/>
    </font>
    <font>
      <u/>
      <sz val="10"/>
      <color indexed="10"/>
      <name val="ＭＳ Ｐゴシック"/>
      <family val="3"/>
      <charset val="128"/>
    </font>
    <font>
      <b/>
      <sz val="14"/>
      <color indexed="81"/>
      <name val="MS P ゴシック"/>
      <family val="3"/>
      <charset val="128"/>
    </font>
    <font>
      <sz val="10"/>
      <color rgb="FFFF0000"/>
      <name val="ＭＳ Ｐゴシック"/>
      <family val="3"/>
      <charset val="128"/>
    </font>
    <font>
      <u/>
      <sz val="10"/>
      <color rgb="FFFF0000"/>
      <name val="ＭＳ Ｐゴシック"/>
      <family val="3"/>
      <charset val="128"/>
    </font>
    <font>
      <u/>
      <sz val="10"/>
      <color indexed="8"/>
      <name val="ＭＳ Ｐゴシック"/>
      <family val="3"/>
      <charset val="128"/>
    </font>
    <font>
      <u/>
      <sz val="10"/>
      <name val="ＭＳ Ｐゴシック"/>
      <family val="3"/>
      <charset val="128"/>
    </font>
    <font>
      <sz val="10"/>
      <color rgb="FF000000"/>
      <name val="ＭＳ Ｐゴシック"/>
      <family val="3"/>
      <charset val="128"/>
    </font>
    <font>
      <sz val="9"/>
      <color indexed="81"/>
      <name val="MS P ゴシック"/>
      <family val="3"/>
      <charset val="128"/>
    </font>
    <font>
      <sz val="9"/>
      <color indexed="10"/>
      <name val="MS P ゴシック"/>
      <family val="3"/>
      <charset val="128"/>
    </font>
  </fonts>
  <fills count="6">
    <fill>
      <patternFill patternType="none"/>
    </fill>
    <fill>
      <patternFill patternType="gray125"/>
    </fill>
    <fill>
      <patternFill patternType="solid">
        <fgColor indexed="42"/>
        <bgColor indexed="64"/>
      </patternFill>
    </fill>
    <fill>
      <patternFill patternType="solid">
        <fgColor rgb="FF969696"/>
        <bgColor indexed="64"/>
      </patternFill>
    </fill>
    <fill>
      <patternFill patternType="solid">
        <fgColor rgb="FFFFFF00"/>
        <bgColor indexed="64"/>
      </patternFill>
    </fill>
    <fill>
      <patternFill patternType="solid">
        <fgColor theme="0" tint="-0.249977111117893"/>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dotted">
        <color indexed="64"/>
      </right>
      <top style="thin">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style="thin">
        <color indexed="64"/>
      </right>
      <top/>
      <bottom style="thin">
        <color indexed="64"/>
      </bottom>
      <diagonal/>
    </border>
    <border>
      <left style="thick">
        <color indexed="64"/>
      </left>
      <right style="dotted">
        <color indexed="64"/>
      </right>
      <top style="thin">
        <color indexed="64"/>
      </top>
      <bottom style="thin">
        <color indexed="64"/>
      </bottom>
      <diagonal/>
    </border>
    <border>
      <left style="thick">
        <color indexed="64"/>
      </left>
      <right style="dotted">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ck">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ck">
        <color indexed="64"/>
      </right>
      <top style="thin">
        <color indexed="64"/>
      </top>
      <bottom style="thin">
        <color indexed="64"/>
      </bottom>
      <diagonal/>
    </border>
    <border>
      <left style="dotted">
        <color indexed="64"/>
      </left>
      <right style="thick">
        <color indexed="64"/>
      </right>
      <top/>
      <bottom style="thick">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theme="0" tint="-0.24994659260841701"/>
      </bottom>
      <diagonal/>
    </border>
    <border>
      <left/>
      <right/>
      <top style="thin">
        <color theme="0" tint="-0.24994659260841701"/>
      </top>
      <bottom/>
      <diagonal/>
    </border>
    <border>
      <left/>
      <right/>
      <top style="thin">
        <color theme="0" tint="-0.24994659260841701"/>
      </top>
      <bottom style="thin">
        <color theme="0" tint="-0.24994659260841701"/>
      </bottom>
      <diagonal/>
    </border>
    <border>
      <left style="dotted">
        <color indexed="64"/>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bottom/>
      <diagonal/>
    </border>
    <border>
      <left style="double">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tted">
        <color indexed="64"/>
      </right>
      <top/>
      <bottom style="thick">
        <color indexed="64"/>
      </bottom>
      <diagonal/>
    </border>
    <border>
      <left style="dotted">
        <color indexed="64"/>
      </left>
      <right style="dotted">
        <color indexed="64"/>
      </right>
      <top style="double">
        <color indexed="64"/>
      </top>
      <bottom/>
      <diagonal/>
    </border>
    <border>
      <left style="dotted">
        <color indexed="64"/>
      </left>
      <right style="double">
        <color indexed="64"/>
      </right>
      <top style="double">
        <color indexed="64"/>
      </top>
      <bottom/>
      <diagonal/>
    </border>
    <border>
      <left style="dotted">
        <color indexed="64"/>
      </left>
      <right style="double">
        <color indexed="64"/>
      </right>
      <top/>
      <bottom style="thin">
        <color indexed="64"/>
      </bottom>
      <diagonal/>
    </border>
    <border>
      <left style="dotted">
        <color indexed="64"/>
      </left>
      <right style="double">
        <color indexed="64"/>
      </right>
      <top style="thin">
        <color indexed="64"/>
      </top>
      <bottom/>
      <diagonal/>
    </border>
    <border>
      <left/>
      <right style="double">
        <color indexed="64"/>
      </right>
      <top style="thin">
        <color indexed="64"/>
      </top>
      <bottom/>
      <diagonal/>
    </border>
    <border>
      <left/>
      <right style="double">
        <color indexed="64"/>
      </right>
      <top/>
      <bottom style="double">
        <color indexed="64"/>
      </bottom>
      <diagonal/>
    </border>
    <border>
      <left style="thick">
        <color indexed="64"/>
      </left>
      <right style="dotted">
        <color indexed="64"/>
      </right>
      <top style="double">
        <color indexed="64"/>
      </top>
      <bottom/>
      <diagonal/>
    </border>
    <border>
      <left style="dotted">
        <color indexed="64"/>
      </left>
      <right style="double">
        <color indexed="64"/>
      </right>
      <top/>
      <bottom style="thick">
        <color indexed="64"/>
      </bottom>
      <diagonal/>
    </border>
    <border>
      <left style="medium">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5">
    <xf numFmtId="0" fontId="0" fillId="0" borderId="0">
      <alignment vertical="center"/>
    </xf>
    <xf numFmtId="0" fontId="24" fillId="0" borderId="0" applyNumberFormat="0" applyFill="0" applyBorder="0" applyAlignment="0" applyProtection="0">
      <alignment vertical="center"/>
    </xf>
    <xf numFmtId="0" fontId="4" fillId="0" borderId="0"/>
    <xf numFmtId="0" fontId="4" fillId="0" borderId="0">
      <alignment vertical="center"/>
    </xf>
    <xf numFmtId="0" fontId="4" fillId="0" borderId="0">
      <alignment vertical="center"/>
    </xf>
  </cellStyleXfs>
  <cellXfs count="600">
    <xf numFmtId="0" fontId="0" fillId="0" borderId="0" xfId="0">
      <alignment vertical="center"/>
    </xf>
    <xf numFmtId="49" fontId="0" fillId="0" borderId="0" xfId="0" applyNumberForma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27" fillId="0" borderId="1" xfId="0" applyFont="1" applyBorder="1" applyAlignment="1">
      <alignment horizontal="center" vertical="center"/>
    </xf>
    <xf numFmtId="0" fontId="0" fillId="0" borderId="0" xfId="0" applyAlignment="1">
      <alignment horizontal="right" vertical="center"/>
    </xf>
    <xf numFmtId="49" fontId="4" fillId="0" borderId="1" xfId="3" applyNumberFormat="1" applyFont="1" applyBorder="1" applyAlignment="1">
      <alignment vertical="center"/>
    </xf>
    <xf numFmtId="49" fontId="4" fillId="0" borderId="1" xfId="3" applyNumberFormat="1" applyFont="1" applyBorder="1" applyAlignment="1">
      <alignment horizontal="center" vertical="center"/>
    </xf>
    <xf numFmtId="49" fontId="4" fillId="0" borderId="0" xfId="2" applyNumberFormat="1" applyAlignment="1">
      <alignment vertical="center"/>
    </xf>
    <xf numFmtId="49" fontId="5" fillId="0" borderId="0" xfId="2" applyNumberFormat="1" applyFont="1" applyFill="1" applyBorder="1" applyAlignment="1">
      <alignment vertical="center"/>
    </xf>
    <xf numFmtId="49" fontId="0" fillId="0" borderId="0" xfId="0" applyNumberFormat="1" applyAlignment="1">
      <alignment vertical="center"/>
    </xf>
    <xf numFmtId="49" fontId="4" fillId="2" borderId="1" xfId="2" applyNumberFormat="1" applyFill="1" applyBorder="1" applyAlignment="1">
      <alignment horizontal="center" vertical="center"/>
    </xf>
    <xf numFmtId="49" fontId="4" fillId="2" borderId="1" xfId="4" applyNumberFormat="1" applyFill="1" applyBorder="1" applyAlignment="1">
      <alignment horizontal="center" vertical="center"/>
    </xf>
    <xf numFmtId="49" fontId="4" fillId="0" borderId="1" xfId="2" applyNumberFormat="1" applyFill="1" applyBorder="1" applyAlignment="1">
      <alignment vertical="center"/>
    </xf>
    <xf numFmtId="49" fontId="4" fillId="0" borderId="1" xfId="2" applyNumberFormat="1" applyBorder="1" applyAlignment="1">
      <alignment vertical="center"/>
    </xf>
    <xf numFmtId="49" fontId="4" fillId="0" borderId="1" xfId="4" applyNumberFormat="1" applyBorder="1" applyAlignment="1">
      <alignment vertical="center"/>
    </xf>
    <xf numFmtId="49" fontId="23" fillId="0" borderId="1" xfId="2" applyNumberFormat="1" applyFont="1" applyBorder="1" applyAlignment="1">
      <alignment vertical="center"/>
    </xf>
    <xf numFmtId="49" fontId="23" fillId="0" borderId="1" xfId="2" applyNumberFormat="1" applyFont="1" applyBorder="1" applyAlignment="1">
      <alignment vertical="center"/>
    </xf>
    <xf numFmtId="49" fontId="4" fillId="0" borderId="1" xfId="4" applyNumberFormat="1" applyFill="1" applyBorder="1" applyAlignment="1">
      <alignment horizontal="center" vertical="center"/>
    </xf>
    <xf numFmtId="49" fontId="4" fillId="0" borderId="1" xfId="4" applyNumberFormat="1" applyFont="1" applyBorder="1" applyAlignment="1">
      <alignment vertical="center"/>
    </xf>
    <xf numFmtId="49" fontId="4" fillId="0" borderId="1" xfId="4" applyNumberFormat="1" applyBorder="1" applyAlignment="1">
      <alignment horizontal="center" vertical="center"/>
    </xf>
    <xf numFmtId="49" fontId="4" fillId="0" borderId="0" xfId="2" applyNumberFormat="1" applyBorder="1" applyAlignment="1">
      <alignment vertical="center"/>
    </xf>
    <xf numFmtId="49" fontId="0" fillId="0" borderId="1" xfId="0" applyNumberFormat="1" applyBorder="1" applyAlignment="1">
      <alignment vertical="center"/>
    </xf>
    <xf numFmtId="49" fontId="4" fillId="0" borderId="1" xfId="2" applyNumberFormat="1" applyBorder="1" applyAlignment="1">
      <alignment horizontal="center" vertical="center"/>
    </xf>
    <xf numFmtId="49" fontId="4" fillId="0" borderId="0" xfId="4" applyNumberFormat="1" applyFill="1" applyBorder="1" applyAlignment="1">
      <alignment horizontal="center" vertical="center"/>
    </xf>
    <xf numFmtId="49" fontId="2" fillId="0" borderId="0" xfId="2" applyNumberFormat="1" applyFont="1" applyAlignment="1">
      <alignment vertical="center"/>
    </xf>
    <xf numFmtId="49" fontId="4" fillId="0" borderId="0" xfId="4" applyNumberFormat="1" applyBorder="1" applyAlignment="1">
      <alignment horizontal="center" vertical="center"/>
    </xf>
    <xf numFmtId="49" fontId="4" fillId="0" borderId="0" xfId="2" applyNumberFormat="1" applyFill="1" applyBorder="1" applyAlignment="1">
      <alignment horizontal="center" vertical="center"/>
    </xf>
    <xf numFmtId="49" fontId="4" fillId="0" borderId="0" xfId="2" applyNumberForma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Alignment="1">
      <alignment vertical="center"/>
    </xf>
    <xf numFmtId="49" fontId="5" fillId="0" borderId="0" xfId="2" applyNumberFormat="1" applyFont="1" applyFill="1" applyBorder="1" applyAlignment="1">
      <alignment horizontal="left" vertical="center"/>
    </xf>
    <xf numFmtId="49" fontId="4" fillId="0" borderId="0" xfId="4" applyNumberFormat="1" applyAlignment="1">
      <alignment vertical="center"/>
    </xf>
    <xf numFmtId="49"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shrinkToFit="1"/>
      <protection locked="0"/>
    </xf>
    <xf numFmtId="49" fontId="23" fillId="0" borderId="0" xfId="2" applyNumberFormat="1" applyFont="1" applyBorder="1" applyAlignment="1">
      <alignment vertical="center"/>
    </xf>
    <xf numFmtId="49" fontId="23" fillId="0" borderId="1" xfId="2" applyNumberFormat="1" applyFont="1" applyBorder="1" applyAlignment="1">
      <alignment vertical="center"/>
    </xf>
    <xf numFmtId="0" fontId="28" fillId="0" borderId="0" xfId="0" applyFont="1" applyFill="1" applyAlignment="1" applyProtection="1">
      <alignment horizontal="center" vertical="center"/>
    </xf>
    <xf numFmtId="0" fontId="28" fillId="0" borderId="0" xfId="0" applyFont="1" applyFill="1" applyBorder="1" applyAlignment="1" applyProtection="1">
      <alignment horizontal="center" vertical="center"/>
    </xf>
    <xf numFmtId="0" fontId="0" fillId="0" borderId="0" xfId="0" applyAlignment="1">
      <alignment vertical="center"/>
    </xf>
    <xf numFmtId="0" fontId="9" fillId="0" borderId="3" xfId="0" applyFont="1" applyBorder="1" applyAlignment="1">
      <alignment vertical="center"/>
    </xf>
    <xf numFmtId="0" fontId="29" fillId="0" borderId="3" xfId="0" applyFont="1" applyBorder="1" applyAlignment="1">
      <alignment vertical="center"/>
    </xf>
    <xf numFmtId="0" fontId="29" fillId="0" borderId="4" xfId="0" applyFont="1" applyBorder="1" applyAlignment="1">
      <alignment vertical="center"/>
    </xf>
    <xf numFmtId="0" fontId="0" fillId="0" borderId="0" xfId="0" applyBorder="1">
      <alignment vertical="center"/>
    </xf>
    <xf numFmtId="0" fontId="0" fillId="0" borderId="5"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10" xfId="0" applyBorder="1">
      <alignment vertical="center"/>
    </xf>
    <xf numFmtId="0" fontId="0" fillId="0" borderId="11" xfId="0" applyBorder="1" applyAlignment="1">
      <alignment horizontal="center" vertical="center" textRotation="255"/>
    </xf>
    <xf numFmtId="0" fontId="0" fillId="0" borderId="8" xfId="0" applyBorder="1" applyAlignment="1">
      <alignment horizontal="center" vertical="center"/>
    </xf>
    <xf numFmtId="0" fontId="0" fillId="0" borderId="8" xfId="0" applyBorder="1" applyAlignment="1">
      <alignment horizontal="center" vertical="center" textRotation="255"/>
    </xf>
    <xf numFmtId="0" fontId="0" fillId="0" borderId="8" xfId="0" applyBorder="1" applyAlignment="1">
      <alignment horizontal="center" vertical="center" wrapText="1"/>
    </xf>
    <xf numFmtId="0" fontId="0" fillId="0" borderId="5"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2" xfId="0" applyBorder="1" applyAlignment="1" applyProtection="1">
      <alignment vertical="center" shrinkToFit="1"/>
      <protection locked="0"/>
    </xf>
    <xf numFmtId="0" fontId="0" fillId="0" borderId="12" xfId="0" applyBorder="1" applyAlignment="1" applyProtection="1">
      <alignment horizontal="center" vertical="center" shrinkToFit="1"/>
      <protection locked="0"/>
    </xf>
    <xf numFmtId="0" fontId="30" fillId="0" borderId="0" xfId="0" applyFont="1" applyAlignment="1">
      <alignment horizontal="right" vertical="center"/>
    </xf>
    <xf numFmtId="0" fontId="0" fillId="0" borderId="1" xfId="0" applyNumberFormat="1" applyBorder="1" applyAlignment="1">
      <alignment horizontal="center" vertical="center" shrinkToFit="1"/>
    </xf>
    <xf numFmtId="0" fontId="0" fillId="3" borderId="12" xfId="0" applyFill="1" applyBorder="1" applyAlignment="1" applyProtection="1">
      <alignment vertical="center" shrinkToFit="1"/>
    </xf>
    <xf numFmtId="0" fontId="0" fillId="3" borderId="1" xfId="0" applyFill="1" applyBorder="1" applyAlignment="1" applyProtection="1">
      <alignment vertical="center" shrinkToFit="1"/>
    </xf>
    <xf numFmtId="0" fontId="0" fillId="3" borderId="8" xfId="0" applyFill="1" applyBorder="1" applyAlignment="1" applyProtection="1">
      <alignment vertical="center" shrinkToFit="1"/>
    </xf>
    <xf numFmtId="0" fontId="0" fillId="3" borderId="5" xfId="0" applyFill="1" applyBorder="1" applyAlignment="1" applyProtection="1">
      <alignment horizontal="center" vertical="center" shrinkToFit="1"/>
    </xf>
    <xf numFmtId="0" fontId="0" fillId="3" borderId="5" xfId="0" applyFill="1" applyBorder="1" applyAlignment="1" applyProtection="1">
      <alignment vertical="center" shrinkToFit="1"/>
    </xf>
    <xf numFmtId="0" fontId="0" fillId="3" borderId="1" xfId="0" applyFill="1" applyBorder="1" applyAlignment="1" applyProtection="1">
      <alignment horizontal="center" vertical="center" shrinkToFit="1"/>
    </xf>
    <xf numFmtId="0" fontId="0" fillId="3" borderId="8" xfId="0" applyFill="1" applyBorder="1" applyAlignment="1" applyProtection="1">
      <alignment horizontal="center" vertical="center" shrinkToFit="1"/>
    </xf>
    <xf numFmtId="178" fontId="0" fillId="3" borderId="5" xfId="0" applyNumberFormat="1" applyFill="1" applyBorder="1" applyAlignment="1" applyProtection="1">
      <alignment vertical="center" shrinkToFit="1"/>
    </xf>
    <xf numFmtId="178" fontId="0" fillId="3" borderId="1" xfId="0" applyNumberFormat="1" applyFill="1" applyBorder="1" applyAlignment="1" applyProtection="1">
      <alignment vertical="center" shrinkToFit="1"/>
    </xf>
    <xf numFmtId="178" fontId="0" fillId="3" borderId="8" xfId="0" applyNumberFormat="1" applyFill="1" applyBorder="1" applyAlignment="1" applyProtection="1">
      <alignment vertical="center" shrinkToFit="1"/>
    </xf>
    <xf numFmtId="0" fontId="31" fillId="0" borderId="0" xfId="0" applyFont="1">
      <alignment vertical="center"/>
    </xf>
    <xf numFmtId="0" fontId="0" fillId="0" borderId="7" xfId="0" applyNumberFormat="1" applyBorder="1" applyAlignment="1">
      <alignment horizontal="center" vertical="center" shrinkToFit="1"/>
    </xf>
    <xf numFmtId="0" fontId="0" fillId="0" borderId="14" xfId="0" applyNumberFormat="1" applyBorder="1" applyAlignment="1">
      <alignment horizontal="center" vertical="center" shrinkToFit="1"/>
    </xf>
    <xf numFmtId="180" fontId="32" fillId="0" borderId="0" xfId="0" applyNumberFormat="1" applyFont="1" applyFill="1" applyBorder="1" applyAlignment="1" applyProtection="1">
      <alignment vertical="center"/>
    </xf>
    <xf numFmtId="0" fontId="33" fillId="0" borderId="0" xfId="0" applyFont="1" applyFill="1" applyBorder="1" applyAlignment="1" applyProtection="1">
      <alignment vertical="center"/>
    </xf>
    <xf numFmtId="49" fontId="23" fillId="0" borderId="1" xfId="2" applyNumberFormat="1" applyFont="1" applyBorder="1" applyAlignment="1">
      <alignment vertical="center"/>
    </xf>
    <xf numFmtId="0" fontId="33" fillId="0" borderId="15" xfId="0" applyFont="1" applyFill="1" applyBorder="1" applyAlignment="1" applyProtection="1">
      <alignment vertical="center" textRotation="255"/>
    </xf>
    <xf numFmtId="0" fontId="33" fillId="0" borderId="0" xfId="0" applyFont="1" applyFill="1" applyBorder="1" applyAlignment="1" applyProtection="1">
      <alignment vertical="center" textRotation="255"/>
    </xf>
    <xf numFmtId="179" fontId="27" fillId="0" borderId="0" xfId="0" applyNumberFormat="1" applyFont="1" applyFill="1" applyBorder="1" applyAlignment="1" applyProtection="1">
      <alignment vertical="center"/>
    </xf>
    <xf numFmtId="0" fontId="0" fillId="0" borderId="0" xfId="0" applyAlignment="1">
      <alignment vertical="center"/>
    </xf>
    <xf numFmtId="0" fontId="33" fillId="0" borderId="15" xfId="0" applyFont="1" applyFill="1" applyBorder="1" applyAlignment="1" applyProtection="1">
      <alignment vertical="center"/>
    </xf>
    <xf numFmtId="49" fontId="23" fillId="0" borderId="1" xfId="2" applyNumberFormat="1" applyFont="1" applyBorder="1" applyAlignment="1">
      <alignment vertical="center"/>
    </xf>
    <xf numFmtId="0" fontId="4" fillId="0" borderId="1" xfId="2" applyNumberFormat="1" applyFill="1" applyBorder="1" applyAlignment="1">
      <alignment horizontal="center" vertical="center"/>
    </xf>
    <xf numFmtId="0" fontId="4" fillId="0" borderId="1" xfId="2" applyNumberFormat="1" applyBorder="1" applyAlignment="1">
      <alignment horizontal="center" vertical="center"/>
    </xf>
    <xf numFmtId="0" fontId="4" fillId="0" borderId="1" xfId="4" applyNumberFormat="1" applyFill="1" applyBorder="1" applyAlignment="1">
      <alignment horizontal="center" vertical="center"/>
    </xf>
    <xf numFmtId="0" fontId="4" fillId="0" borderId="1" xfId="4" applyNumberFormat="1" applyBorder="1" applyAlignment="1">
      <alignment horizontal="center" vertical="center"/>
    </xf>
    <xf numFmtId="0" fontId="33" fillId="0" borderId="15" xfId="0" applyFont="1" applyFill="1" applyBorder="1" applyAlignment="1" applyProtection="1">
      <alignment horizontal="center" vertical="center"/>
    </xf>
    <xf numFmtId="0" fontId="33" fillId="0" borderId="0" xfId="0" applyFont="1" applyFill="1" applyBorder="1" applyAlignment="1" applyProtection="1">
      <alignment vertical="center" wrapText="1"/>
    </xf>
    <xf numFmtId="0" fontId="33" fillId="0" borderId="0" xfId="0" applyFont="1" applyFill="1" applyBorder="1" applyAlignment="1" applyProtection="1">
      <alignment horizontal="center" vertical="center"/>
    </xf>
    <xf numFmtId="0" fontId="28" fillId="0" borderId="0" xfId="0" applyFont="1" applyFill="1" applyAlignment="1" applyProtection="1">
      <alignment horizontal="right" vertical="center"/>
    </xf>
    <xf numFmtId="0" fontId="33" fillId="0" borderId="0" xfId="0" applyFont="1" applyFill="1" applyBorder="1" applyAlignment="1" applyProtection="1">
      <alignment horizontal="center" vertical="center" textRotation="255"/>
    </xf>
    <xf numFmtId="0" fontId="34" fillId="0" borderId="0" xfId="0" applyFont="1" applyFill="1" applyAlignment="1" applyProtection="1">
      <alignment horizontal="center" vertical="center"/>
    </xf>
    <xf numFmtId="0" fontId="28" fillId="0" borderId="0" xfId="0" applyFont="1" applyFill="1" applyAlignment="1" applyProtection="1">
      <alignment vertical="center"/>
    </xf>
    <xf numFmtId="178" fontId="33" fillId="0" borderId="0" xfId="0" applyNumberFormat="1" applyFont="1" applyFill="1" applyBorder="1" applyAlignment="1" applyProtection="1">
      <alignment horizontal="center" vertical="center"/>
    </xf>
    <xf numFmtId="180" fontId="32" fillId="0" borderId="15" xfId="0" applyNumberFormat="1" applyFont="1" applyFill="1" applyBorder="1" applyAlignment="1" applyProtection="1">
      <alignment horizontal="center" vertical="center"/>
    </xf>
    <xf numFmtId="180" fontId="32" fillId="0" borderId="0" xfId="0" applyNumberFormat="1" applyFont="1" applyFill="1" applyBorder="1" applyAlignment="1" applyProtection="1">
      <alignment horizontal="center" vertical="center"/>
    </xf>
    <xf numFmtId="179" fontId="27" fillId="0" borderId="15" xfId="0" applyNumberFormat="1" applyFont="1" applyFill="1" applyBorder="1" applyAlignment="1" applyProtection="1">
      <alignment vertical="center"/>
    </xf>
    <xf numFmtId="0" fontId="0" fillId="0" borderId="0" xfId="0" applyAlignment="1">
      <alignment vertical="center"/>
    </xf>
    <xf numFmtId="0" fontId="4" fillId="0" borderId="1" xfId="2" applyNumberFormat="1" applyFont="1" applyFill="1" applyBorder="1" applyAlignment="1">
      <alignment vertical="center" shrinkToFit="1"/>
    </xf>
    <xf numFmtId="0" fontId="4" fillId="0" borderId="1" xfId="2" applyNumberFormat="1" applyBorder="1" applyAlignment="1">
      <alignment vertical="center" shrinkToFit="1"/>
    </xf>
    <xf numFmtId="178" fontId="0" fillId="0" borderId="12" xfId="0" applyNumberFormat="1" applyBorder="1" applyAlignment="1" applyProtection="1">
      <alignment horizontal="center" vertical="center" shrinkToFit="1"/>
      <protection locked="0"/>
    </xf>
    <xf numFmtId="178" fontId="0" fillId="0" borderId="1" xfId="0" applyNumberFormat="1" applyBorder="1" applyAlignment="1" applyProtection="1">
      <alignment horizontal="center" vertical="center" shrinkToFit="1"/>
      <protection locked="0"/>
    </xf>
    <xf numFmtId="178" fontId="0" fillId="0" borderId="8" xfId="0" applyNumberFormat="1" applyBorder="1" applyAlignment="1" applyProtection="1">
      <alignment horizontal="center" vertical="center" shrinkToFit="1"/>
      <protection locked="0"/>
    </xf>
    <xf numFmtId="178" fontId="0" fillId="0" borderId="5" xfId="0" applyNumberFormat="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0" fillId="0" borderId="1" xfId="0" applyBorder="1" applyAlignment="1" applyProtection="1">
      <alignment horizontal="center" vertical="center"/>
    </xf>
    <xf numFmtId="0" fontId="35" fillId="0" borderId="2" xfId="0" applyFont="1" applyFill="1" applyBorder="1" applyAlignment="1" applyProtection="1">
      <alignment vertical="center" shrinkToFit="1"/>
    </xf>
    <xf numFmtId="0" fontId="35" fillId="0" borderId="0" xfId="0" applyFont="1" applyFill="1" applyBorder="1" applyAlignment="1" applyProtection="1">
      <alignment vertical="center" shrinkToFit="1"/>
    </xf>
    <xf numFmtId="0" fontId="0" fillId="0" borderId="0" xfId="0" applyProtection="1">
      <alignment vertical="center"/>
    </xf>
    <xf numFmtId="49" fontId="4" fillId="2" borderId="1" xfId="2" applyNumberFormat="1" applyFill="1" applyBorder="1" applyAlignment="1">
      <alignment horizontal="center" vertical="center" shrinkToFit="1"/>
    </xf>
    <xf numFmtId="49" fontId="4" fillId="0" borderId="1" xfId="2" applyNumberFormat="1" applyBorder="1" applyAlignment="1">
      <alignment vertical="center" shrinkToFit="1"/>
    </xf>
    <xf numFmtId="49" fontId="23" fillId="0" borderId="1" xfId="2" applyNumberFormat="1" applyFont="1" applyBorder="1" applyAlignment="1">
      <alignment vertical="center" shrinkToFit="1"/>
    </xf>
    <xf numFmtId="49" fontId="4" fillId="0" borderId="1" xfId="2" applyNumberFormat="1" applyFill="1" applyBorder="1" applyAlignment="1">
      <alignment horizontal="center" vertical="center" shrinkToFit="1"/>
    </xf>
    <xf numFmtId="49" fontId="4" fillId="0" borderId="1" xfId="2" applyNumberFormat="1" applyBorder="1" applyAlignment="1">
      <alignment horizontal="center" vertical="center" shrinkToFit="1"/>
    </xf>
    <xf numFmtId="0" fontId="0" fillId="0" borderId="2" xfId="0" applyNumberFormat="1" applyBorder="1" applyAlignment="1">
      <alignment horizontal="left" vertical="center"/>
    </xf>
    <xf numFmtId="0" fontId="33" fillId="0" borderId="0" xfId="0" applyNumberFormat="1" applyFont="1" applyFill="1" applyAlignment="1" applyProtection="1">
      <alignment vertical="center"/>
    </xf>
    <xf numFmtId="0" fontId="0" fillId="0" borderId="2" xfId="0" applyNumberFormat="1" applyBorder="1" applyAlignment="1">
      <alignment vertical="center"/>
    </xf>
    <xf numFmtId="49" fontId="30" fillId="0" borderId="1" xfId="2" applyNumberFormat="1" applyFont="1" applyBorder="1" applyAlignment="1">
      <alignment vertical="center"/>
    </xf>
    <xf numFmtId="0" fontId="36" fillId="0" borderId="0" xfId="0" applyFont="1" applyAlignment="1">
      <alignment horizontal="center" vertical="center"/>
    </xf>
    <xf numFmtId="0" fontId="0" fillId="0" borderId="0" xfId="0" applyAlignment="1">
      <alignment vertical="center"/>
    </xf>
    <xf numFmtId="0" fontId="0" fillId="0" borderId="8" xfId="0" applyBorder="1" applyAlignment="1">
      <alignment vertical="center" textRotation="255" shrinkToFit="1"/>
    </xf>
    <xf numFmtId="0" fontId="0" fillId="0" borderId="12" xfId="0" applyBorder="1" applyAlignment="1" applyProtection="1">
      <alignment horizontal="center" vertical="center" shrinkToFit="1"/>
    </xf>
    <xf numFmtId="0" fontId="0" fillId="0" borderId="5" xfId="0" applyBorder="1" applyAlignment="1" applyProtection="1">
      <alignment horizontal="center" vertical="center" shrinkToFit="1"/>
    </xf>
    <xf numFmtId="49" fontId="5" fillId="0" borderId="0" xfId="2" applyNumberFormat="1" applyFont="1" applyBorder="1" applyAlignment="1">
      <alignment vertical="center"/>
    </xf>
    <xf numFmtId="0" fontId="33" fillId="0" borderId="16" xfId="0" applyFont="1" applyFill="1" applyBorder="1" applyAlignment="1" applyProtection="1">
      <alignment vertical="center" shrinkToFit="1"/>
    </xf>
    <xf numFmtId="0" fontId="37" fillId="0" borderId="16" xfId="0" applyFont="1" applyFill="1" applyBorder="1" applyAlignment="1" applyProtection="1">
      <alignment vertical="center" shrinkToFit="1"/>
    </xf>
    <xf numFmtId="0" fontId="10" fillId="0" borderId="16" xfId="0" applyFont="1" applyFill="1" applyBorder="1" applyAlignment="1" applyProtection="1">
      <alignment vertical="center" shrinkToFit="1"/>
    </xf>
    <xf numFmtId="0" fontId="0" fillId="0" borderId="1" xfId="0" applyNumberFormat="1" applyBorder="1" applyAlignment="1">
      <alignment horizontal="center" vertical="center" shrinkToFit="1"/>
    </xf>
    <xf numFmtId="0" fontId="0" fillId="0" borderId="14"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27" fillId="0" borderId="0" xfId="0" applyFont="1" applyFill="1" applyAlignment="1" applyProtection="1">
      <alignment horizontal="center" vertical="center"/>
    </xf>
    <xf numFmtId="182" fontId="27" fillId="0" borderId="0" xfId="0" applyNumberFormat="1" applyFont="1" applyFill="1" applyAlignment="1" applyProtection="1">
      <alignment horizontal="center" vertical="center"/>
    </xf>
    <xf numFmtId="0" fontId="32"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14" fontId="0" fillId="4" borderId="1" xfId="0" applyNumberFormat="1" applyFill="1" applyBorder="1" applyAlignment="1">
      <alignment vertical="center"/>
    </xf>
    <xf numFmtId="0" fontId="27" fillId="5" borderId="17" xfId="0" applyFont="1" applyFill="1" applyBorder="1" applyAlignment="1" applyProtection="1">
      <alignment horizontal="center" vertical="center"/>
    </xf>
    <xf numFmtId="0" fontId="27" fillId="5" borderId="3" xfId="0" applyFont="1" applyFill="1" applyBorder="1" applyAlignment="1" applyProtection="1">
      <alignment horizontal="center" vertical="center"/>
    </xf>
    <xf numFmtId="0" fontId="27" fillId="5" borderId="4" xfId="0" applyFont="1" applyFill="1" applyBorder="1" applyAlignment="1" applyProtection="1">
      <alignment horizontal="center" vertical="center"/>
    </xf>
    <xf numFmtId="0" fontId="28" fillId="0" borderId="1" xfId="0" applyFont="1" applyFill="1" applyBorder="1" applyAlignment="1" applyProtection="1">
      <alignment horizontal="center" vertical="center" wrapText="1"/>
    </xf>
    <xf numFmtId="0" fontId="28" fillId="0" borderId="0" xfId="0" applyFont="1" applyFill="1" applyBorder="1" applyAlignment="1" applyProtection="1">
      <alignment vertical="center"/>
    </xf>
    <xf numFmtId="181" fontId="32" fillId="0" borderId="0" xfId="0" applyNumberFormat="1" applyFont="1" applyFill="1" applyBorder="1" applyAlignment="1" applyProtection="1">
      <alignment vertical="center"/>
    </xf>
    <xf numFmtId="179" fontId="32" fillId="0" borderId="0" xfId="0" applyNumberFormat="1" applyFont="1" applyFill="1" applyBorder="1" applyAlignment="1" applyProtection="1">
      <alignment vertical="center"/>
    </xf>
    <xf numFmtId="0" fontId="33" fillId="0" borderId="2" xfId="0" applyFont="1" applyFill="1" applyBorder="1" applyAlignment="1" applyProtection="1">
      <alignment vertical="center"/>
    </xf>
    <xf numFmtId="0" fontId="33" fillId="0" borderId="18" xfId="0" applyFont="1" applyFill="1" applyBorder="1" applyAlignment="1" applyProtection="1">
      <alignment vertical="center"/>
    </xf>
    <xf numFmtId="179" fontId="27" fillId="0" borderId="15" xfId="0" applyNumberFormat="1" applyFont="1" applyFill="1" applyBorder="1" applyAlignment="1" applyProtection="1">
      <alignment vertical="center" shrinkToFit="1"/>
      <protection locked="0"/>
    </xf>
    <xf numFmtId="0" fontId="33" fillId="5" borderId="1" xfId="0" applyFont="1" applyFill="1" applyBorder="1" applyAlignment="1" applyProtection="1">
      <alignment horizontal="center" vertical="center" wrapText="1" shrinkToFit="1"/>
    </xf>
    <xf numFmtId="0" fontId="27" fillId="5" borderId="17" xfId="0" applyFont="1" applyFill="1" applyBorder="1" applyAlignment="1" applyProtection="1">
      <alignment horizontal="center" vertical="center" wrapText="1"/>
    </xf>
    <xf numFmtId="0" fontId="27" fillId="5" borderId="3" xfId="0" applyFont="1" applyFill="1" applyBorder="1" applyAlignment="1" applyProtection="1">
      <alignment horizontal="center" vertical="center" wrapText="1"/>
    </xf>
    <xf numFmtId="0" fontId="27" fillId="5" borderId="19" xfId="0" applyFont="1" applyFill="1" applyBorder="1" applyAlignment="1" applyProtection="1">
      <alignment horizontal="center" vertical="center" wrapText="1"/>
    </xf>
    <xf numFmtId="49" fontId="23" fillId="0" borderId="1" xfId="2" applyNumberFormat="1" applyFont="1" applyBorder="1" applyAlignment="1">
      <alignment vertical="center"/>
    </xf>
    <xf numFmtId="0" fontId="0" fillId="0" borderId="20" xfId="0" applyBorder="1" applyAlignment="1" applyProtection="1">
      <alignment horizontal="center" vertical="center" shrinkToFit="1"/>
    </xf>
    <xf numFmtId="0" fontId="0" fillId="0" borderId="21" xfId="0" applyBorder="1" applyAlignment="1" applyProtection="1">
      <alignment horizontal="center" vertical="center" shrinkToFit="1"/>
    </xf>
    <xf numFmtId="0" fontId="0" fillId="0" borderId="6" xfId="0" applyBorder="1" applyAlignment="1" applyProtection="1">
      <alignment vertical="center" shrinkToFit="1"/>
    </xf>
    <xf numFmtId="0" fontId="0" fillId="0" borderId="7" xfId="0" applyBorder="1" applyAlignment="1" applyProtection="1">
      <alignment vertical="center" shrinkToFit="1"/>
    </xf>
    <xf numFmtId="0" fontId="0" fillId="0" borderId="9" xfId="0" applyBorder="1" applyAlignment="1" applyProtection="1">
      <alignment vertical="center" shrinkToFit="1"/>
    </xf>
    <xf numFmtId="0" fontId="0" fillId="0" borderId="0" xfId="0" applyNumberFormat="1" applyAlignment="1">
      <alignment vertical="center"/>
    </xf>
    <xf numFmtId="0" fontId="33" fillId="0" borderId="0" xfId="0" applyFont="1" applyFill="1" applyBorder="1" applyAlignment="1" applyProtection="1">
      <alignment vertical="center"/>
      <protection locked="0"/>
    </xf>
    <xf numFmtId="0" fontId="38" fillId="0" borderId="90" xfId="0" applyFont="1" applyFill="1" applyBorder="1" applyAlignment="1" applyProtection="1">
      <alignment horizontal="center" vertical="center" shrinkToFit="1"/>
    </xf>
    <xf numFmtId="0" fontId="38" fillId="0" borderId="91"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49" fillId="0" borderId="0" xfId="0" applyFont="1" applyFill="1" applyBorder="1" applyAlignment="1" applyProtection="1">
      <alignment horizontal="center" vertical="center" shrinkToFit="1"/>
    </xf>
    <xf numFmtId="0" fontId="19" fillId="0" borderId="0" xfId="0" applyFont="1" applyFill="1" applyBorder="1" applyAlignment="1" applyProtection="1">
      <alignment horizontal="center" vertical="center" shrinkToFit="1"/>
    </xf>
    <xf numFmtId="0" fontId="38" fillId="0" borderId="92" xfId="0" applyFont="1" applyFill="1" applyBorder="1" applyAlignment="1" applyProtection="1">
      <alignment horizontal="center" vertical="center" shrinkToFit="1"/>
    </xf>
    <xf numFmtId="0" fontId="30" fillId="0" borderId="0" xfId="0" applyFont="1" applyBorder="1">
      <alignment vertical="center"/>
    </xf>
    <xf numFmtId="0" fontId="30" fillId="0" borderId="0" xfId="0" applyFont="1" applyFill="1" applyBorder="1">
      <alignment vertical="center"/>
    </xf>
    <xf numFmtId="0" fontId="25" fillId="0" borderId="112" xfId="0" applyFont="1" applyBorder="1">
      <alignment vertical="center"/>
    </xf>
    <xf numFmtId="0" fontId="37" fillId="0" borderId="0" xfId="0" applyFont="1" applyFill="1" applyBorder="1" applyAlignment="1" applyProtection="1">
      <alignment horizontal="center" vertical="center"/>
    </xf>
    <xf numFmtId="0" fontId="38" fillId="0" borderId="91" xfId="0" applyFont="1" applyFill="1" applyBorder="1" applyAlignment="1" applyProtection="1">
      <alignment horizontal="center" vertical="center" shrinkToFit="1"/>
    </xf>
    <xf numFmtId="0" fontId="38" fillId="0" borderId="90" xfId="0" applyFont="1" applyFill="1" applyBorder="1" applyAlignment="1" applyProtection="1">
      <alignment horizontal="center" vertical="center" shrinkToFit="1"/>
    </xf>
    <xf numFmtId="0" fontId="33" fillId="0" borderId="13" xfId="0" applyFont="1" applyBorder="1" applyAlignment="1" applyProtection="1">
      <alignment vertical="center" wrapText="1"/>
      <protection locked="0"/>
    </xf>
    <xf numFmtId="0" fontId="33" fillId="0" borderId="7" xfId="0" applyFont="1" applyBorder="1" applyAlignment="1" applyProtection="1">
      <alignment vertical="center" wrapText="1"/>
      <protection locked="0"/>
    </xf>
    <xf numFmtId="0" fontId="33" fillId="0" borderId="9" xfId="0" applyFont="1" applyBorder="1" applyAlignment="1" applyProtection="1">
      <alignment vertical="center" wrapText="1"/>
      <protection locked="0"/>
    </xf>
    <xf numFmtId="0" fontId="33" fillId="0" borderId="6" xfId="0" applyFont="1" applyBorder="1" applyAlignment="1" applyProtection="1">
      <alignment vertical="center" wrapText="1"/>
      <protection locked="0"/>
    </xf>
    <xf numFmtId="0" fontId="28" fillId="0" borderId="3" xfId="0" applyFont="1" applyFill="1" applyBorder="1" applyAlignment="1" applyProtection="1">
      <alignment horizontal="center" vertical="center" shrinkToFit="1"/>
    </xf>
    <xf numFmtId="14" fontId="4" fillId="4" borderId="1" xfId="2" applyNumberFormat="1" applyFont="1" applyFill="1" applyBorder="1" applyAlignment="1">
      <alignment vertical="center" shrinkToFit="1"/>
    </xf>
    <xf numFmtId="14" fontId="23" fillId="4" borderId="1" xfId="2" applyNumberFormat="1" applyFont="1" applyFill="1" applyBorder="1" applyAlignment="1">
      <alignment vertical="center" shrinkToFit="1"/>
    </xf>
    <xf numFmtId="0" fontId="28" fillId="0" borderId="0" xfId="0" applyFont="1" applyFill="1" applyAlignment="1" applyProtection="1">
      <alignment vertical="center" shrinkToFit="1"/>
    </xf>
    <xf numFmtId="0" fontId="27" fillId="0" borderId="4" xfId="0" applyFont="1" applyFill="1" applyBorder="1" applyAlignment="1" applyProtection="1">
      <alignment vertical="center" shrinkToFit="1"/>
    </xf>
    <xf numFmtId="0" fontId="27" fillId="0" borderId="0" xfId="0" applyFont="1" applyFill="1" applyBorder="1" applyAlignment="1" applyProtection="1">
      <alignment vertical="center" shrinkToFit="1"/>
    </xf>
    <xf numFmtId="0" fontId="28" fillId="0" borderId="0" xfId="0" applyFont="1" applyFill="1" applyBorder="1" applyAlignment="1" applyProtection="1">
      <alignment vertical="center" shrinkToFit="1"/>
    </xf>
    <xf numFmtId="0" fontId="28" fillId="0" borderId="2" xfId="0" applyFont="1" applyFill="1" applyBorder="1" applyAlignment="1" applyProtection="1">
      <alignment vertical="center" shrinkToFit="1"/>
    </xf>
    <xf numFmtId="0" fontId="0" fillId="0" borderId="4"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0" xfId="0" applyFont="1" applyFill="1" applyAlignment="1" applyProtection="1">
      <alignment vertical="center" shrinkToFit="1"/>
    </xf>
    <xf numFmtId="0" fontId="0" fillId="0" borderId="0" xfId="0" applyFont="1" applyFill="1" applyBorder="1" applyAlignment="1" applyProtection="1">
      <alignment vertical="center" shrinkToFit="1"/>
    </xf>
    <xf numFmtId="49" fontId="5" fillId="0" borderId="0" xfId="2" applyNumberFormat="1" applyFont="1" applyFill="1" applyBorder="1" applyAlignment="1">
      <alignment vertical="center"/>
    </xf>
    <xf numFmtId="49" fontId="5" fillId="0" borderId="16" xfId="4" applyNumberFormat="1" applyFont="1" applyFill="1" applyBorder="1" applyAlignment="1">
      <alignment horizontal="left" vertical="center"/>
    </xf>
    <xf numFmtId="49" fontId="5" fillId="0" borderId="16" xfId="4" applyNumberFormat="1" applyFont="1" applyFill="1" applyBorder="1" applyAlignment="1">
      <alignment vertical="center"/>
    </xf>
    <xf numFmtId="49" fontId="39" fillId="0" borderId="16" xfId="0" applyNumberFormat="1" applyFont="1" applyBorder="1" applyAlignment="1">
      <alignment horizontal="left" vertical="center"/>
    </xf>
    <xf numFmtId="49" fontId="5" fillId="0" borderId="16" xfId="2" applyNumberFormat="1" applyFont="1" applyFill="1" applyBorder="1" applyAlignment="1">
      <alignment vertical="center"/>
    </xf>
    <xf numFmtId="49" fontId="5" fillId="0" borderId="16" xfId="2" applyNumberFormat="1" applyFont="1" applyFill="1" applyBorder="1" applyAlignment="1">
      <alignment horizontal="left" vertical="center"/>
    </xf>
    <xf numFmtId="0" fontId="30" fillId="0" borderId="17"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49" fontId="0" fillId="0" borderId="0" xfId="0" applyNumberFormat="1" applyAlignment="1" applyProtection="1">
      <alignment horizontal="right" vertical="center" shrinkToFit="1"/>
      <protection locked="0"/>
    </xf>
    <xf numFmtId="176" fontId="0" fillId="0" borderId="0" xfId="0" applyNumberFormat="1" applyAlignment="1" applyProtection="1">
      <alignment horizontal="right" vertical="center" shrinkToFit="1"/>
      <protection locked="0"/>
    </xf>
    <xf numFmtId="177" fontId="26" fillId="0" borderId="0" xfId="0" applyNumberFormat="1" applyFont="1" applyAlignment="1">
      <alignment horizontal="right" vertical="center" shrinkToFi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pplyProtection="1">
      <alignment vertical="center" shrinkToFit="1"/>
      <protection locked="0"/>
    </xf>
    <xf numFmtId="0" fontId="0" fillId="0" borderId="0" xfId="0" applyBorder="1" applyAlignment="1" applyProtection="1">
      <alignment horizontal="left" vertical="center" shrinkToFit="1"/>
      <protection locked="0"/>
    </xf>
    <xf numFmtId="0" fontId="40" fillId="0" borderId="0" xfId="0" applyFont="1" applyAlignment="1">
      <alignment horizontal="center" vertical="center"/>
    </xf>
    <xf numFmtId="0" fontId="29" fillId="0" borderId="3" xfId="0" applyFont="1" applyBorder="1" applyAlignment="1">
      <alignment vertical="center" shrinkToFit="1"/>
    </xf>
    <xf numFmtId="0" fontId="29" fillId="0" borderId="4" xfId="0" applyFont="1" applyBorder="1" applyAlignment="1">
      <alignment vertical="center" shrinkToFit="1"/>
    </xf>
    <xf numFmtId="0" fontId="26" fillId="0" borderId="17" xfId="0" quotePrefix="1" applyFont="1" applyBorder="1" applyAlignment="1">
      <alignment horizontal="center" vertical="center"/>
    </xf>
    <xf numFmtId="0" fontId="26" fillId="0" borderId="3" xfId="0" quotePrefix="1" applyFont="1" applyBorder="1" applyAlignment="1">
      <alignment horizontal="center" vertical="center"/>
    </xf>
    <xf numFmtId="0" fontId="29" fillId="0" borderId="17" xfId="0" quotePrefix="1" applyFont="1" applyBorder="1" applyAlignment="1">
      <alignment horizontal="center" vertical="center"/>
    </xf>
    <xf numFmtId="0" fontId="29" fillId="0" borderId="3" xfId="0" quotePrefix="1" applyFont="1" applyBorder="1" applyAlignment="1">
      <alignment horizontal="center" vertical="center"/>
    </xf>
    <xf numFmtId="0" fontId="0" fillId="0" borderId="0" xfId="0" applyAlignment="1">
      <alignment horizontal="center" vertical="center"/>
    </xf>
    <xf numFmtId="179" fontId="27" fillId="0" borderId="78" xfId="0" applyNumberFormat="1" applyFont="1" applyFill="1" applyBorder="1" applyAlignment="1" applyProtection="1">
      <alignment horizontal="center" vertical="center"/>
    </xf>
    <xf numFmtId="0" fontId="27" fillId="0" borderId="79" xfId="0" applyFont="1" applyFill="1" applyBorder="1" applyAlignment="1" applyProtection="1">
      <alignment horizontal="center" vertical="center"/>
    </xf>
    <xf numFmtId="0" fontId="27" fillId="0" borderId="109" xfId="0" applyFont="1" applyFill="1" applyBorder="1" applyAlignment="1" applyProtection="1">
      <alignment horizontal="center" vertical="center"/>
    </xf>
    <xf numFmtId="0" fontId="46" fillId="0" borderId="15" xfId="0" applyFont="1" applyFill="1" applyBorder="1" applyAlignment="1" applyProtection="1">
      <alignment vertical="top" wrapText="1"/>
    </xf>
    <xf numFmtId="0" fontId="46" fillId="0" borderId="108" xfId="0" applyFont="1" applyFill="1" applyBorder="1" applyAlignment="1" applyProtection="1">
      <alignment vertical="top" wrapText="1"/>
    </xf>
    <xf numFmtId="0" fontId="19" fillId="0" borderId="0" xfId="0" applyFont="1" applyFill="1" applyBorder="1" applyAlignment="1" applyProtection="1">
      <alignment vertical="center" shrinkToFit="1"/>
    </xf>
    <xf numFmtId="0" fontId="19" fillId="0" borderId="91" xfId="0" applyFont="1" applyFill="1" applyBorder="1" applyAlignment="1" applyProtection="1">
      <alignment vertical="center" shrinkToFit="1"/>
    </xf>
    <xf numFmtId="0" fontId="27" fillId="0" borderId="90" xfId="0" applyFont="1" applyFill="1" applyBorder="1" applyAlignment="1" applyProtection="1">
      <alignment vertical="center" shrinkToFit="1"/>
    </xf>
    <xf numFmtId="0" fontId="27" fillId="0" borderId="22" xfId="0" applyFont="1" applyFill="1" applyBorder="1" applyAlignment="1" applyProtection="1">
      <alignment horizontal="center" vertical="center" wrapText="1"/>
    </xf>
    <xf numFmtId="0" fontId="27" fillId="0" borderId="23"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xf>
    <xf numFmtId="179" fontId="27" fillId="0" borderId="32" xfId="0" applyNumberFormat="1" applyFont="1" applyFill="1" applyBorder="1" applyAlignment="1" applyProtection="1">
      <alignment horizontal="center" vertical="center" shrinkToFit="1"/>
      <protection locked="0"/>
    </xf>
    <xf numFmtId="179" fontId="27" fillId="0" borderId="15" xfId="0" applyNumberFormat="1" applyFont="1" applyFill="1" applyBorder="1" applyAlignment="1" applyProtection="1">
      <alignment horizontal="center" vertical="center" shrinkToFit="1"/>
      <protection locked="0"/>
    </xf>
    <xf numFmtId="179" fontId="27" fillId="0" borderId="33" xfId="0" applyNumberFormat="1" applyFont="1" applyFill="1" applyBorder="1" applyAlignment="1" applyProtection="1">
      <alignment horizontal="center" vertical="center" shrinkToFit="1"/>
      <protection locked="0"/>
    </xf>
    <xf numFmtId="179" fontId="27" fillId="0" borderId="2" xfId="0" applyNumberFormat="1" applyFont="1" applyFill="1" applyBorder="1" applyAlignment="1" applyProtection="1">
      <alignment horizontal="center" vertical="center" shrinkToFit="1"/>
      <protection locked="0"/>
    </xf>
    <xf numFmtId="179" fontId="27" fillId="0" borderId="0" xfId="0" applyNumberFormat="1" applyFont="1" applyFill="1" applyBorder="1" applyAlignment="1" applyProtection="1">
      <alignment horizontal="center" vertical="center" shrinkToFit="1"/>
      <protection locked="0"/>
    </xf>
    <xf numFmtId="179" fontId="27" fillId="0" borderId="18" xfId="0" applyNumberFormat="1" applyFont="1" applyFill="1" applyBorder="1" applyAlignment="1" applyProtection="1">
      <alignment horizontal="center" vertical="center" shrinkToFit="1"/>
      <protection locked="0"/>
    </xf>
    <xf numFmtId="179" fontId="27" fillId="0" borderId="34" xfId="0" applyNumberFormat="1" applyFont="1" applyFill="1" applyBorder="1" applyAlignment="1" applyProtection="1">
      <alignment horizontal="center" vertical="center" shrinkToFit="1"/>
      <protection locked="0"/>
    </xf>
    <xf numFmtId="179" fontId="27" fillId="0" borderId="16" xfId="0" applyNumberFormat="1" applyFont="1" applyFill="1" applyBorder="1" applyAlignment="1" applyProtection="1">
      <alignment horizontal="center" vertical="center" shrinkToFit="1"/>
      <protection locked="0"/>
    </xf>
    <xf numFmtId="179" fontId="27" fillId="0" borderId="35" xfId="0" applyNumberFormat="1" applyFont="1" applyFill="1" applyBorder="1" applyAlignment="1" applyProtection="1">
      <alignment horizontal="center" vertical="center" shrinkToFit="1"/>
      <protection locked="0"/>
    </xf>
    <xf numFmtId="0" fontId="43" fillId="0" borderId="63" xfId="0" applyFont="1" applyFill="1" applyBorder="1" applyAlignment="1" applyProtection="1">
      <alignment horizontal="center" vertical="center" shrinkToFit="1"/>
    </xf>
    <xf numFmtId="0" fontId="43" fillId="0" borderId="64" xfId="0" applyFont="1" applyFill="1" applyBorder="1" applyAlignment="1" applyProtection="1">
      <alignment horizontal="center" vertical="center" shrinkToFit="1"/>
    </xf>
    <xf numFmtId="0" fontId="43" fillId="0" borderId="65" xfId="0" applyFont="1" applyFill="1" applyBorder="1" applyAlignment="1" applyProtection="1">
      <alignment horizontal="center" vertical="center" shrinkToFit="1"/>
    </xf>
    <xf numFmtId="0" fontId="19" fillId="0" borderId="90" xfId="0" applyFont="1" applyFill="1" applyBorder="1" applyAlignment="1" applyProtection="1">
      <alignment vertical="center" wrapText="1"/>
    </xf>
    <xf numFmtId="0" fontId="33" fillId="0" borderId="1" xfId="0" applyFont="1" applyFill="1" applyBorder="1" applyAlignment="1" applyProtection="1">
      <alignment horizontal="center" vertical="center" shrinkToFit="1"/>
    </xf>
    <xf numFmtId="0" fontId="33" fillId="0" borderId="66" xfId="0" applyFont="1" applyFill="1" applyBorder="1" applyAlignment="1" applyProtection="1">
      <alignment horizontal="center" vertical="center" shrinkToFit="1"/>
    </xf>
    <xf numFmtId="0" fontId="33" fillId="0" borderId="42" xfId="0" applyFont="1" applyFill="1" applyBorder="1" applyAlignment="1" applyProtection="1">
      <alignment horizontal="center" vertical="center" shrinkToFit="1"/>
    </xf>
    <xf numFmtId="0" fontId="33" fillId="0" borderId="67" xfId="0" applyFont="1" applyFill="1" applyBorder="1" applyAlignment="1" applyProtection="1">
      <alignment horizontal="center" vertical="center" shrinkToFit="1"/>
    </xf>
    <xf numFmtId="0" fontId="33" fillId="0" borderId="30" xfId="0" applyFont="1" applyFill="1" applyBorder="1" applyAlignment="1" applyProtection="1">
      <alignment horizontal="center" vertical="center" shrinkToFit="1"/>
    </xf>
    <xf numFmtId="0" fontId="33" fillId="0" borderId="68" xfId="0" applyFont="1" applyFill="1" applyBorder="1" applyAlignment="1" applyProtection="1">
      <alignment horizontal="center" vertical="center" shrinkToFit="1"/>
    </xf>
    <xf numFmtId="0" fontId="33" fillId="0" borderId="69" xfId="0" applyFont="1" applyFill="1" applyBorder="1" applyAlignment="1" applyProtection="1">
      <alignment horizontal="center" vertical="center" shrinkToFit="1"/>
    </xf>
    <xf numFmtId="0" fontId="33" fillId="0" borderId="32" xfId="0" applyFont="1" applyFill="1" applyBorder="1" applyAlignment="1" applyProtection="1">
      <alignment horizontal="center" vertical="center" shrinkToFit="1"/>
    </xf>
    <xf numFmtId="0" fontId="33" fillId="0" borderId="15" xfId="0" applyFont="1" applyFill="1" applyBorder="1" applyAlignment="1" applyProtection="1">
      <alignment horizontal="center" vertical="center" shrinkToFit="1"/>
    </xf>
    <xf numFmtId="0" fontId="33" fillId="0" borderId="33" xfId="0" applyFont="1" applyFill="1" applyBorder="1" applyAlignment="1" applyProtection="1">
      <alignment horizontal="center" vertical="center" shrinkToFit="1"/>
    </xf>
    <xf numFmtId="0" fontId="33" fillId="0" borderId="2"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18" xfId="0" applyFont="1" applyFill="1" applyBorder="1" applyAlignment="1" applyProtection="1">
      <alignment horizontal="center" vertical="center" shrinkToFit="1"/>
    </xf>
    <xf numFmtId="0" fontId="33" fillId="0" borderId="34" xfId="0" applyFont="1" applyFill="1" applyBorder="1" applyAlignment="1" applyProtection="1">
      <alignment horizontal="center" vertical="center" shrinkToFit="1"/>
    </xf>
    <xf numFmtId="0" fontId="33" fillId="0" borderId="16" xfId="0" applyFont="1" applyFill="1" applyBorder="1" applyAlignment="1" applyProtection="1">
      <alignment horizontal="center" vertical="center" shrinkToFit="1"/>
    </xf>
    <xf numFmtId="0" fontId="33" fillId="0" borderId="35" xfId="0" applyFont="1" applyFill="1" applyBorder="1" applyAlignment="1" applyProtection="1">
      <alignment horizontal="center" vertical="center" shrinkToFit="1"/>
    </xf>
    <xf numFmtId="0" fontId="33" fillId="0" borderId="64" xfId="0" applyFont="1" applyFill="1" applyBorder="1" applyAlignment="1" applyProtection="1">
      <alignment horizontal="center" vertical="center" shrinkToFit="1"/>
    </xf>
    <xf numFmtId="0" fontId="33" fillId="0" borderId="70" xfId="0" applyFont="1" applyFill="1" applyBorder="1" applyAlignment="1" applyProtection="1">
      <alignment horizontal="center" vertical="center" shrinkToFit="1"/>
    </xf>
    <xf numFmtId="0" fontId="33" fillId="0" borderId="65" xfId="0" applyFont="1" applyFill="1" applyBorder="1" applyAlignment="1" applyProtection="1">
      <alignment horizontal="center" vertical="center" shrinkToFit="1"/>
    </xf>
    <xf numFmtId="181" fontId="27" fillId="0" borderId="42" xfId="0" applyNumberFormat="1" applyFont="1" applyFill="1" applyBorder="1" applyAlignment="1" applyProtection="1">
      <alignment horizontal="center" vertical="center" shrinkToFit="1"/>
    </xf>
    <xf numFmtId="181" fontId="27" fillId="0" borderId="67" xfId="0" applyNumberFormat="1" applyFont="1" applyFill="1" applyBorder="1" applyAlignment="1" applyProtection="1">
      <alignment horizontal="center" vertical="center" shrinkToFit="1"/>
    </xf>
    <xf numFmtId="181" fontId="27" fillId="0" borderId="30" xfId="0" applyNumberFormat="1" applyFont="1" applyFill="1" applyBorder="1" applyAlignment="1" applyProtection="1">
      <alignment horizontal="center" vertical="center" shrinkToFit="1"/>
    </xf>
    <xf numFmtId="181" fontId="27" fillId="0" borderId="68" xfId="0" applyNumberFormat="1" applyFont="1" applyFill="1" applyBorder="1" applyAlignment="1" applyProtection="1">
      <alignment horizontal="center" vertical="center" shrinkToFit="1"/>
    </xf>
    <xf numFmtId="0" fontId="33" fillId="0" borderId="17" xfId="0" applyFont="1" applyFill="1" applyBorder="1" applyAlignment="1" applyProtection="1">
      <alignment horizontal="right" vertical="center" shrinkToFit="1"/>
    </xf>
    <xf numFmtId="0" fontId="33" fillId="0" borderId="3" xfId="0" applyFont="1" applyFill="1" applyBorder="1" applyAlignment="1" applyProtection="1">
      <alignment horizontal="right" vertical="center" shrinkToFit="1"/>
    </xf>
    <xf numFmtId="0" fontId="33" fillId="0" borderId="4" xfId="0" applyFont="1" applyFill="1" applyBorder="1" applyAlignment="1" applyProtection="1">
      <alignment horizontal="right" vertical="center" shrinkToFit="1"/>
    </xf>
    <xf numFmtId="179" fontId="27" fillId="0" borderId="63" xfId="0" applyNumberFormat="1" applyFont="1" applyFill="1" applyBorder="1" applyAlignment="1" applyProtection="1">
      <alignment horizontal="center" vertical="center" shrinkToFit="1"/>
      <protection locked="0"/>
    </xf>
    <xf numFmtId="179" fontId="27" fillId="0" borderId="64" xfId="0" applyNumberFormat="1" applyFont="1" applyFill="1" applyBorder="1" applyAlignment="1" applyProtection="1">
      <alignment horizontal="center" vertical="center" shrinkToFit="1"/>
      <protection locked="0"/>
    </xf>
    <xf numFmtId="181" fontId="27" fillId="0" borderId="69" xfId="0" applyNumberFormat="1" applyFont="1" applyFill="1" applyBorder="1" applyAlignment="1" applyProtection="1">
      <alignment horizontal="center" vertical="center" shrinkToFit="1"/>
    </xf>
    <xf numFmtId="181" fontId="27" fillId="0" borderId="71" xfId="0" applyNumberFormat="1" applyFont="1" applyFill="1" applyBorder="1" applyAlignment="1" applyProtection="1">
      <alignment horizontal="center" vertical="center" shrinkToFit="1"/>
    </xf>
    <xf numFmtId="179" fontId="27" fillId="0" borderId="102" xfId="0" applyNumberFormat="1" applyFont="1" applyFill="1" applyBorder="1" applyAlignment="1" applyProtection="1">
      <alignment horizontal="center" vertical="center"/>
    </xf>
    <xf numFmtId="0" fontId="27" fillId="0" borderId="27" xfId="0" applyFont="1" applyFill="1" applyBorder="1" applyAlignment="1" applyProtection="1">
      <alignment horizontal="center" vertical="center"/>
    </xf>
    <xf numFmtId="0" fontId="27" fillId="0" borderId="29" xfId="0" applyFont="1" applyFill="1" applyBorder="1" applyAlignment="1" applyProtection="1">
      <alignment horizontal="center" vertical="center"/>
    </xf>
    <xf numFmtId="179" fontId="27" fillId="0" borderId="44" xfId="0" applyNumberFormat="1" applyFont="1" applyFill="1" applyBorder="1" applyAlignment="1" applyProtection="1">
      <alignment horizontal="center" vertical="center"/>
    </xf>
    <xf numFmtId="179" fontId="27" fillId="0" borderId="37" xfId="0" applyNumberFormat="1" applyFont="1" applyFill="1" applyBorder="1" applyAlignment="1" applyProtection="1">
      <alignment horizontal="center" vertical="center"/>
    </xf>
    <xf numFmtId="179" fontId="27" fillId="0" borderId="45" xfId="0" applyNumberFormat="1" applyFont="1" applyFill="1" applyBorder="1" applyAlignment="1" applyProtection="1">
      <alignment horizontal="center" vertical="center"/>
    </xf>
    <xf numFmtId="179" fontId="39" fillId="0" borderId="32" xfId="0" applyNumberFormat="1" applyFont="1" applyFill="1" applyBorder="1" applyAlignment="1" applyProtection="1">
      <alignment horizontal="center" vertical="center"/>
    </xf>
    <xf numFmtId="179" fontId="39" fillId="0" borderId="15" xfId="0" applyNumberFormat="1" applyFont="1" applyFill="1" applyBorder="1" applyAlignment="1" applyProtection="1">
      <alignment horizontal="center" vertical="center"/>
    </xf>
    <xf numFmtId="179" fontId="39" fillId="0" borderId="33" xfId="0" applyNumberFormat="1" applyFont="1" applyFill="1" applyBorder="1" applyAlignment="1" applyProtection="1">
      <alignment horizontal="center" vertical="center"/>
    </xf>
    <xf numFmtId="179" fontId="39" fillId="0" borderId="2" xfId="0" applyNumberFormat="1" applyFont="1" applyFill="1" applyBorder="1" applyAlignment="1" applyProtection="1">
      <alignment horizontal="center" vertical="center"/>
    </xf>
    <xf numFmtId="179" fontId="39" fillId="0" borderId="0" xfId="0" applyNumberFormat="1" applyFont="1" applyFill="1" applyBorder="1" applyAlignment="1" applyProtection="1">
      <alignment horizontal="center" vertical="center"/>
    </xf>
    <xf numFmtId="179" fontId="39" fillId="0" borderId="18" xfId="0" applyNumberFormat="1" applyFont="1" applyFill="1" applyBorder="1" applyAlignment="1" applyProtection="1">
      <alignment horizontal="center" vertical="center"/>
    </xf>
    <xf numFmtId="179" fontId="39" fillId="0" borderId="34" xfId="0" applyNumberFormat="1" applyFont="1" applyFill="1" applyBorder="1" applyAlignment="1" applyProtection="1">
      <alignment horizontal="center" vertical="center"/>
    </xf>
    <xf numFmtId="179" fontId="39" fillId="0" borderId="16" xfId="0" applyNumberFormat="1" applyFont="1" applyFill="1" applyBorder="1" applyAlignment="1" applyProtection="1">
      <alignment horizontal="center" vertical="center"/>
    </xf>
    <xf numFmtId="179" fontId="39" fillId="0" borderId="35" xfId="0" applyNumberFormat="1"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33" xfId="0" applyFont="1" applyFill="1" applyBorder="1" applyAlignment="1" applyProtection="1">
      <alignment horizontal="center" vertical="center"/>
    </xf>
    <xf numFmtId="0" fontId="30" fillId="0" borderId="2"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18" xfId="0" applyFont="1" applyFill="1" applyBorder="1" applyAlignment="1" applyProtection="1">
      <alignment horizontal="center" vertical="center"/>
    </xf>
    <xf numFmtId="0" fontId="37" fillId="0" borderId="91" xfId="0" applyFont="1" applyFill="1" applyBorder="1" applyAlignment="1" applyProtection="1">
      <alignment vertical="center" wrapText="1" shrinkToFit="1"/>
    </xf>
    <xf numFmtId="0" fontId="37" fillId="0" borderId="91" xfId="0" applyFont="1" applyFill="1" applyBorder="1" applyAlignment="1" applyProtection="1">
      <alignment vertical="center" shrinkToFit="1"/>
    </xf>
    <xf numFmtId="0" fontId="27" fillId="0" borderId="22" xfId="0" applyFont="1" applyFill="1" applyBorder="1" applyAlignment="1" applyProtection="1">
      <alignment horizontal="center" vertical="center" wrapText="1" shrinkToFit="1"/>
    </xf>
    <xf numFmtId="0" fontId="27" fillId="0" borderId="23" xfId="0" applyFont="1" applyFill="1" applyBorder="1" applyAlignment="1" applyProtection="1">
      <alignment horizontal="center" vertical="center" wrapText="1" shrinkToFit="1"/>
    </xf>
    <xf numFmtId="0" fontId="27" fillId="0" borderId="24" xfId="0" applyFont="1" applyFill="1" applyBorder="1" applyAlignment="1" applyProtection="1">
      <alignment horizontal="center" vertical="center" wrapText="1" shrinkToFit="1"/>
    </xf>
    <xf numFmtId="0" fontId="27" fillId="0" borderId="25" xfId="0" applyFont="1" applyFill="1" applyBorder="1" applyAlignment="1" applyProtection="1">
      <alignment horizontal="center" vertical="center" wrapText="1" shrinkToFit="1"/>
    </xf>
    <xf numFmtId="183" fontId="41" fillId="0" borderId="26" xfId="0" applyNumberFormat="1" applyFont="1" applyFill="1" applyBorder="1" applyAlignment="1" applyProtection="1">
      <alignment horizontal="center" vertical="center" wrapText="1" shrinkToFit="1"/>
    </xf>
    <xf numFmtId="183" fontId="41" fillId="0" borderId="27" xfId="0" applyNumberFormat="1" applyFont="1" applyFill="1" applyBorder="1" applyAlignment="1" applyProtection="1">
      <alignment horizontal="center" vertical="center" wrapText="1" shrinkToFit="1"/>
    </xf>
    <xf numFmtId="183" fontId="41" fillId="0" borderId="28" xfId="0" applyNumberFormat="1" applyFont="1" applyFill="1" applyBorder="1" applyAlignment="1" applyProtection="1">
      <alignment horizontal="center" vertical="center" wrapText="1" shrinkToFit="1"/>
    </xf>
    <xf numFmtId="183" fontId="41" fillId="0" borderId="26" xfId="0" applyNumberFormat="1" applyFont="1" applyFill="1" applyBorder="1" applyAlignment="1" applyProtection="1">
      <alignment horizontal="center" vertical="center" wrapText="1" shrinkToFit="1"/>
      <protection locked="0"/>
    </xf>
    <xf numFmtId="183" fontId="41" fillId="0" borderId="27" xfId="0" applyNumberFormat="1" applyFont="1" applyFill="1" applyBorder="1" applyAlignment="1" applyProtection="1">
      <alignment horizontal="center" vertical="center" wrapText="1" shrinkToFit="1"/>
      <protection locked="0"/>
    </xf>
    <xf numFmtId="183" fontId="41" fillId="0" borderId="28" xfId="0" applyNumberFormat="1" applyFont="1" applyFill="1" applyBorder="1" applyAlignment="1" applyProtection="1">
      <alignment horizontal="center" vertical="center" wrapText="1" shrinkToFit="1"/>
      <protection locked="0"/>
    </xf>
    <xf numFmtId="183" fontId="41" fillId="0" borderId="29" xfId="0" applyNumberFormat="1" applyFont="1" applyFill="1" applyBorder="1" applyAlignment="1" applyProtection="1">
      <alignment horizontal="center" vertical="center" wrapText="1" shrinkToFit="1"/>
    </xf>
    <xf numFmtId="0" fontId="37" fillId="0" borderId="32"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33" xfId="0" applyFont="1" applyFill="1" applyBorder="1" applyAlignment="1" applyProtection="1">
      <alignment horizontal="center" vertical="center"/>
    </xf>
    <xf numFmtId="0" fontId="37" fillId="0" borderId="2"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7" fillId="0" borderId="34" xfId="0" applyFont="1" applyFill="1" applyBorder="1" applyAlignment="1" applyProtection="1">
      <alignment horizontal="center" vertical="center"/>
    </xf>
    <xf numFmtId="0" fontId="37" fillId="0" borderId="16" xfId="0" applyFont="1" applyFill="1" applyBorder="1" applyAlignment="1" applyProtection="1">
      <alignment horizontal="center" vertical="center"/>
    </xf>
    <xf numFmtId="0" fontId="37" fillId="0" borderId="35" xfId="0" applyFont="1" applyFill="1" applyBorder="1" applyAlignment="1" applyProtection="1">
      <alignment horizontal="center" vertical="center"/>
    </xf>
    <xf numFmtId="179" fontId="27" fillId="0" borderId="56" xfId="0" applyNumberFormat="1" applyFont="1" applyFill="1" applyBorder="1" applyAlignment="1" applyProtection="1">
      <alignment horizontal="center" vertical="center"/>
      <protection locked="0"/>
    </xf>
    <xf numFmtId="179" fontId="27" fillId="0" borderId="57" xfId="0" applyNumberFormat="1" applyFont="1" applyFill="1" applyBorder="1" applyAlignment="1" applyProtection="1">
      <alignment horizontal="center" vertical="center"/>
      <protection locked="0"/>
    </xf>
    <xf numFmtId="179" fontId="27" fillId="0" borderId="50" xfId="0" applyNumberFormat="1" applyFont="1" applyFill="1" applyBorder="1" applyAlignment="1" applyProtection="1">
      <alignment horizontal="center" vertical="center"/>
      <protection locked="0"/>
    </xf>
    <xf numFmtId="179" fontId="27" fillId="0" borderId="51" xfId="0" applyNumberFormat="1" applyFont="1" applyFill="1" applyBorder="1" applyAlignment="1" applyProtection="1">
      <alignment horizontal="center" vertical="center"/>
      <protection locked="0"/>
    </xf>
    <xf numFmtId="179" fontId="27" fillId="0" borderId="58" xfId="0" applyNumberFormat="1" applyFont="1" applyFill="1" applyBorder="1" applyAlignment="1" applyProtection="1">
      <alignment horizontal="center" vertical="center"/>
      <protection locked="0"/>
    </xf>
    <xf numFmtId="179" fontId="27" fillId="0" borderId="59" xfId="0" applyNumberFormat="1" applyFont="1" applyFill="1" applyBorder="1" applyAlignment="1" applyProtection="1">
      <alignment horizontal="center" vertical="center"/>
      <protection locked="0"/>
    </xf>
    <xf numFmtId="179" fontId="27" fillId="0" borderId="1" xfId="0" applyNumberFormat="1" applyFont="1" applyFill="1" applyBorder="1" applyAlignment="1" applyProtection="1">
      <alignment horizontal="center" vertical="center"/>
      <protection locked="0"/>
    </xf>
    <xf numFmtId="179" fontId="27" fillId="0" borderId="36" xfId="0" applyNumberFormat="1" applyFont="1" applyFill="1" applyBorder="1" applyAlignment="1" applyProtection="1">
      <alignment horizontal="center" vertical="center"/>
      <protection locked="0"/>
    </xf>
    <xf numFmtId="179" fontId="27" fillId="0" borderId="37" xfId="0" applyNumberFormat="1" applyFont="1" applyFill="1" applyBorder="1" applyAlignment="1" applyProtection="1">
      <alignment horizontal="center" vertical="center"/>
      <protection locked="0"/>
    </xf>
    <xf numFmtId="179" fontId="27" fillId="0" borderId="38" xfId="0" applyNumberFormat="1" applyFont="1" applyFill="1" applyBorder="1" applyAlignment="1" applyProtection="1">
      <alignment horizontal="center" vertical="center"/>
      <protection locked="0"/>
    </xf>
    <xf numFmtId="179" fontId="27" fillId="0" borderId="60" xfId="0" applyNumberFormat="1" applyFont="1" applyFill="1" applyBorder="1" applyAlignment="1" applyProtection="1">
      <alignment horizontal="center" vertical="center"/>
      <protection locked="0"/>
    </xf>
    <xf numFmtId="179" fontId="27" fillId="0" borderId="52" xfId="0" applyNumberFormat="1" applyFont="1" applyFill="1" applyBorder="1" applyAlignment="1" applyProtection="1">
      <alignment horizontal="center" vertical="center"/>
      <protection locked="0"/>
    </xf>
    <xf numFmtId="179" fontId="27" fillId="0" borderId="61" xfId="0" applyNumberFormat="1" applyFont="1" applyFill="1" applyBorder="1" applyAlignment="1" applyProtection="1">
      <alignment horizontal="center" vertical="center"/>
      <protection locked="0"/>
    </xf>
    <xf numFmtId="49" fontId="33" fillId="0" borderId="1" xfId="0" applyNumberFormat="1" applyFont="1" applyFill="1" applyBorder="1" applyAlignment="1" applyProtection="1">
      <alignment horizontal="center" vertical="center" shrinkToFit="1"/>
      <protection locked="0"/>
    </xf>
    <xf numFmtId="178" fontId="33" fillId="0" borderId="17" xfId="0" applyNumberFormat="1" applyFont="1" applyFill="1" applyBorder="1" applyAlignment="1" applyProtection="1">
      <alignment horizontal="center" vertical="center" shrinkToFit="1"/>
      <protection locked="0"/>
    </xf>
    <xf numFmtId="178" fontId="33" fillId="0" borderId="3" xfId="0" applyNumberFormat="1" applyFont="1" applyFill="1" applyBorder="1" applyAlignment="1" applyProtection="1">
      <alignment horizontal="center" vertical="center" shrinkToFit="1"/>
      <protection locked="0"/>
    </xf>
    <xf numFmtId="178" fontId="33" fillId="0" borderId="4" xfId="0" applyNumberFormat="1" applyFont="1" applyFill="1" applyBorder="1" applyAlignment="1" applyProtection="1">
      <alignment horizontal="center" vertical="center" shrinkToFit="1"/>
      <protection locked="0"/>
    </xf>
    <xf numFmtId="0" fontId="37" fillId="0" borderId="32"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37" fillId="0" borderId="33" xfId="0" applyFont="1" applyFill="1" applyBorder="1" applyAlignment="1" applyProtection="1">
      <alignment horizontal="center" vertical="center" shrinkToFit="1"/>
    </xf>
    <xf numFmtId="0" fontId="37" fillId="0" borderId="34" xfId="0" applyFont="1" applyFill="1" applyBorder="1" applyAlignment="1" applyProtection="1">
      <alignment horizontal="center" vertical="center" shrinkToFit="1"/>
    </xf>
    <xf numFmtId="0" fontId="37" fillId="0" borderId="16" xfId="0" applyFont="1" applyFill="1" applyBorder="1" applyAlignment="1" applyProtection="1">
      <alignment horizontal="center" vertical="center" shrinkToFit="1"/>
    </xf>
    <xf numFmtId="0" fontId="37" fillId="0" borderId="35"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3"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28" fillId="0" borderId="17" xfId="0" applyFont="1" applyFill="1" applyBorder="1" applyAlignment="1" applyProtection="1">
      <alignment horizontal="center" vertical="center" shrinkToFit="1"/>
    </xf>
    <xf numFmtId="0" fontId="28" fillId="0" borderId="3" xfId="0" applyFont="1" applyFill="1" applyBorder="1" applyAlignment="1" applyProtection="1">
      <alignment horizontal="center" vertical="center" shrinkToFit="1"/>
    </xf>
    <xf numFmtId="0" fontId="28" fillId="0" borderId="4" xfId="0" applyFont="1" applyFill="1" applyBorder="1" applyAlignment="1" applyProtection="1">
      <alignment horizontal="center" vertical="center" shrinkToFit="1"/>
    </xf>
    <xf numFmtId="0" fontId="28" fillId="0" borderId="17" xfId="0" applyFont="1" applyFill="1" applyBorder="1" applyAlignment="1" applyProtection="1">
      <alignment horizontal="center" vertical="center"/>
    </xf>
    <xf numFmtId="0" fontId="28" fillId="0" borderId="3" xfId="0" applyFont="1" applyFill="1" applyBorder="1" applyAlignment="1" applyProtection="1">
      <alignment horizontal="center" vertical="center"/>
    </xf>
    <xf numFmtId="0" fontId="28" fillId="0" borderId="4" xfId="0" applyFont="1" applyFill="1" applyBorder="1" applyAlignment="1" applyProtection="1">
      <alignment horizontal="center" vertical="center"/>
    </xf>
    <xf numFmtId="179" fontId="27" fillId="0" borderId="36" xfId="0" applyNumberFormat="1" applyFont="1" applyFill="1" applyBorder="1" applyAlignment="1" applyProtection="1">
      <alignment horizontal="center" vertical="center"/>
    </xf>
    <xf numFmtId="179" fontId="27" fillId="0" borderId="38" xfId="0" applyNumberFormat="1" applyFont="1" applyFill="1" applyBorder="1" applyAlignment="1" applyProtection="1">
      <alignment horizontal="center" vertical="center"/>
    </xf>
    <xf numFmtId="0" fontId="33" fillId="0" borderId="32"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33" fillId="0" borderId="33" xfId="0" applyFont="1" applyFill="1" applyBorder="1" applyAlignment="1" applyProtection="1">
      <alignment horizontal="center" vertical="center" wrapText="1"/>
    </xf>
    <xf numFmtId="0" fontId="33" fillId="0" borderId="34" xfId="0" applyFont="1" applyFill="1" applyBorder="1" applyAlignment="1" applyProtection="1">
      <alignment horizontal="center" vertical="center" wrapText="1"/>
    </xf>
    <xf numFmtId="0" fontId="33" fillId="0" borderId="16" xfId="0" applyFont="1" applyFill="1" applyBorder="1" applyAlignment="1" applyProtection="1">
      <alignment horizontal="center" vertical="center" wrapText="1"/>
    </xf>
    <xf numFmtId="0" fontId="33" fillId="0" borderId="35" xfId="0" applyFont="1" applyFill="1" applyBorder="1" applyAlignment="1" applyProtection="1">
      <alignment horizontal="center" vertical="center" wrapText="1"/>
    </xf>
    <xf numFmtId="178" fontId="33" fillId="0" borderId="1" xfId="0" applyNumberFormat="1" applyFont="1" applyFill="1" applyBorder="1" applyAlignment="1" applyProtection="1">
      <alignment horizontal="center" vertical="center" shrinkToFit="1"/>
      <protection locked="0"/>
    </xf>
    <xf numFmtId="0" fontId="33" fillId="0" borderId="50" xfId="0" applyFont="1" applyFill="1" applyBorder="1" applyAlignment="1" applyProtection="1">
      <alignment vertical="center" shrinkToFit="1"/>
      <protection locked="0"/>
    </xf>
    <xf numFmtId="0" fontId="33" fillId="0" borderId="51" xfId="0" applyFont="1" applyFill="1" applyBorder="1" applyAlignment="1" applyProtection="1">
      <alignment vertical="center" shrinkToFit="1"/>
      <protection locked="0"/>
    </xf>
    <xf numFmtId="0" fontId="33" fillId="0" borderId="52" xfId="0" applyFont="1" applyFill="1" applyBorder="1" applyAlignment="1" applyProtection="1">
      <alignment vertical="center" shrinkToFit="1"/>
      <protection locked="0"/>
    </xf>
    <xf numFmtId="0" fontId="33" fillId="0" borderId="1" xfId="0" applyFont="1" applyFill="1" applyBorder="1" applyAlignment="1" applyProtection="1">
      <alignment horizontal="center" vertical="center" textRotation="255"/>
    </xf>
    <xf numFmtId="179" fontId="27" fillId="0" borderId="47" xfId="0" applyNumberFormat="1" applyFont="1" applyFill="1" applyBorder="1" applyAlignment="1" applyProtection="1">
      <alignment horizontal="center" vertical="center"/>
      <protection locked="0"/>
    </xf>
    <xf numFmtId="179" fontId="27" fillId="0" borderId="48" xfId="0" applyNumberFormat="1" applyFont="1" applyFill="1" applyBorder="1" applyAlignment="1" applyProtection="1">
      <alignment horizontal="center" vertical="center"/>
      <protection locked="0"/>
    </xf>
    <xf numFmtId="179" fontId="27" fillId="0" borderId="53" xfId="0" applyNumberFormat="1" applyFont="1" applyFill="1" applyBorder="1" applyAlignment="1" applyProtection="1">
      <alignment horizontal="center" vertical="center"/>
      <protection locked="0"/>
    </xf>
    <xf numFmtId="179" fontId="27" fillId="0" borderId="54" xfId="0" applyNumberFormat="1" applyFont="1" applyFill="1" applyBorder="1" applyAlignment="1" applyProtection="1">
      <alignment horizontal="center" vertical="center"/>
      <protection locked="0"/>
    </xf>
    <xf numFmtId="0" fontId="33" fillId="0" borderId="17" xfId="0" applyFont="1" applyFill="1" applyBorder="1" applyAlignment="1" applyProtection="1">
      <alignment vertical="center" shrinkToFit="1"/>
    </xf>
    <xf numFmtId="0" fontId="33" fillId="0" borderId="3" xfId="0" applyFont="1" applyFill="1" applyBorder="1" applyAlignment="1" applyProtection="1">
      <alignment vertical="center" shrinkToFit="1"/>
    </xf>
    <xf numFmtId="0" fontId="33" fillId="0" borderId="4" xfId="0" applyFont="1" applyFill="1" applyBorder="1" applyAlignment="1" applyProtection="1">
      <alignment vertical="center" shrinkToFit="1"/>
    </xf>
    <xf numFmtId="0" fontId="33" fillId="0" borderId="17" xfId="0" applyFont="1" applyFill="1" applyBorder="1" applyAlignment="1" applyProtection="1">
      <alignment vertical="center" wrapText="1"/>
      <protection locked="0"/>
    </xf>
    <xf numFmtId="0" fontId="33" fillId="0" borderId="3" xfId="0" applyFont="1" applyFill="1" applyBorder="1" applyAlignment="1" applyProtection="1">
      <alignment vertical="center" wrapText="1"/>
      <protection locked="0"/>
    </xf>
    <xf numFmtId="0" fontId="33" fillId="0" borderId="4" xfId="0" applyFont="1" applyFill="1" applyBorder="1" applyAlignment="1" applyProtection="1">
      <alignment vertical="center" wrapText="1"/>
      <protection locked="0"/>
    </xf>
    <xf numFmtId="0" fontId="19" fillId="0" borderId="0" xfId="0" applyFont="1" applyFill="1" applyBorder="1" applyAlignment="1" applyProtection="1">
      <alignment vertical="center" wrapText="1"/>
    </xf>
    <xf numFmtId="0" fontId="27" fillId="0" borderId="33" xfId="0" applyFont="1" applyFill="1" applyBorder="1" applyAlignment="1" applyProtection="1">
      <alignment horizontal="center" vertical="center" shrinkToFit="1"/>
    </xf>
    <xf numFmtId="0" fontId="27" fillId="0" borderId="35" xfId="0" applyFont="1" applyFill="1" applyBorder="1" applyAlignment="1" applyProtection="1">
      <alignment horizontal="center" vertical="center" shrinkToFit="1"/>
    </xf>
    <xf numFmtId="0" fontId="43" fillId="0" borderId="15" xfId="0" applyFont="1" applyFill="1" applyBorder="1" applyAlignment="1" applyProtection="1">
      <alignment vertical="top" wrapText="1"/>
    </xf>
    <xf numFmtId="0" fontId="43" fillId="0" borderId="0" xfId="0" applyFont="1" applyFill="1" applyBorder="1" applyAlignment="1" applyProtection="1">
      <alignment vertical="top" wrapText="1"/>
    </xf>
    <xf numFmtId="0" fontId="43" fillId="0" borderId="0" xfId="0" applyFont="1" applyFill="1" applyBorder="1" applyAlignment="1" applyProtection="1">
      <alignment wrapText="1"/>
    </xf>
    <xf numFmtId="0" fontId="43" fillId="0" borderId="16" xfId="0" applyFont="1" applyFill="1" applyBorder="1" applyAlignment="1" applyProtection="1">
      <alignment wrapText="1"/>
    </xf>
    <xf numFmtId="0" fontId="33" fillId="0" borderId="1" xfId="0" applyFont="1" applyFill="1" applyBorder="1" applyAlignment="1" applyProtection="1">
      <alignment horizontal="center" vertical="center" wrapText="1" shrinkToFit="1"/>
    </xf>
    <xf numFmtId="0" fontId="33" fillId="0" borderId="17" xfId="0" applyFont="1" applyFill="1" applyBorder="1" applyAlignment="1" applyProtection="1">
      <alignment horizontal="center" vertical="center" shrinkToFit="1"/>
    </xf>
    <xf numFmtId="0" fontId="33" fillId="0" borderId="3" xfId="0" applyFont="1" applyFill="1" applyBorder="1" applyAlignment="1" applyProtection="1">
      <alignment horizontal="center" vertical="center" shrinkToFit="1"/>
    </xf>
    <xf numFmtId="0" fontId="37" fillId="0" borderId="56" xfId="0" applyFont="1" applyFill="1" applyBorder="1" applyAlignment="1" applyProtection="1">
      <alignment horizontal="center" vertical="center"/>
    </xf>
    <xf numFmtId="0" fontId="37" fillId="0" borderId="57" xfId="0" applyFont="1" applyFill="1" applyBorder="1" applyAlignment="1" applyProtection="1">
      <alignment horizontal="center" vertical="center"/>
    </xf>
    <xf numFmtId="0" fontId="37" fillId="0" borderId="60" xfId="0" applyFont="1" applyFill="1" applyBorder="1" applyAlignment="1" applyProtection="1">
      <alignment horizontal="center" vertical="center"/>
    </xf>
    <xf numFmtId="0" fontId="37" fillId="0" borderId="50" xfId="0" applyFont="1" applyFill="1" applyBorder="1" applyAlignment="1" applyProtection="1">
      <alignment horizontal="center" vertical="center"/>
    </xf>
    <xf numFmtId="0" fontId="37" fillId="0" borderId="51" xfId="0" applyFont="1" applyFill="1" applyBorder="1" applyAlignment="1" applyProtection="1">
      <alignment horizontal="center" vertical="center"/>
    </xf>
    <xf numFmtId="0" fontId="37" fillId="0" borderId="52" xfId="0" applyFont="1" applyFill="1" applyBorder="1" applyAlignment="1" applyProtection="1">
      <alignment horizontal="center" vertical="center"/>
    </xf>
    <xf numFmtId="0" fontId="37" fillId="0" borderId="58" xfId="0" applyFont="1" applyFill="1" applyBorder="1" applyAlignment="1" applyProtection="1">
      <alignment horizontal="center" vertical="center"/>
    </xf>
    <xf numFmtId="0" fontId="37" fillId="0" borderId="59" xfId="0" applyFont="1" applyFill="1" applyBorder="1" applyAlignment="1" applyProtection="1">
      <alignment horizontal="center" vertical="center"/>
    </xf>
    <xf numFmtId="0" fontId="37" fillId="0" borderId="61" xfId="0" applyFont="1" applyFill="1" applyBorder="1" applyAlignment="1" applyProtection="1">
      <alignment horizontal="center" vertical="center"/>
    </xf>
    <xf numFmtId="0" fontId="33" fillId="0" borderId="62" xfId="0" applyFont="1" applyFill="1" applyBorder="1" applyAlignment="1" applyProtection="1">
      <alignment horizontal="center" vertical="center" shrinkToFit="1"/>
    </xf>
    <xf numFmtId="0" fontId="33" fillId="0" borderId="32" xfId="0" applyFont="1" applyFill="1" applyBorder="1" applyAlignment="1" applyProtection="1">
      <alignment horizontal="center" vertical="center" wrapText="1" shrinkToFit="1"/>
    </xf>
    <xf numFmtId="179" fontId="27" fillId="0" borderId="32" xfId="0" applyNumberFormat="1" applyFont="1" applyFill="1" applyBorder="1" applyAlignment="1" applyProtection="1">
      <alignment horizontal="center" vertical="center"/>
      <protection locked="0"/>
    </xf>
    <xf numFmtId="179" fontId="27" fillId="0" borderId="15" xfId="0" applyNumberFormat="1" applyFont="1" applyFill="1" applyBorder="1" applyAlignment="1" applyProtection="1">
      <alignment horizontal="center" vertical="center"/>
      <protection locked="0"/>
    </xf>
    <xf numFmtId="179" fontId="27" fillId="0" borderId="33" xfId="0" applyNumberFormat="1" applyFont="1" applyFill="1" applyBorder="1" applyAlignment="1" applyProtection="1">
      <alignment horizontal="center" vertical="center"/>
      <protection locked="0"/>
    </xf>
    <xf numFmtId="179" fontId="27" fillId="0" borderId="2" xfId="0" applyNumberFormat="1" applyFont="1" applyFill="1" applyBorder="1" applyAlignment="1" applyProtection="1">
      <alignment horizontal="center" vertical="center"/>
      <protection locked="0"/>
    </xf>
    <xf numFmtId="179" fontId="27" fillId="0" borderId="0" xfId="0" applyNumberFormat="1" applyFont="1" applyFill="1" applyBorder="1" applyAlignment="1" applyProtection="1">
      <alignment horizontal="center" vertical="center"/>
      <protection locked="0"/>
    </xf>
    <xf numFmtId="179" fontId="27" fillId="0" borderId="18" xfId="0" applyNumberFormat="1" applyFont="1" applyFill="1" applyBorder="1" applyAlignment="1" applyProtection="1">
      <alignment horizontal="center" vertical="center"/>
      <protection locked="0"/>
    </xf>
    <xf numFmtId="179" fontId="27" fillId="0" borderId="34" xfId="0" applyNumberFormat="1" applyFont="1" applyFill="1" applyBorder="1" applyAlignment="1" applyProtection="1">
      <alignment horizontal="center" vertical="center"/>
      <protection locked="0"/>
    </xf>
    <xf numFmtId="179" fontId="27" fillId="0" borderId="16" xfId="0" applyNumberFormat="1" applyFont="1" applyFill="1" applyBorder="1" applyAlignment="1" applyProtection="1">
      <alignment horizontal="center" vertical="center"/>
      <protection locked="0"/>
    </xf>
    <xf numFmtId="179" fontId="27" fillId="0" borderId="35" xfId="0" applyNumberFormat="1" applyFont="1" applyFill="1" applyBorder="1" applyAlignment="1" applyProtection="1">
      <alignment horizontal="center" vertical="center"/>
      <protection locked="0"/>
    </xf>
    <xf numFmtId="0" fontId="37" fillId="0" borderId="92" xfId="0" applyFont="1" applyFill="1" applyBorder="1" applyAlignment="1" applyProtection="1">
      <alignment vertical="center" shrinkToFit="1"/>
    </xf>
    <xf numFmtId="0" fontId="19" fillId="0" borderId="90" xfId="0" applyFont="1" applyFill="1" applyBorder="1" applyAlignment="1" applyProtection="1">
      <alignment vertical="center" shrinkToFit="1"/>
    </xf>
    <xf numFmtId="0" fontId="27" fillId="0" borderId="91" xfId="0" applyFont="1" applyFill="1" applyBorder="1" applyAlignment="1" applyProtection="1">
      <alignment vertical="center" shrinkToFit="1"/>
    </xf>
    <xf numFmtId="0" fontId="12" fillId="0" borderId="92" xfId="0" applyFont="1" applyFill="1" applyBorder="1" applyAlignment="1" applyProtection="1">
      <alignment vertical="center" shrinkToFit="1"/>
    </xf>
    <xf numFmtId="0" fontId="51" fillId="0" borderId="92" xfId="0" applyFont="1" applyFill="1" applyBorder="1" applyAlignment="1" applyProtection="1">
      <alignment vertical="center" shrinkToFit="1"/>
    </xf>
    <xf numFmtId="0" fontId="19" fillId="0" borderId="90" xfId="0" applyFont="1" applyFill="1" applyBorder="1" applyAlignment="1" applyProtection="1">
      <alignment vertical="top" wrapText="1" shrinkToFit="1"/>
    </xf>
    <xf numFmtId="0" fontId="19" fillId="0" borderId="90" xfId="0" applyFont="1" applyFill="1" applyBorder="1" applyAlignment="1" applyProtection="1">
      <alignment vertical="top" shrinkToFit="1"/>
    </xf>
    <xf numFmtId="179" fontId="27" fillId="0" borderId="49" xfId="0" applyNumberFormat="1" applyFont="1" applyFill="1" applyBorder="1" applyAlignment="1" applyProtection="1">
      <alignment horizontal="center" vertical="center"/>
      <protection locked="0"/>
    </xf>
    <xf numFmtId="179" fontId="27" fillId="0" borderId="55" xfId="0" applyNumberFormat="1" applyFont="1" applyFill="1" applyBorder="1" applyAlignment="1" applyProtection="1">
      <alignment horizontal="center" vertical="center"/>
      <protection locked="0"/>
    </xf>
    <xf numFmtId="0" fontId="33" fillId="0" borderId="17" xfId="0" applyNumberFormat="1" applyFont="1" applyFill="1" applyBorder="1" applyAlignment="1" applyProtection="1">
      <alignment horizontal="center" vertical="center" shrinkToFit="1"/>
    </xf>
    <xf numFmtId="0" fontId="33" fillId="0" borderId="3" xfId="0" applyNumberFormat="1" applyFont="1" applyFill="1" applyBorder="1" applyAlignment="1" applyProtection="1">
      <alignment horizontal="center" vertical="center" shrinkToFit="1"/>
    </xf>
    <xf numFmtId="0" fontId="33" fillId="0" borderId="4" xfId="0" applyNumberFormat="1" applyFont="1" applyFill="1" applyBorder="1" applyAlignment="1" applyProtection="1">
      <alignment horizontal="center" vertical="center" shrinkToFit="1"/>
    </xf>
    <xf numFmtId="0" fontId="33" fillId="0" borderId="17" xfId="0" applyFont="1" applyFill="1" applyBorder="1" applyAlignment="1" applyProtection="1">
      <alignment vertical="center" shrinkToFit="1"/>
      <protection locked="0"/>
    </xf>
    <xf numFmtId="0" fontId="33" fillId="0" borderId="3" xfId="0" applyFont="1" applyFill="1" applyBorder="1" applyAlignment="1" applyProtection="1">
      <alignment vertical="center" shrinkToFit="1"/>
      <protection locked="0"/>
    </xf>
    <xf numFmtId="0" fontId="33" fillId="0" borderId="4" xfId="0" applyFont="1" applyFill="1" applyBorder="1" applyAlignment="1" applyProtection="1">
      <alignment vertical="center" shrinkToFit="1"/>
      <protection locked="0"/>
    </xf>
    <xf numFmtId="0" fontId="44" fillId="0" borderId="17" xfId="0" applyFont="1" applyFill="1" applyBorder="1" applyAlignment="1" applyProtection="1">
      <alignment horizontal="center" vertical="center"/>
    </xf>
    <xf numFmtId="0" fontId="44" fillId="0" borderId="3" xfId="0" applyFont="1" applyFill="1" applyBorder="1" applyAlignment="1" applyProtection="1">
      <alignment horizontal="center" vertical="center"/>
    </xf>
    <xf numFmtId="0" fontId="44" fillId="0" borderId="4" xfId="0" applyFont="1" applyFill="1" applyBorder="1" applyAlignment="1" applyProtection="1">
      <alignment horizontal="center" vertical="center"/>
    </xf>
    <xf numFmtId="0" fontId="5" fillId="0" borderId="0" xfId="0" applyNumberFormat="1" applyFont="1" applyFill="1" applyAlignment="1" applyProtection="1">
      <alignment vertical="center"/>
    </xf>
    <xf numFmtId="0" fontId="36" fillId="0" borderId="0" xfId="0" applyNumberFormat="1" applyFont="1" applyFill="1" applyAlignment="1" applyProtection="1">
      <alignment vertical="center"/>
    </xf>
    <xf numFmtId="0" fontId="33" fillId="0" borderId="4" xfId="0" applyFont="1" applyFill="1" applyBorder="1" applyAlignment="1" applyProtection="1">
      <alignment horizontal="center" vertical="center" shrinkToFit="1"/>
    </xf>
    <xf numFmtId="49" fontId="33" fillId="0" borderId="17" xfId="0" applyNumberFormat="1" applyFont="1" applyFill="1" applyBorder="1" applyAlignment="1" applyProtection="1">
      <alignment horizontal="center" vertical="center" shrinkToFit="1"/>
      <protection locked="0"/>
    </xf>
    <xf numFmtId="49" fontId="33" fillId="0" borderId="3" xfId="0" applyNumberFormat="1" applyFont="1" applyFill="1" applyBorder="1" applyAlignment="1" applyProtection="1">
      <alignment horizontal="center" vertical="center" shrinkToFit="1"/>
      <protection locked="0"/>
    </xf>
    <xf numFmtId="49" fontId="33" fillId="0" borderId="4" xfId="0" applyNumberFormat="1" applyFont="1" applyFill="1" applyBorder="1" applyAlignment="1" applyProtection="1">
      <alignment horizontal="center" vertical="center" shrinkToFit="1"/>
      <protection locked="0"/>
    </xf>
    <xf numFmtId="49" fontId="24" fillId="0" borderId="17" xfId="1" applyNumberFormat="1" applyFill="1" applyBorder="1" applyAlignment="1" applyProtection="1">
      <alignment vertical="center" shrinkToFit="1"/>
      <protection locked="0"/>
    </xf>
    <xf numFmtId="49" fontId="45" fillId="0" borderId="3" xfId="0" applyNumberFormat="1" applyFont="1" applyFill="1" applyBorder="1" applyAlignment="1" applyProtection="1">
      <alignment vertical="center" shrinkToFit="1"/>
      <protection locked="0"/>
    </xf>
    <xf numFmtId="49" fontId="45" fillId="0" borderId="4" xfId="0" applyNumberFormat="1" applyFont="1" applyFill="1" applyBorder="1" applyAlignment="1" applyProtection="1">
      <alignment vertical="center" shrinkToFit="1"/>
      <protection locked="0"/>
    </xf>
    <xf numFmtId="0" fontId="33" fillId="0" borderId="53" xfId="0" applyFont="1" applyFill="1" applyBorder="1" applyAlignment="1" applyProtection="1">
      <alignment vertical="center" shrinkToFit="1"/>
      <protection locked="0"/>
    </xf>
    <xf numFmtId="0" fontId="33" fillId="0" borderId="54" xfId="0" applyFont="1" applyFill="1" applyBorder="1" applyAlignment="1" applyProtection="1">
      <alignment vertical="center" shrinkToFit="1"/>
      <protection locked="0"/>
    </xf>
    <xf numFmtId="0" fontId="33" fillId="0" borderId="55" xfId="0" applyFont="1" applyFill="1" applyBorder="1" applyAlignment="1" applyProtection="1">
      <alignment vertical="center" shrinkToFit="1"/>
      <protection locked="0"/>
    </xf>
    <xf numFmtId="0" fontId="33" fillId="0" borderId="56" xfId="0" applyFont="1" applyFill="1" applyBorder="1" applyAlignment="1" applyProtection="1">
      <alignment vertical="center" shrinkToFit="1"/>
      <protection locked="0"/>
    </xf>
    <xf numFmtId="0" fontId="33" fillId="0" borderId="57" xfId="0" applyFont="1" applyFill="1" applyBorder="1" applyAlignment="1" applyProtection="1">
      <alignment vertical="center" shrinkToFit="1"/>
      <protection locked="0"/>
    </xf>
    <xf numFmtId="0" fontId="33" fillId="0" borderId="60" xfId="0" applyFont="1" applyFill="1" applyBorder="1" applyAlignment="1" applyProtection="1">
      <alignment vertical="center" shrinkToFit="1"/>
      <protection locked="0"/>
    </xf>
    <xf numFmtId="0" fontId="33" fillId="0" borderId="1" xfId="0" applyFont="1" applyFill="1" applyBorder="1" applyAlignment="1" applyProtection="1">
      <alignment horizontal="left" vertical="center" shrinkToFit="1"/>
    </xf>
    <xf numFmtId="0" fontId="33" fillId="0" borderId="1" xfId="0" applyFont="1" applyFill="1" applyBorder="1" applyAlignment="1" applyProtection="1">
      <alignment horizontal="center" vertical="center" shrinkToFit="1"/>
      <protection locked="0"/>
    </xf>
    <xf numFmtId="181" fontId="27" fillId="0" borderId="43" xfId="0" applyNumberFormat="1" applyFont="1" applyFill="1" applyBorder="1" applyAlignment="1" applyProtection="1">
      <alignment horizontal="center" vertical="center" shrinkToFit="1"/>
    </xf>
    <xf numFmtId="181" fontId="27" fillId="0" borderId="31" xfId="0" applyNumberFormat="1" applyFont="1" applyFill="1" applyBorder="1" applyAlignment="1" applyProtection="1">
      <alignment horizontal="center" vertical="center" shrinkToFit="1"/>
    </xf>
    <xf numFmtId="179" fontId="27" fillId="0" borderId="66" xfId="0" applyNumberFormat="1" applyFont="1" applyFill="1" applyBorder="1" applyAlignment="1" applyProtection="1">
      <alignment horizontal="center" vertical="center" shrinkToFit="1"/>
      <protection locked="0"/>
    </xf>
    <xf numFmtId="179" fontId="27" fillId="0" borderId="42" xfId="0" applyNumberFormat="1" applyFont="1" applyFill="1" applyBorder="1" applyAlignment="1" applyProtection="1">
      <alignment horizontal="center" vertical="center" shrinkToFit="1"/>
      <protection locked="0"/>
    </xf>
    <xf numFmtId="179" fontId="27" fillId="0" borderId="62" xfId="0" applyNumberFormat="1" applyFont="1" applyFill="1" applyBorder="1" applyAlignment="1" applyProtection="1">
      <alignment horizontal="center" vertical="center" shrinkToFit="1"/>
      <protection locked="0"/>
    </xf>
    <xf numFmtId="179" fontId="27" fillId="0" borderId="30" xfId="0" applyNumberFormat="1" applyFont="1" applyFill="1" applyBorder="1" applyAlignment="1" applyProtection="1">
      <alignment horizontal="center" vertical="center" shrinkToFit="1"/>
      <protection locked="0"/>
    </xf>
    <xf numFmtId="0" fontId="33" fillId="0" borderId="46" xfId="0" applyFont="1" applyFill="1" applyBorder="1" applyAlignment="1" applyProtection="1">
      <alignment horizontal="center" vertical="center" shrinkToFit="1"/>
    </xf>
    <xf numFmtId="179" fontId="27" fillId="0" borderId="46" xfId="0" applyNumberFormat="1" applyFont="1" applyFill="1" applyBorder="1" applyAlignment="1" applyProtection="1">
      <alignment horizontal="center" vertical="center" shrinkToFit="1"/>
      <protection locked="0"/>
    </xf>
    <xf numFmtId="179" fontId="27" fillId="0" borderId="73" xfId="0" applyNumberFormat="1" applyFont="1" applyFill="1" applyBorder="1" applyAlignment="1" applyProtection="1">
      <alignment horizontal="center" vertical="center" shrinkToFit="1"/>
      <protection locked="0"/>
    </xf>
    <xf numFmtId="0" fontId="33" fillId="0" borderId="83" xfId="0" applyFont="1" applyFill="1" applyBorder="1" applyAlignment="1" applyProtection="1">
      <alignment horizontal="center" vertical="center" shrinkToFit="1"/>
    </xf>
    <xf numFmtId="0" fontId="43" fillId="0" borderId="39" xfId="0" applyFont="1" applyFill="1" applyBorder="1" applyAlignment="1" applyProtection="1">
      <alignment horizontal="center" vertical="center" shrinkToFit="1"/>
    </xf>
    <xf numFmtId="0" fontId="43" fillId="0" borderId="40" xfId="0" applyFont="1" applyFill="1" applyBorder="1" applyAlignment="1" applyProtection="1">
      <alignment horizontal="center" vertical="center" shrinkToFit="1"/>
    </xf>
    <xf numFmtId="0" fontId="43" fillId="0" borderId="41" xfId="0" applyFont="1" applyFill="1" applyBorder="1" applyAlignment="1" applyProtection="1">
      <alignment horizontal="center" vertical="center" shrinkToFit="1"/>
    </xf>
    <xf numFmtId="0" fontId="33" fillId="0" borderId="43" xfId="0" applyFont="1" applyFill="1" applyBorder="1" applyAlignment="1" applyProtection="1">
      <alignment horizontal="center" vertical="center" shrinkToFit="1"/>
    </xf>
    <xf numFmtId="179" fontId="37" fillId="0" borderId="110" xfId="0" applyNumberFormat="1" applyFont="1" applyFill="1" applyBorder="1" applyAlignment="1" applyProtection="1">
      <alignment horizontal="center" vertical="center" shrinkToFit="1"/>
      <protection locked="0"/>
    </xf>
    <xf numFmtId="179" fontId="37" fillId="0" borderId="104" xfId="0" applyNumberFormat="1" applyFont="1" applyFill="1" applyBorder="1" applyAlignment="1" applyProtection="1">
      <alignment horizontal="center" vertical="center" shrinkToFit="1"/>
      <protection locked="0"/>
    </xf>
    <xf numFmtId="179" fontId="37" fillId="0" borderId="105" xfId="0" applyNumberFormat="1" applyFont="1" applyFill="1" applyBorder="1" applyAlignment="1" applyProtection="1">
      <alignment horizontal="center" vertical="center" shrinkToFit="1"/>
      <protection locked="0"/>
    </xf>
    <xf numFmtId="179" fontId="37" fillId="0" borderId="73" xfId="0" applyNumberFormat="1" applyFont="1" applyFill="1" applyBorder="1" applyAlignment="1" applyProtection="1">
      <alignment horizontal="center" vertical="center" shrinkToFit="1"/>
      <protection locked="0"/>
    </xf>
    <xf numFmtId="179" fontId="37" fillId="0" borderId="30" xfId="0" applyNumberFormat="1" applyFont="1" applyFill="1" applyBorder="1" applyAlignment="1" applyProtection="1">
      <alignment horizontal="center" vertical="center" shrinkToFit="1"/>
      <protection locked="0"/>
    </xf>
    <xf numFmtId="179" fontId="37" fillId="0" borderId="106" xfId="0" applyNumberFormat="1" applyFont="1" applyFill="1" applyBorder="1" applyAlignment="1" applyProtection="1">
      <alignment horizontal="center" vertical="center" shrinkToFit="1"/>
      <protection locked="0"/>
    </xf>
    <xf numFmtId="179" fontId="27" fillId="0" borderId="94" xfId="0" applyNumberFormat="1" applyFont="1" applyFill="1" applyBorder="1" applyAlignment="1" applyProtection="1">
      <alignment horizontal="center" vertical="center" shrinkToFit="1"/>
      <protection locked="0"/>
    </xf>
    <xf numFmtId="179" fontId="27" fillId="0" borderId="95" xfId="0" applyNumberFormat="1" applyFont="1" applyFill="1" applyBorder="1" applyAlignment="1" applyProtection="1">
      <alignment horizontal="center" vertical="center" shrinkToFit="1"/>
      <protection locked="0"/>
    </xf>
    <xf numFmtId="0" fontId="12" fillId="0" borderId="74" xfId="0" applyFont="1" applyFill="1" applyBorder="1" applyAlignment="1" applyProtection="1">
      <alignment horizontal="center" vertical="center" wrapText="1"/>
    </xf>
    <xf numFmtId="0" fontId="12" fillId="0" borderId="75" xfId="0" applyFont="1" applyFill="1" applyBorder="1" applyAlignment="1" applyProtection="1">
      <alignment horizontal="center" vertical="center" wrapText="1"/>
    </xf>
    <xf numFmtId="0" fontId="12" fillId="0" borderId="76" xfId="0" applyFont="1" applyFill="1" applyBorder="1" applyAlignment="1" applyProtection="1">
      <alignment horizontal="center" vertical="center" wrapText="1"/>
    </xf>
    <xf numFmtId="0" fontId="12" fillId="0" borderId="77"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78" xfId="0" applyFont="1" applyFill="1" applyBorder="1" applyAlignment="1" applyProtection="1">
      <alignment horizontal="center" vertical="center" wrapText="1"/>
    </xf>
    <xf numFmtId="0" fontId="12" fillId="0" borderId="79" xfId="0" applyFont="1" applyFill="1" applyBorder="1" applyAlignment="1" applyProtection="1">
      <alignment horizontal="center" vertical="center" wrapText="1"/>
    </xf>
    <xf numFmtId="0" fontId="12" fillId="0" borderId="80"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28" fillId="0" borderId="23"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179" fontId="27" fillId="0" borderId="97" xfId="0" applyNumberFormat="1" applyFont="1" applyFill="1" applyBorder="1" applyAlignment="1" applyProtection="1">
      <alignment horizontal="center" vertical="center" shrinkToFit="1"/>
      <protection locked="0"/>
    </xf>
    <xf numFmtId="179" fontId="27" fillId="0" borderId="98" xfId="0" applyNumberFormat="1" applyFont="1" applyFill="1" applyBorder="1" applyAlignment="1" applyProtection="1">
      <alignment horizontal="center" vertical="center" shrinkToFit="1"/>
      <protection locked="0"/>
    </xf>
    <xf numFmtId="179" fontId="27" fillId="0" borderId="99" xfId="0" applyNumberFormat="1" applyFont="1" applyFill="1" applyBorder="1" applyAlignment="1" applyProtection="1">
      <alignment horizontal="center" vertical="center" shrinkToFit="1"/>
      <protection locked="0"/>
    </xf>
    <xf numFmtId="179" fontId="27" fillId="0" borderId="100" xfId="0" applyNumberFormat="1" applyFont="1" applyFill="1" applyBorder="1" applyAlignment="1" applyProtection="1">
      <alignment horizontal="center" vertical="center" shrinkToFit="1"/>
      <protection locked="0"/>
    </xf>
    <xf numFmtId="179" fontId="27" fillId="0" borderId="101" xfId="0" applyNumberFormat="1" applyFont="1" applyFill="1" applyBorder="1" applyAlignment="1" applyProtection="1">
      <alignment horizontal="center" vertical="center" shrinkToFit="1"/>
      <protection locked="0"/>
    </xf>
    <xf numFmtId="179" fontId="37" fillId="0" borderId="46" xfId="0" applyNumberFormat="1" applyFont="1" applyFill="1" applyBorder="1" applyAlignment="1" applyProtection="1">
      <alignment horizontal="center" vertical="center" shrinkToFit="1"/>
      <protection locked="0"/>
    </xf>
    <xf numFmtId="179" fontId="37" fillId="0" borderId="42" xfId="0" applyNumberFormat="1" applyFont="1" applyFill="1" applyBorder="1" applyAlignment="1" applyProtection="1">
      <alignment horizontal="center" vertical="center" shrinkToFit="1"/>
      <protection locked="0"/>
    </xf>
    <xf numFmtId="179" fontId="37" fillId="0" borderId="107" xfId="0" applyNumberFormat="1" applyFont="1" applyFill="1" applyBorder="1" applyAlignment="1" applyProtection="1">
      <alignment horizontal="center" vertical="center" shrinkToFit="1"/>
      <protection locked="0"/>
    </xf>
    <xf numFmtId="179" fontId="37" fillId="0" borderId="81" xfId="0" applyNumberFormat="1" applyFont="1" applyFill="1" applyBorder="1" applyAlignment="1" applyProtection="1">
      <alignment horizontal="center" vertical="center" shrinkToFit="1"/>
      <protection locked="0"/>
    </xf>
    <xf numFmtId="179" fontId="37" fillId="0" borderId="82" xfId="0" applyNumberFormat="1" applyFont="1" applyFill="1" applyBorder="1" applyAlignment="1" applyProtection="1">
      <alignment horizontal="center" vertical="center" shrinkToFit="1"/>
      <protection locked="0"/>
    </xf>
    <xf numFmtId="179" fontId="37" fillId="0" borderId="111" xfId="0" applyNumberFormat="1" applyFont="1" applyFill="1" applyBorder="1" applyAlignment="1" applyProtection="1">
      <alignment horizontal="center" vertical="center" shrinkToFit="1"/>
      <protection locked="0"/>
    </xf>
    <xf numFmtId="0" fontId="33" fillId="0" borderId="96" xfId="0" applyFont="1" applyFill="1" applyBorder="1" applyAlignment="1" applyProtection="1">
      <alignment horizontal="center" vertical="center" shrinkToFit="1"/>
    </xf>
    <xf numFmtId="0" fontId="33" fillId="0" borderId="93" xfId="0" applyFont="1" applyFill="1" applyBorder="1" applyAlignment="1" applyProtection="1">
      <alignment horizontal="center" vertical="center" shrinkToFit="1"/>
    </xf>
    <xf numFmtId="0" fontId="10" fillId="0" borderId="32"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xf>
    <xf numFmtId="0" fontId="33" fillId="0" borderId="33" xfId="0" applyFont="1" applyFill="1" applyBorder="1" applyAlignment="1" applyProtection="1">
      <alignment horizontal="center" vertical="center"/>
    </xf>
    <xf numFmtId="0" fontId="33" fillId="0" borderId="2"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33" fillId="0" borderId="18" xfId="0" applyFont="1" applyFill="1" applyBorder="1" applyAlignment="1" applyProtection="1">
      <alignment horizontal="center" vertical="center"/>
    </xf>
    <xf numFmtId="0" fontId="33" fillId="0" borderId="34" xfId="0" applyFont="1" applyFill="1" applyBorder="1" applyAlignment="1" applyProtection="1">
      <alignment horizontal="center" vertical="center"/>
    </xf>
    <xf numFmtId="0" fontId="33" fillId="0" borderId="16" xfId="0" applyFont="1" applyFill="1" applyBorder="1" applyAlignment="1" applyProtection="1">
      <alignment horizontal="center" vertical="center"/>
    </xf>
    <xf numFmtId="0" fontId="33" fillId="0" borderId="35" xfId="0" applyFont="1" applyFill="1" applyBorder="1" applyAlignment="1" applyProtection="1">
      <alignment horizontal="center" vertical="center"/>
    </xf>
    <xf numFmtId="0" fontId="33" fillId="0" borderId="17" xfId="0" applyFont="1" applyFill="1" applyBorder="1" applyAlignment="1" applyProtection="1">
      <alignment horizontal="center" vertical="center" wrapText="1" shrinkToFit="1"/>
    </xf>
    <xf numFmtId="0" fontId="42" fillId="0" borderId="85" xfId="0" applyFont="1" applyFill="1" applyBorder="1" applyAlignment="1" applyProtection="1">
      <alignment horizontal="center" vertical="center" shrinkToFit="1"/>
    </xf>
    <xf numFmtId="0" fontId="42" fillId="0" borderId="12" xfId="0" applyFont="1" applyFill="1" applyBorder="1" applyAlignment="1" applyProtection="1">
      <alignment horizontal="center" vertical="center" shrinkToFit="1"/>
    </xf>
    <xf numFmtId="0" fontId="33" fillId="0" borderId="17" xfId="0" applyFont="1" applyFill="1" applyBorder="1" applyAlignment="1" applyProtection="1">
      <alignment vertical="center"/>
      <protection locked="0"/>
    </xf>
    <xf numFmtId="0" fontId="33" fillId="0" borderId="3" xfId="0" applyFont="1" applyFill="1" applyBorder="1" applyAlignment="1" applyProtection="1">
      <alignment vertical="center"/>
      <protection locked="0"/>
    </xf>
    <xf numFmtId="0" fontId="33" fillId="0" borderId="4" xfId="0" applyFont="1" applyFill="1" applyBorder="1" applyAlignment="1" applyProtection="1">
      <alignment vertical="center"/>
      <protection locked="0"/>
    </xf>
    <xf numFmtId="179" fontId="27" fillId="0" borderId="1" xfId="0" applyNumberFormat="1" applyFont="1" applyFill="1" applyBorder="1" applyAlignment="1" applyProtection="1">
      <alignment horizontal="center" vertical="center"/>
    </xf>
    <xf numFmtId="180" fontId="39" fillId="0" borderId="32" xfId="0" applyNumberFormat="1" applyFont="1" applyFill="1" applyBorder="1" applyAlignment="1" applyProtection="1">
      <alignment horizontal="center" vertical="center"/>
    </xf>
    <xf numFmtId="180" fontId="39" fillId="0" borderId="15" xfId="0" applyNumberFormat="1" applyFont="1" applyFill="1" applyBorder="1" applyAlignment="1" applyProtection="1">
      <alignment horizontal="center" vertical="center"/>
    </xf>
    <xf numFmtId="180" fontId="39" fillId="0" borderId="33" xfId="0" applyNumberFormat="1" applyFont="1" applyFill="1" applyBorder="1" applyAlignment="1" applyProtection="1">
      <alignment horizontal="center" vertical="center"/>
    </xf>
    <xf numFmtId="180" fontId="39" fillId="0" borderId="2" xfId="0" applyNumberFormat="1" applyFont="1" applyFill="1" applyBorder="1" applyAlignment="1" applyProtection="1">
      <alignment horizontal="center" vertical="center"/>
    </xf>
    <xf numFmtId="180" fontId="39" fillId="0" borderId="0" xfId="0" applyNumberFormat="1" applyFont="1" applyFill="1" applyBorder="1" applyAlignment="1" applyProtection="1">
      <alignment horizontal="center" vertical="center"/>
    </xf>
    <xf numFmtId="180" fontId="39" fillId="0" borderId="18" xfId="0" applyNumberFormat="1" applyFont="1" applyFill="1" applyBorder="1" applyAlignment="1" applyProtection="1">
      <alignment horizontal="center" vertical="center"/>
    </xf>
    <xf numFmtId="180" fontId="39" fillId="0" borderId="34" xfId="0" applyNumberFormat="1" applyFont="1" applyFill="1" applyBorder="1" applyAlignment="1" applyProtection="1">
      <alignment horizontal="center" vertical="center"/>
    </xf>
    <xf numFmtId="180" fontId="39" fillId="0" borderId="16" xfId="0" applyNumberFormat="1" applyFont="1" applyFill="1" applyBorder="1" applyAlignment="1" applyProtection="1">
      <alignment horizontal="center" vertical="center"/>
    </xf>
    <xf numFmtId="180" fontId="39" fillId="0" borderId="35" xfId="0" applyNumberFormat="1" applyFont="1" applyFill="1" applyBorder="1" applyAlignment="1" applyProtection="1">
      <alignment horizontal="center" vertical="center"/>
    </xf>
    <xf numFmtId="179" fontId="27" fillId="0" borderId="44" xfId="0" applyNumberFormat="1" applyFont="1" applyFill="1" applyBorder="1" applyAlignment="1" applyProtection="1">
      <alignment horizontal="center" vertical="center"/>
      <protection locked="0"/>
    </xf>
    <xf numFmtId="179" fontId="27" fillId="0" borderId="45" xfId="0" applyNumberFormat="1" applyFont="1" applyFill="1" applyBorder="1" applyAlignment="1" applyProtection="1">
      <alignment horizontal="center" vertical="center"/>
      <protection locked="0"/>
    </xf>
    <xf numFmtId="0" fontId="19" fillId="0" borderId="91" xfId="0" applyFont="1" applyFill="1" applyBorder="1" applyAlignment="1" applyProtection="1">
      <alignment vertical="center" wrapText="1" shrinkToFit="1"/>
    </xf>
    <xf numFmtId="0" fontId="12" fillId="0" borderId="22" xfId="0" applyFont="1" applyFill="1" applyBorder="1" applyAlignment="1" applyProtection="1">
      <alignment horizontal="center" vertical="center" wrapText="1" shrinkToFit="1"/>
    </xf>
    <xf numFmtId="0" fontId="12" fillId="0" borderId="23" xfId="0" applyFont="1" applyFill="1" applyBorder="1" applyAlignment="1" applyProtection="1">
      <alignment horizontal="center" vertical="center" wrapText="1" shrinkToFit="1"/>
    </xf>
    <xf numFmtId="0" fontId="12" fillId="0" borderId="24" xfId="0" applyFont="1" applyFill="1" applyBorder="1" applyAlignment="1" applyProtection="1">
      <alignment horizontal="center" vertical="center" wrapText="1" shrinkToFit="1"/>
    </xf>
    <xf numFmtId="0" fontId="33" fillId="0" borderId="73" xfId="0" applyFont="1" applyFill="1" applyBorder="1" applyAlignment="1" applyProtection="1">
      <alignment horizontal="center" vertical="center" shrinkToFit="1"/>
    </xf>
    <xf numFmtId="179" fontId="27" fillId="0" borderId="17" xfId="0" applyNumberFormat="1" applyFont="1" applyFill="1" applyBorder="1" applyAlignment="1" applyProtection="1">
      <alignment horizontal="center" vertical="center" shrinkToFit="1"/>
      <protection locked="0"/>
    </xf>
    <xf numFmtId="179" fontId="27" fillId="0" borderId="3" xfId="0" applyNumberFormat="1" applyFont="1" applyFill="1" applyBorder="1" applyAlignment="1" applyProtection="1">
      <alignment horizontal="center" vertical="center" shrinkToFit="1"/>
      <protection locked="0"/>
    </xf>
    <xf numFmtId="179" fontId="27" fillId="0" borderId="4" xfId="0" applyNumberFormat="1" applyFont="1" applyFill="1" applyBorder="1" applyAlignment="1" applyProtection="1">
      <alignment horizontal="center" vertical="center" shrinkToFit="1"/>
      <protection locked="0"/>
    </xf>
    <xf numFmtId="0" fontId="33" fillId="0" borderId="71" xfId="0" applyFont="1" applyFill="1" applyBorder="1" applyAlignment="1" applyProtection="1">
      <alignment horizontal="center" vertical="center" shrinkToFit="1"/>
    </xf>
    <xf numFmtId="0" fontId="43" fillId="0" borderId="70"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shrinkToFit="1"/>
    </xf>
    <xf numFmtId="0" fontId="38" fillId="0" borderId="91" xfId="0" applyFont="1" applyFill="1" applyBorder="1" applyAlignment="1" applyProtection="1">
      <alignment horizontal="center" vertical="center" shrinkToFit="1"/>
    </xf>
    <xf numFmtId="0" fontId="38" fillId="0" borderId="90" xfId="0" applyFont="1" applyFill="1" applyBorder="1" applyAlignment="1" applyProtection="1">
      <alignment horizontal="center" vertical="center" shrinkToFit="1"/>
    </xf>
    <xf numFmtId="179" fontId="35" fillId="0" borderId="32" xfId="0" applyNumberFormat="1" applyFont="1" applyFill="1" applyBorder="1" applyAlignment="1" applyProtection="1">
      <alignment horizontal="center" vertical="center"/>
      <protection locked="0"/>
    </xf>
    <xf numFmtId="179" fontId="35" fillId="0" borderId="15" xfId="0" applyNumberFormat="1" applyFont="1" applyFill="1" applyBorder="1" applyAlignment="1" applyProtection="1">
      <alignment horizontal="center" vertical="center"/>
      <protection locked="0"/>
    </xf>
    <xf numFmtId="179" fontId="35" fillId="0" borderId="33" xfId="0" applyNumberFormat="1" applyFont="1" applyFill="1" applyBorder="1" applyAlignment="1" applyProtection="1">
      <alignment horizontal="center" vertical="center"/>
      <protection locked="0"/>
    </xf>
    <xf numFmtId="179" fontId="35" fillId="0" borderId="2" xfId="0" applyNumberFormat="1" applyFont="1" applyFill="1" applyBorder="1" applyAlignment="1" applyProtection="1">
      <alignment horizontal="center" vertical="center"/>
      <protection locked="0"/>
    </xf>
    <xf numFmtId="179" fontId="35" fillId="0" borderId="0" xfId="0" applyNumberFormat="1" applyFont="1" applyFill="1" applyBorder="1" applyAlignment="1" applyProtection="1">
      <alignment horizontal="center" vertical="center"/>
      <protection locked="0"/>
    </xf>
    <xf numFmtId="179" fontId="35" fillId="0" borderId="18" xfId="0" applyNumberFormat="1" applyFont="1" applyFill="1" applyBorder="1" applyAlignment="1" applyProtection="1">
      <alignment horizontal="center" vertical="center"/>
      <protection locked="0"/>
    </xf>
    <xf numFmtId="179" fontId="35" fillId="0" borderId="34" xfId="0" applyNumberFormat="1" applyFont="1" applyFill="1" applyBorder="1" applyAlignment="1" applyProtection="1">
      <alignment horizontal="center" vertical="center"/>
      <protection locked="0"/>
    </xf>
    <xf numFmtId="179" fontId="35" fillId="0" borderId="16" xfId="0" applyNumberFormat="1" applyFont="1" applyFill="1" applyBorder="1" applyAlignment="1" applyProtection="1">
      <alignment horizontal="center" vertical="center"/>
      <protection locked="0"/>
    </xf>
    <xf numFmtId="179" fontId="35" fillId="0" borderId="35" xfId="0" applyNumberFormat="1" applyFont="1" applyFill="1" applyBorder="1" applyAlignment="1" applyProtection="1">
      <alignment horizontal="center" vertical="center"/>
      <protection locked="0"/>
    </xf>
    <xf numFmtId="0" fontId="44" fillId="0" borderId="47" xfId="0" applyFont="1" applyFill="1" applyBorder="1" applyAlignment="1" applyProtection="1">
      <alignment horizontal="center" vertical="center" wrapText="1"/>
    </xf>
    <xf numFmtId="0" fontId="44" fillId="0" borderId="48" xfId="0" applyFont="1" applyFill="1" applyBorder="1" applyAlignment="1" applyProtection="1">
      <alignment horizontal="center" vertical="center"/>
    </xf>
    <xf numFmtId="0" fontId="44" fillId="0" borderId="49" xfId="0" applyFont="1" applyFill="1" applyBorder="1" applyAlignment="1" applyProtection="1">
      <alignment horizontal="center" vertical="center"/>
    </xf>
    <xf numFmtId="0" fontId="44" fillId="0" borderId="50" xfId="0" applyFont="1" applyFill="1" applyBorder="1" applyAlignment="1" applyProtection="1">
      <alignment horizontal="center" vertical="center"/>
    </xf>
    <xf numFmtId="0" fontId="44" fillId="0" borderId="51" xfId="0" applyFont="1" applyFill="1" applyBorder="1" applyAlignment="1" applyProtection="1">
      <alignment horizontal="center" vertical="center"/>
    </xf>
    <xf numFmtId="0" fontId="44" fillId="0" borderId="52" xfId="0" applyFont="1" applyFill="1" applyBorder="1" applyAlignment="1" applyProtection="1">
      <alignment horizontal="center" vertical="center"/>
    </xf>
    <xf numFmtId="0" fontId="44" fillId="0" borderId="53" xfId="0" applyFont="1" applyFill="1" applyBorder="1" applyAlignment="1" applyProtection="1">
      <alignment horizontal="center" vertical="center"/>
    </xf>
    <xf numFmtId="0" fontId="44" fillId="0" borderId="54" xfId="0" applyFont="1" applyFill="1" applyBorder="1" applyAlignment="1" applyProtection="1">
      <alignment horizontal="center" vertical="center"/>
    </xf>
    <xf numFmtId="0" fontId="44" fillId="0" borderId="55" xfId="0" applyFont="1" applyFill="1" applyBorder="1" applyAlignment="1" applyProtection="1">
      <alignment horizontal="center" vertical="center"/>
    </xf>
    <xf numFmtId="0" fontId="33" fillId="0" borderId="2"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18" xfId="0" applyFont="1" applyFill="1" applyBorder="1" applyAlignment="1" applyProtection="1">
      <alignment horizontal="center" vertical="center" wrapText="1"/>
    </xf>
    <xf numFmtId="0" fontId="33" fillId="0" borderId="32" xfId="0" applyFont="1" applyFill="1" applyBorder="1" applyAlignment="1" applyProtection="1">
      <alignment horizontal="center" vertical="center" textRotation="255" wrapText="1"/>
    </xf>
    <xf numFmtId="0" fontId="33" fillId="0" borderId="33" xfId="0" applyFont="1" applyFill="1" applyBorder="1" applyAlignment="1" applyProtection="1">
      <alignment horizontal="center" vertical="center" textRotation="255" wrapText="1"/>
    </xf>
    <xf numFmtId="0" fontId="33" fillId="0" borderId="2" xfId="0" applyFont="1" applyFill="1" applyBorder="1" applyAlignment="1" applyProtection="1">
      <alignment horizontal="center" vertical="center" textRotation="255" wrapText="1"/>
    </xf>
    <xf numFmtId="0" fontId="33" fillId="0" borderId="18" xfId="0" applyFont="1" applyFill="1" applyBorder="1" applyAlignment="1" applyProtection="1">
      <alignment horizontal="center" vertical="center" textRotation="255" wrapText="1"/>
    </xf>
    <xf numFmtId="0" fontId="33" fillId="0" borderId="34" xfId="0" applyFont="1" applyFill="1" applyBorder="1" applyAlignment="1" applyProtection="1">
      <alignment horizontal="center" vertical="center" textRotation="255" wrapText="1"/>
    </xf>
    <xf numFmtId="0" fontId="33" fillId="0" borderId="35" xfId="0" applyFont="1" applyFill="1" applyBorder="1" applyAlignment="1" applyProtection="1">
      <alignment horizontal="center" vertical="center" textRotation="255" wrapText="1"/>
    </xf>
    <xf numFmtId="0" fontId="37" fillId="0" borderId="2" xfId="0" applyFont="1" applyFill="1" applyBorder="1" applyAlignment="1" applyProtection="1">
      <alignment horizontal="center" vertical="center" textRotation="255"/>
    </xf>
    <xf numFmtId="0" fontId="37" fillId="0" borderId="18" xfId="0" applyFont="1" applyFill="1" applyBorder="1" applyAlignment="1" applyProtection="1">
      <alignment horizontal="center" vertical="center" textRotation="255"/>
    </xf>
    <xf numFmtId="0" fontId="37" fillId="0" borderId="34" xfId="0" applyFont="1" applyFill="1" applyBorder="1" applyAlignment="1" applyProtection="1">
      <alignment horizontal="center" vertical="center" textRotation="255"/>
    </xf>
    <xf numFmtId="0" fontId="37" fillId="0" borderId="35" xfId="0" applyFont="1" applyFill="1" applyBorder="1" applyAlignment="1" applyProtection="1">
      <alignment horizontal="center" vertical="center" textRotation="255"/>
    </xf>
    <xf numFmtId="181" fontId="27" fillId="0" borderId="82" xfId="0" applyNumberFormat="1" applyFont="1" applyFill="1" applyBorder="1" applyAlignment="1" applyProtection="1">
      <alignment horizontal="center" vertical="center" shrinkToFit="1"/>
    </xf>
    <xf numFmtId="181" fontId="27" fillId="0" borderId="84" xfId="0" applyNumberFormat="1" applyFont="1" applyFill="1" applyBorder="1" applyAlignment="1" applyProtection="1">
      <alignment horizontal="center" vertical="center" shrinkToFit="1"/>
    </xf>
    <xf numFmtId="179" fontId="27" fillId="0" borderId="103" xfId="0" applyNumberFormat="1" applyFont="1" applyFill="1" applyBorder="1" applyAlignment="1" applyProtection="1">
      <alignment horizontal="center" vertical="center" shrinkToFit="1"/>
      <protection locked="0"/>
    </xf>
    <xf numFmtId="179" fontId="27" fillId="0" borderId="82" xfId="0" applyNumberFormat="1" applyFont="1" applyFill="1" applyBorder="1" applyAlignment="1" applyProtection="1">
      <alignment horizontal="center" vertical="center" shrinkToFit="1"/>
      <protection locked="0"/>
    </xf>
    <xf numFmtId="180" fontId="27" fillId="0" borderId="64" xfId="0" applyNumberFormat="1" applyFont="1" applyFill="1" applyBorder="1" applyAlignment="1" applyProtection="1">
      <alignment horizontal="center" vertical="center" shrinkToFit="1"/>
    </xf>
    <xf numFmtId="180" fontId="27" fillId="0" borderId="70" xfId="0" applyNumberFormat="1" applyFont="1" applyFill="1" applyBorder="1" applyAlignment="1" applyProtection="1">
      <alignment horizontal="center" vertical="center" shrinkToFit="1"/>
    </xf>
    <xf numFmtId="0" fontId="33" fillId="0" borderId="32" xfId="0" applyFont="1" applyFill="1" applyBorder="1" applyAlignment="1" applyProtection="1">
      <alignment horizontal="center" vertical="center"/>
    </xf>
    <xf numFmtId="0" fontId="33" fillId="0" borderId="17" xfId="0" applyFont="1" applyFill="1" applyBorder="1" applyAlignment="1" applyProtection="1">
      <alignment horizontal="center" vertical="center"/>
    </xf>
    <xf numFmtId="0" fontId="33" fillId="0"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0" fontId="43" fillId="0" borderId="72" xfId="0" applyFont="1" applyFill="1" applyBorder="1" applyAlignment="1" applyProtection="1">
      <alignment horizontal="center" vertical="center" shrinkToFit="1"/>
    </xf>
    <xf numFmtId="0" fontId="43" fillId="0" borderId="83" xfId="0" applyFont="1" applyFill="1" applyBorder="1" applyAlignment="1" applyProtection="1">
      <alignment horizontal="center" vertical="center" shrinkToFit="1"/>
    </xf>
    <xf numFmtId="0" fontId="33" fillId="0" borderId="58" xfId="0" applyFont="1" applyFill="1" applyBorder="1" applyAlignment="1" applyProtection="1">
      <alignment vertical="center" wrapText="1"/>
      <protection locked="0"/>
    </xf>
    <xf numFmtId="0" fontId="33" fillId="0" borderId="59" xfId="0" applyFont="1" applyFill="1" applyBorder="1" applyAlignment="1" applyProtection="1">
      <alignment vertical="center" wrapText="1"/>
      <protection locked="0"/>
    </xf>
    <xf numFmtId="0" fontId="33" fillId="0" borderId="61" xfId="0" applyFont="1" applyFill="1" applyBorder="1" applyAlignment="1" applyProtection="1">
      <alignment vertical="center" wrapText="1"/>
      <protection locked="0"/>
    </xf>
    <xf numFmtId="0" fontId="33" fillId="0" borderId="15" xfId="0" applyFont="1" applyFill="1" applyBorder="1" applyAlignment="1" applyProtection="1">
      <alignment horizontal="center" vertical="center" wrapText="1" shrinkToFit="1"/>
    </xf>
    <xf numFmtId="0" fontId="33" fillId="0" borderId="2" xfId="0" applyFont="1" applyFill="1" applyBorder="1" applyAlignment="1" applyProtection="1">
      <alignment horizontal="center" vertical="center" wrapText="1" shrinkToFit="1"/>
    </xf>
    <xf numFmtId="0" fontId="33" fillId="0" borderId="0" xfId="0" applyFont="1" applyFill="1" applyBorder="1" applyAlignment="1" applyProtection="1">
      <alignment horizontal="center" vertical="center" wrapText="1" shrinkToFit="1"/>
    </xf>
    <xf numFmtId="0" fontId="33" fillId="0" borderId="34" xfId="0" applyFont="1" applyFill="1" applyBorder="1" applyAlignment="1" applyProtection="1">
      <alignment horizontal="center" vertical="center" wrapText="1" shrinkToFit="1"/>
    </xf>
    <xf numFmtId="0" fontId="33" fillId="0" borderId="16" xfId="0" applyFont="1" applyFill="1" applyBorder="1" applyAlignment="1" applyProtection="1">
      <alignment horizontal="center" vertical="center" wrapText="1" shrinkToFit="1"/>
    </xf>
    <xf numFmtId="0" fontId="33" fillId="0" borderId="115" xfId="0" applyFont="1" applyFill="1" applyBorder="1" applyAlignment="1" applyProtection="1">
      <alignment vertical="center" shrinkToFit="1"/>
    </xf>
    <xf numFmtId="0" fontId="33" fillId="0" borderId="54" xfId="0" applyFont="1" applyFill="1" applyBorder="1" applyAlignment="1" applyProtection="1">
      <alignment vertical="center" shrinkToFit="1"/>
    </xf>
    <xf numFmtId="0" fontId="33" fillId="0" borderId="55" xfId="0" applyFont="1" applyFill="1" applyBorder="1" applyAlignment="1" applyProtection="1">
      <alignment vertical="center" shrinkToFit="1"/>
    </xf>
    <xf numFmtId="0" fontId="33" fillId="0" borderId="114" xfId="0" applyFont="1" applyFill="1" applyBorder="1" applyAlignment="1" applyProtection="1">
      <alignment vertical="center" wrapText="1"/>
    </xf>
    <xf numFmtId="0" fontId="33" fillId="0" borderId="51" xfId="0" applyFont="1" applyFill="1" applyBorder="1" applyAlignment="1" applyProtection="1">
      <alignment vertical="center" wrapText="1"/>
    </xf>
    <xf numFmtId="0" fontId="33" fillId="0" borderId="52" xfId="0" applyFont="1" applyFill="1" applyBorder="1" applyAlignment="1" applyProtection="1">
      <alignment vertical="center" wrapText="1"/>
    </xf>
    <xf numFmtId="0" fontId="33" fillId="0" borderId="114" xfId="0" applyFont="1" applyFill="1" applyBorder="1" applyAlignment="1" applyProtection="1">
      <alignment vertical="center" shrinkToFit="1"/>
    </xf>
    <xf numFmtId="0" fontId="33" fillId="0" borderId="51" xfId="0" applyFont="1" applyFill="1" applyBorder="1" applyAlignment="1" applyProtection="1">
      <alignment vertical="center" shrinkToFit="1"/>
    </xf>
    <xf numFmtId="0" fontId="33" fillId="0" borderId="52" xfId="0" applyFont="1" applyFill="1" applyBorder="1" applyAlignment="1" applyProtection="1">
      <alignment vertical="center" shrinkToFit="1"/>
    </xf>
    <xf numFmtId="0" fontId="33" fillId="0" borderId="113" xfId="0" applyFont="1" applyFill="1" applyBorder="1" applyAlignment="1" applyProtection="1">
      <alignment vertical="center" shrinkToFit="1"/>
    </xf>
    <xf numFmtId="0" fontId="33" fillId="0" borderId="57" xfId="0" applyFont="1" applyFill="1" applyBorder="1" applyAlignment="1" applyProtection="1">
      <alignment vertical="center" shrinkToFit="1"/>
    </xf>
    <xf numFmtId="0" fontId="33" fillId="0" borderId="60" xfId="0" applyFont="1" applyFill="1" applyBorder="1" applyAlignment="1" applyProtection="1">
      <alignment vertical="center" shrinkToFit="1"/>
    </xf>
    <xf numFmtId="0" fontId="0" fillId="0" borderId="86" xfId="0" applyBorder="1" applyAlignment="1">
      <alignment horizontal="center" vertical="center" textRotation="255"/>
    </xf>
    <xf numFmtId="0" fontId="0" fillId="0" borderId="14" xfId="0" applyBorder="1" applyAlignment="1">
      <alignment horizontal="center" vertical="center" textRotation="255"/>
    </xf>
    <xf numFmtId="0" fontId="0" fillId="0" borderId="11" xfId="0" applyBorder="1" applyAlignment="1">
      <alignment horizontal="center" vertical="center" textRotation="255"/>
    </xf>
    <xf numFmtId="0" fontId="0" fillId="0" borderId="0" xfId="0" applyFill="1" applyAlignment="1">
      <alignment vertical="center" shrinkToFit="1"/>
    </xf>
    <xf numFmtId="0" fontId="0" fillId="0" borderId="0" xfId="0" applyAlignment="1">
      <alignment horizontal="left" vertical="center" shrinkToFit="1"/>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6" xfId="0" applyBorder="1" applyAlignment="1">
      <alignment horizontal="center" vertical="center" wrapText="1"/>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1" xfId="0" applyNumberFormat="1" applyBorder="1" applyAlignment="1">
      <alignment horizontal="center" vertical="center" shrinkToFit="1"/>
    </xf>
    <xf numFmtId="0" fontId="0" fillId="0" borderId="11"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87" xfId="0" applyBorder="1" applyAlignment="1">
      <alignment horizontal="center" vertical="center" textRotation="255" shrinkToFit="1"/>
    </xf>
    <xf numFmtId="0" fontId="0" fillId="0" borderId="88" xfId="0" applyBorder="1" applyAlignment="1">
      <alignment horizontal="center" vertical="center" textRotation="255" shrinkToFit="1"/>
    </xf>
    <xf numFmtId="0" fontId="0" fillId="0" borderId="89" xfId="0" applyBorder="1" applyAlignment="1">
      <alignment horizontal="center" vertical="center" textRotation="255" shrinkToFit="1"/>
    </xf>
    <xf numFmtId="0" fontId="0" fillId="0" borderId="10" xfId="0" applyBorder="1" applyAlignment="1">
      <alignment horizontal="center" vertical="center" textRotation="255"/>
    </xf>
  </cellXfs>
  <cellStyles count="5">
    <cellStyle name="ハイパーリンク" xfId="1" builtinId="8"/>
    <cellStyle name="標準" xfId="0" builtinId="0"/>
    <cellStyle name="標準 2" xfId="2" xr:uid="{00000000-0005-0000-0000-000002000000}"/>
    <cellStyle name="標準 3" xfId="3" xr:uid="{00000000-0005-0000-0000-000003000000}"/>
    <cellStyle name="標準_様式２_帳票" xfId="4" xr:uid="{00000000-0005-0000-0000-000004000000}"/>
  </cellStyles>
  <dxfs count="26">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CCFFFF"/>
        </patternFill>
      </fill>
    </dxf>
    <dxf>
      <font>
        <b val="0"/>
        <i val="0"/>
        <color rgb="FFFF0000"/>
      </font>
    </dxf>
    <dxf>
      <font>
        <b val="0"/>
        <i val="0"/>
        <color rgb="FFFF0000"/>
      </font>
    </dxf>
    <dxf>
      <fill>
        <patternFill>
          <bgColor rgb="FFFFFF99"/>
        </patternFill>
      </fill>
    </dxf>
    <dxf>
      <font>
        <color theme="0"/>
      </font>
      <fill>
        <patternFill>
          <bgColor rgb="FFFF0000"/>
        </patternFill>
      </fill>
    </dxf>
    <dxf>
      <fill>
        <patternFill>
          <bgColor rgb="FFCCFFFF"/>
        </patternFill>
      </fill>
    </dxf>
    <dxf>
      <fill>
        <patternFill>
          <bgColor rgb="FFFFFF99"/>
        </patternFill>
      </fill>
    </dxf>
    <dxf>
      <fill>
        <patternFill>
          <bgColor rgb="FFFFFF99"/>
        </patternFill>
      </fill>
    </dxf>
    <dxf>
      <numFmt numFmtId="184" formatCode="&quot;令和5年&quot;m&quot;月&quot;d&quot;日&quot;"/>
    </dxf>
    <dxf>
      <numFmt numFmtId="185" formatCode="&quot;令和4年&quot;m&quot;月&quot;d&quot;日&quot;"/>
    </dxf>
    <dxf>
      <fill>
        <patternFill>
          <bgColor rgb="FFCCFFFF"/>
        </patternFill>
      </fill>
    </dxf>
    <dxf>
      <fill>
        <patternFill>
          <bgColor rgb="FFFFFF99"/>
        </patternFill>
      </fill>
    </dxf>
    <dxf>
      <border>
        <left style="thin">
          <color indexed="64"/>
        </left>
        <right style="thin">
          <color indexed="64"/>
        </right>
        <top style="thin">
          <color indexed="64"/>
        </top>
        <bottom style="thin">
          <color indexed="64"/>
        </bottom>
      </border>
    </dxf>
    <dxf>
      <font>
        <color theme="0"/>
      </font>
    </dxf>
    <dxf>
      <font>
        <color theme="0"/>
      </font>
    </dxf>
    <dxf>
      <border>
        <left style="thin">
          <color indexed="64"/>
        </left>
        <right style="thin">
          <color indexed="64"/>
        </right>
        <top style="thin">
          <color indexed="64"/>
        </top>
        <bottom style="thin">
          <color indexed="64"/>
        </bottom>
      </border>
    </dxf>
    <dxf>
      <font>
        <color auto="1"/>
      </font>
      <border>
        <left style="thin">
          <color indexed="64"/>
        </left>
        <right style="thin">
          <color indexed="64"/>
        </right>
        <top style="thin">
          <color indexed="64"/>
        </top>
        <bottom style="thin">
          <color indexed="64"/>
        </bottom>
      </border>
    </dxf>
    <dxf>
      <font>
        <color theme="0"/>
      </font>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F5050"/>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114300</xdr:colOff>
      <xdr:row>15</xdr:row>
      <xdr:rowOff>38100</xdr:rowOff>
    </xdr:from>
    <xdr:to>
      <xdr:col>16</xdr:col>
      <xdr:colOff>168520</xdr:colOff>
      <xdr:row>15</xdr:row>
      <xdr:rowOff>304800</xdr:rowOff>
    </xdr:to>
    <xdr:sp macro="" textlink="">
      <xdr:nvSpPr>
        <xdr:cNvPr id="2" name="角丸四角形 1">
          <a:extLst>
            <a:ext uri="{FF2B5EF4-FFF2-40B4-BE49-F238E27FC236}">
              <a16:creationId xmlns:a16="http://schemas.microsoft.com/office/drawing/2014/main" id="{16B23AFE-2138-4EBB-88F3-05770AE5C539}"/>
            </a:ext>
          </a:extLst>
        </xdr:cNvPr>
        <xdr:cNvSpPr/>
      </xdr:nvSpPr>
      <xdr:spPr>
        <a:xfrm>
          <a:off x="114300" y="3496408"/>
          <a:ext cx="2772508" cy="266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159788</xdr:colOff>
      <xdr:row>17</xdr:row>
      <xdr:rowOff>38100</xdr:rowOff>
    </xdr:from>
    <xdr:to>
      <xdr:col>16</xdr:col>
      <xdr:colOff>161192</xdr:colOff>
      <xdr:row>17</xdr:row>
      <xdr:rowOff>219808</xdr:rowOff>
    </xdr:to>
    <xdr:sp macro="" textlink="">
      <xdr:nvSpPr>
        <xdr:cNvPr id="3" name="角丸四角形 2">
          <a:extLst>
            <a:ext uri="{FF2B5EF4-FFF2-40B4-BE49-F238E27FC236}">
              <a16:creationId xmlns:a16="http://schemas.microsoft.com/office/drawing/2014/main" id="{6223EBD2-9689-4BF9-A8DC-73CB246555FA}"/>
            </a:ext>
          </a:extLst>
        </xdr:cNvPr>
        <xdr:cNvSpPr/>
      </xdr:nvSpPr>
      <xdr:spPr>
        <a:xfrm>
          <a:off x="1170903" y="3936023"/>
          <a:ext cx="1708577" cy="181708"/>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1910</xdr:colOff>
      <xdr:row>19</xdr:row>
      <xdr:rowOff>38100</xdr:rowOff>
    </xdr:from>
    <xdr:to>
      <xdr:col>16</xdr:col>
      <xdr:colOff>168520</xdr:colOff>
      <xdr:row>19</xdr:row>
      <xdr:rowOff>215348</xdr:rowOff>
    </xdr:to>
    <xdr:sp macro="" textlink="">
      <xdr:nvSpPr>
        <xdr:cNvPr id="4" name="角丸四角形 3">
          <a:extLst>
            <a:ext uri="{FF2B5EF4-FFF2-40B4-BE49-F238E27FC236}">
              <a16:creationId xmlns:a16="http://schemas.microsoft.com/office/drawing/2014/main" id="{7C200845-23DB-483D-AF7A-23D85F7FE406}"/>
            </a:ext>
          </a:extLst>
        </xdr:cNvPr>
        <xdr:cNvSpPr/>
      </xdr:nvSpPr>
      <xdr:spPr>
        <a:xfrm>
          <a:off x="1181545" y="4434254"/>
          <a:ext cx="1705263" cy="177248"/>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16565</xdr:colOff>
      <xdr:row>22</xdr:row>
      <xdr:rowOff>21534</xdr:rowOff>
    </xdr:from>
    <xdr:to>
      <xdr:col>16</xdr:col>
      <xdr:colOff>173935</xdr:colOff>
      <xdr:row>22</xdr:row>
      <xdr:rowOff>223630</xdr:rowOff>
    </xdr:to>
    <xdr:sp macro="" textlink="">
      <xdr:nvSpPr>
        <xdr:cNvPr id="5" name="角丸四角形 4">
          <a:extLst>
            <a:ext uri="{FF2B5EF4-FFF2-40B4-BE49-F238E27FC236}">
              <a16:creationId xmlns:a16="http://schemas.microsoft.com/office/drawing/2014/main" id="{901FEACF-AD6F-4A52-B6FD-426BBEE5E942}"/>
            </a:ext>
          </a:extLst>
        </xdr:cNvPr>
        <xdr:cNvSpPr/>
      </xdr:nvSpPr>
      <xdr:spPr>
        <a:xfrm>
          <a:off x="1234108" y="5504621"/>
          <a:ext cx="1706218" cy="202096"/>
        </a:xfrm>
        <a:prstGeom prst="roundRect">
          <a:avLst/>
        </a:prstGeom>
        <a:no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123827</xdr:colOff>
      <xdr:row>23</xdr:row>
      <xdr:rowOff>47625</xdr:rowOff>
    </xdr:from>
    <xdr:to>
      <xdr:col>16</xdr:col>
      <xdr:colOff>175847</xdr:colOff>
      <xdr:row>23</xdr:row>
      <xdr:rowOff>304800</xdr:rowOff>
    </xdr:to>
    <xdr:sp macro="" textlink="">
      <xdr:nvSpPr>
        <xdr:cNvPr id="6" name="角丸四角形 5">
          <a:extLst>
            <a:ext uri="{FF2B5EF4-FFF2-40B4-BE49-F238E27FC236}">
              <a16:creationId xmlns:a16="http://schemas.microsoft.com/office/drawing/2014/main" id="{DD12DDA8-9A92-4B04-B965-0CDF80925315}"/>
            </a:ext>
          </a:extLst>
        </xdr:cNvPr>
        <xdr:cNvSpPr/>
      </xdr:nvSpPr>
      <xdr:spPr>
        <a:xfrm>
          <a:off x="123827" y="5821240"/>
          <a:ext cx="2770308" cy="257175"/>
        </a:xfrm>
        <a:prstGeom prst="round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133351</xdr:colOff>
      <xdr:row>24</xdr:row>
      <xdr:rowOff>47625</xdr:rowOff>
    </xdr:from>
    <xdr:to>
      <xdr:col>16</xdr:col>
      <xdr:colOff>168520</xdr:colOff>
      <xdr:row>24</xdr:row>
      <xdr:rowOff>295275</xdr:rowOff>
    </xdr:to>
    <xdr:sp macro="" textlink="">
      <xdr:nvSpPr>
        <xdr:cNvPr id="7" name="角丸四角形 6">
          <a:extLst>
            <a:ext uri="{FF2B5EF4-FFF2-40B4-BE49-F238E27FC236}">
              <a16:creationId xmlns:a16="http://schemas.microsoft.com/office/drawing/2014/main" id="{3C8FAA79-3FEE-4187-8A07-0EBC4C17024C}"/>
            </a:ext>
          </a:extLst>
        </xdr:cNvPr>
        <xdr:cNvSpPr/>
      </xdr:nvSpPr>
      <xdr:spPr>
        <a:xfrm>
          <a:off x="133351" y="6165606"/>
          <a:ext cx="2753457" cy="247650"/>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71</xdr:row>
      <xdr:rowOff>0</xdr:rowOff>
    </xdr:from>
    <xdr:to>
      <xdr:col>43</xdr:col>
      <xdr:colOff>95250</xdr:colOff>
      <xdr:row>72</xdr:row>
      <xdr:rowOff>257175</xdr:rowOff>
    </xdr:to>
    <xdr:sp macro="" textlink="">
      <xdr:nvSpPr>
        <xdr:cNvPr id="8" name="角丸四角形 7">
          <a:extLst>
            <a:ext uri="{FF2B5EF4-FFF2-40B4-BE49-F238E27FC236}">
              <a16:creationId xmlns:a16="http://schemas.microsoft.com/office/drawing/2014/main" id="{61967E5D-D6C5-48A1-9E1C-B0B8823A46B9}"/>
            </a:ext>
          </a:extLst>
        </xdr:cNvPr>
        <xdr:cNvSpPr/>
      </xdr:nvSpPr>
      <xdr:spPr>
        <a:xfrm>
          <a:off x="200025" y="13277850"/>
          <a:ext cx="8172450" cy="6953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75</xdr:row>
      <xdr:rowOff>0</xdr:rowOff>
    </xdr:from>
    <xdr:to>
      <xdr:col>43</xdr:col>
      <xdr:colOff>95250</xdr:colOff>
      <xdr:row>77</xdr:row>
      <xdr:rowOff>257175</xdr:rowOff>
    </xdr:to>
    <xdr:sp macro="" textlink="">
      <xdr:nvSpPr>
        <xdr:cNvPr id="9" name="角丸四角形 8">
          <a:extLst>
            <a:ext uri="{FF2B5EF4-FFF2-40B4-BE49-F238E27FC236}">
              <a16:creationId xmlns:a16="http://schemas.microsoft.com/office/drawing/2014/main" id="{1405EB19-67A4-4F5C-BAB5-88CAC0F8F47A}"/>
            </a:ext>
          </a:extLst>
        </xdr:cNvPr>
        <xdr:cNvSpPr/>
      </xdr:nvSpPr>
      <xdr:spPr>
        <a:xfrm>
          <a:off x="200025" y="14544675"/>
          <a:ext cx="8172450" cy="809625"/>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83</xdr:row>
      <xdr:rowOff>11723</xdr:rowOff>
    </xdr:from>
    <xdr:to>
      <xdr:col>43</xdr:col>
      <xdr:colOff>95250</xdr:colOff>
      <xdr:row>85</xdr:row>
      <xdr:rowOff>183173</xdr:rowOff>
    </xdr:to>
    <xdr:sp macro="" textlink="">
      <xdr:nvSpPr>
        <xdr:cNvPr id="10" name="角丸四角形 9">
          <a:extLst>
            <a:ext uri="{FF2B5EF4-FFF2-40B4-BE49-F238E27FC236}">
              <a16:creationId xmlns:a16="http://schemas.microsoft.com/office/drawing/2014/main" id="{3311A7A5-6A2F-4F23-91BF-B8E369BA0E6E}"/>
            </a:ext>
          </a:extLst>
        </xdr:cNvPr>
        <xdr:cNvSpPr/>
      </xdr:nvSpPr>
      <xdr:spPr>
        <a:xfrm>
          <a:off x="197094" y="15559454"/>
          <a:ext cx="8162925" cy="5524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91</xdr:row>
      <xdr:rowOff>9525</xdr:rowOff>
    </xdr:from>
    <xdr:to>
      <xdr:col>43</xdr:col>
      <xdr:colOff>95250</xdr:colOff>
      <xdr:row>93</xdr:row>
      <xdr:rowOff>0</xdr:rowOff>
    </xdr:to>
    <xdr:sp macro="" textlink="">
      <xdr:nvSpPr>
        <xdr:cNvPr id="11" name="角丸四角形 10">
          <a:extLst>
            <a:ext uri="{FF2B5EF4-FFF2-40B4-BE49-F238E27FC236}">
              <a16:creationId xmlns:a16="http://schemas.microsoft.com/office/drawing/2014/main" id="{8015F4FD-9E6B-4428-9C4F-008E76126F12}"/>
            </a:ext>
          </a:extLst>
        </xdr:cNvPr>
        <xdr:cNvSpPr/>
      </xdr:nvSpPr>
      <xdr:spPr>
        <a:xfrm>
          <a:off x="200025" y="17345025"/>
          <a:ext cx="8172450" cy="676275"/>
        </a:xfrm>
        <a:prstGeom prst="roundRect">
          <a:avLst/>
        </a:prstGeom>
        <a:no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98</xdr:row>
      <xdr:rowOff>9525</xdr:rowOff>
    </xdr:from>
    <xdr:to>
      <xdr:col>43</xdr:col>
      <xdr:colOff>95250</xdr:colOff>
      <xdr:row>99</xdr:row>
      <xdr:rowOff>266700</xdr:rowOff>
    </xdr:to>
    <xdr:sp macro="" textlink="">
      <xdr:nvSpPr>
        <xdr:cNvPr id="12" name="角丸四角形 11">
          <a:extLst>
            <a:ext uri="{FF2B5EF4-FFF2-40B4-BE49-F238E27FC236}">
              <a16:creationId xmlns:a16="http://schemas.microsoft.com/office/drawing/2014/main" id="{5B6296AA-616C-473F-AC15-BA17B581FAD1}"/>
            </a:ext>
          </a:extLst>
        </xdr:cNvPr>
        <xdr:cNvSpPr/>
      </xdr:nvSpPr>
      <xdr:spPr>
        <a:xfrm>
          <a:off x="200025" y="17868900"/>
          <a:ext cx="8172450" cy="533400"/>
        </a:xfrm>
        <a:prstGeom prst="round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19050</xdr:colOff>
      <xdr:row>94</xdr:row>
      <xdr:rowOff>11722</xdr:rowOff>
    </xdr:from>
    <xdr:to>
      <xdr:col>43</xdr:col>
      <xdr:colOff>85725</xdr:colOff>
      <xdr:row>95</xdr:row>
      <xdr:rowOff>183172</xdr:rowOff>
    </xdr:to>
    <xdr:sp macro="" textlink="">
      <xdr:nvSpPr>
        <xdr:cNvPr id="13" name="角丸四角形 12">
          <a:extLst>
            <a:ext uri="{FF2B5EF4-FFF2-40B4-BE49-F238E27FC236}">
              <a16:creationId xmlns:a16="http://schemas.microsoft.com/office/drawing/2014/main" id="{A5FBC236-1A42-4861-B0B2-DAA79067201B}"/>
            </a:ext>
          </a:extLst>
        </xdr:cNvPr>
        <xdr:cNvSpPr/>
      </xdr:nvSpPr>
      <xdr:spPr>
        <a:xfrm>
          <a:off x="187569" y="18035953"/>
          <a:ext cx="8162925" cy="361950"/>
        </a:xfrm>
        <a:prstGeom prst="roundRect">
          <a:avLst/>
        </a:prstGeom>
        <a:no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19050</xdr:colOff>
      <xdr:row>101</xdr:row>
      <xdr:rowOff>11722</xdr:rowOff>
    </xdr:from>
    <xdr:to>
      <xdr:col>43</xdr:col>
      <xdr:colOff>85725</xdr:colOff>
      <xdr:row>102</xdr:row>
      <xdr:rowOff>183172</xdr:rowOff>
    </xdr:to>
    <xdr:sp macro="" textlink="">
      <xdr:nvSpPr>
        <xdr:cNvPr id="17" name="角丸四角形 16">
          <a:extLst>
            <a:ext uri="{FF2B5EF4-FFF2-40B4-BE49-F238E27FC236}">
              <a16:creationId xmlns:a16="http://schemas.microsoft.com/office/drawing/2014/main" id="{C78A7268-A2F9-4214-885E-5C2EA381EFA9}"/>
            </a:ext>
          </a:extLst>
        </xdr:cNvPr>
        <xdr:cNvSpPr/>
      </xdr:nvSpPr>
      <xdr:spPr>
        <a:xfrm>
          <a:off x="187569" y="19618568"/>
          <a:ext cx="8162925" cy="361950"/>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79</xdr:row>
      <xdr:rowOff>4396</xdr:rowOff>
    </xdr:from>
    <xdr:to>
      <xdr:col>43</xdr:col>
      <xdr:colOff>95250</xdr:colOff>
      <xdr:row>81</xdr:row>
      <xdr:rowOff>175846</xdr:rowOff>
    </xdr:to>
    <xdr:sp macro="" textlink="">
      <xdr:nvSpPr>
        <xdr:cNvPr id="18" name="角丸四角形 9">
          <a:extLst>
            <a:ext uri="{FF2B5EF4-FFF2-40B4-BE49-F238E27FC236}">
              <a16:creationId xmlns:a16="http://schemas.microsoft.com/office/drawing/2014/main" id="{2AF968DE-09F9-4020-9D7E-07DC24BCC803}"/>
            </a:ext>
          </a:extLst>
        </xdr:cNvPr>
        <xdr:cNvSpPr/>
      </xdr:nvSpPr>
      <xdr:spPr>
        <a:xfrm>
          <a:off x="197094" y="14790127"/>
          <a:ext cx="8162925" cy="552450"/>
        </a:xfrm>
        <a:prstGeom prst="round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87</xdr:row>
      <xdr:rowOff>9525</xdr:rowOff>
    </xdr:from>
    <xdr:to>
      <xdr:col>43</xdr:col>
      <xdr:colOff>95250</xdr:colOff>
      <xdr:row>89</xdr:row>
      <xdr:rowOff>247650</xdr:rowOff>
    </xdr:to>
    <xdr:sp macro="" textlink="">
      <xdr:nvSpPr>
        <xdr:cNvPr id="19" name="角丸四角形 10">
          <a:extLst>
            <a:ext uri="{FF2B5EF4-FFF2-40B4-BE49-F238E27FC236}">
              <a16:creationId xmlns:a16="http://schemas.microsoft.com/office/drawing/2014/main" id="{8AB37836-A336-4B0A-8EC1-AE8BAF1BEFB9}"/>
            </a:ext>
          </a:extLst>
        </xdr:cNvPr>
        <xdr:cNvSpPr/>
      </xdr:nvSpPr>
      <xdr:spPr>
        <a:xfrm>
          <a:off x="200025" y="17345025"/>
          <a:ext cx="8172450" cy="676275"/>
        </a:xfrm>
        <a:prstGeom prst="roundRect">
          <a:avLst/>
        </a:prstGeom>
        <a:no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159790</xdr:colOff>
      <xdr:row>18</xdr:row>
      <xdr:rowOff>38101</xdr:rowOff>
    </xdr:from>
    <xdr:to>
      <xdr:col>16</xdr:col>
      <xdr:colOff>168520</xdr:colOff>
      <xdr:row>18</xdr:row>
      <xdr:rowOff>215349</xdr:rowOff>
    </xdr:to>
    <xdr:sp macro="" textlink="">
      <xdr:nvSpPr>
        <xdr:cNvPr id="20" name="角丸四角形 3">
          <a:extLst>
            <a:ext uri="{FF2B5EF4-FFF2-40B4-BE49-F238E27FC236}">
              <a16:creationId xmlns:a16="http://schemas.microsoft.com/office/drawing/2014/main" id="{5F437E7A-60BC-4042-AAC3-09AA3AE8BA0B}"/>
            </a:ext>
          </a:extLst>
        </xdr:cNvPr>
        <xdr:cNvSpPr/>
      </xdr:nvSpPr>
      <xdr:spPr>
        <a:xfrm>
          <a:off x="1170905" y="4185139"/>
          <a:ext cx="1715903" cy="177248"/>
        </a:xfrm>
        <a:prstGeom prst="round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9237</xdr:colOff>
      <xdr:row>21</xdr:row>
      <xdr:rowOff>38100</xdr:rowOff>
    </xdr:from>
    <xdr:to>
      <xdr:col>16</xdr:col>
      <xdr:colOff>175847</xdr:colOff>
      <xdr:row>21</xdr:row>
      <xdr:rowOff>422413</xdr:rowOff>
    </xdr:to>
    <xdr:sp macro="" textlink="">
      <xdr:nvSpPr>
        <xdr:cNvPr id="21" name="角丸四角形 4">
          <a:extLst>
            <a:ext uri="{FF2B5EF4-FFF2-40B4-BE49-F238E27FC236}">
              <a16:creationId xmlns:a16="http://schemas.microsoft.com/office/drawing/2014/main" id="{DDEE1E82-5ACF-4124-9066-75536D14D0C2}"/>
            </a:ext>
          </a:extLst>
        </xdr:cNvPr>
        <xdr:cNvSpPr/>
      </xdr:nvSpPr>
      <xdr:spPr>
        <a:xfrm>
          <a:off x="1188872" y="5122985"/>
          <a:ext cx="1705263" cy="384313"/>
        </a:xfrm>
        <a:prstGeom prst="roundRect">
          <a:avLst/>
        </a:prstGeom>
        <a:no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167117</xdr:colOff>
      <xdr:row>20</xdr:row>
      <xdr:rowOff>38100</xdr:rowOff>
    </xdr:from>
    <xdr:to>
      <xdr:col>16</xdr:col>
      <xdr:colOff>168520</xdr:colOff>
      <xdr:row>20</xdr:row>
      <xdr:rowOff>414131</xdr:rowOff>
    </xdr:to>
    <xdr:sp macro="" textlink="">
      <xdr:nvSpPr>
        <xdr:cNvPr id="22" name="角丸四角形 4">
          <a:extLst>
            <a:ext uri="{FF2B5EF4-FFF2-40B4-BE49-F238E27FC236}">
              <a16:creationId xmlns:a16="http://schemas.microsoft.com/office/drawing/2014/main" id="{642EF378-CF09-4754-BE77-6D0E2E43FD48}"/>
            </a:ext>
          </a:extLst>
        </xdr:cNvPr>
        <xdr:cNvSpPr/>
      </xdr:nvSpPr>
      <xdr:spPr>
        <a:xfrm>
          <a:off x="1178232" y="4683369"/>
          <a:ext cx="1708576" cy="376031"/>
        </a:xfrm>
        <a:prstGeom prst="roundRect">
          <a:avLst/>
        </a:prstGeom>
        <a:no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0000"/>
  </sheetPr>
  <dimension ref="A1:AB68"/>
  <sheetViews>
    <sheetView view="pageBreakPreview" topLeftCell="A10" zoomScale="85" zoomScaleNormal="100" zoomScaleSheetLayoutView="85" workbookViewId="0">
      <selection activeCell="O19" sqref="O19"/>
    </sheetView>
  </sheetViews>
  <sheetFormatPr defaultRowHeight="13.5"/>
  <cols>
    <col min="1" max="1" width="3.625" style="10" customWidth="1"/>
    <col min="2" max="2" width="3.75" style="10" bestFit="1" customWidth="1"/>
    <col min="3" max="3" width="9.5" style="10" bestFit="1" customWidth="1"/>
    <col min="4" max="4" width="9" style="10"/>
    <col min="5" max="5" width="3.625" style="10" customWidth="1"/>
    <col min="6" max="6" width="3.75" style="10" bestFit="1" customWidth="1"/>
    <col min="7" max="7" width="20.125" style="10" bestFit="1" customWidth="1"/>
    <col min="8" max="8" width="9" style="10"/>
    <col min="9" max="9" width="3.625" style="10" customWidth="1"/>
    <col min="10" max="10" width="3.75" style="10" bestFit="1" customWidth="1"/>
    <col min="11" max="12" width="9" style="10"/>
    <col min="13" max="13" width="3.625" style="10" customWidth="1"/>
    <col min="14" max="14" width="3.75" style="10" bestFit="1" customWidth="1"/>
    <col min="15" max="15" width="21.375" style="10" bestFit="1" customWidth="1"/>
    <col min="16" max="16" width="9" style="10"/>
    <col min="17" max="17" width="3.625" style="10" customWidth="1"/>
    <col min="18" max="18" width="3.75" style="10" bestFit="1" customWidth="1"/>
    <col min="19" max="19" width="19.125" style="10" customWidth="1"/>
    <col min="20" max="20" width="9" style="10"/>
    <col min="21" max="21" width="3.625" style="10" customWidth="1"/>
    <col min="22" max="22" width="3.75" style="10" bestFit="1" customWidth="1"/>
    <col min="23" max="23" width="19.125" style="10" customWidth="1"/>
    <col min="24" max="24" width="9" style="10"/>
    <col min="25" max="25" width="3.625" style="10" customWidth="1"/>
    <col min="26" max="26" width="3.75" style="10" bestFit="1" customWidth="1"/>
    <col min="27" max="27" width="17.375" style="10" bestFit="1" customWidth="1"/>
    <col min="28" max="28" width="9" style="10"/>
    <col min="29" max="29" width="9" style="10" customWidth="1"/>
    <col min="30" max="16384" width="9" style="10"/>
  </cols>
  <sheetData>
    <row r="1" spans="1:28" ht="14.25">
      <c r="A1" s="8"/>
      <c r="B1" s="186" t="s">
        <v>136</v>
      </c>
      <c r="C1" s="186"/>
      <c r="D1" s="186"/>
      <c r="E1" s="8"/>
      <c r="F1" s="190" t="s">
        <v>140</v>
      </c>
      <c r="G1" s="190"/>
      <c r="H1" s="190"/>
      <c r="I1" s="8"/>
      <c r="J1" s="187" t="s">
        <v>137</v>
      </c>
      <c r="K1" s="187"/>
      <c r="L1" s="187"/>
      <c r="M1" s="8"/>
      <c r="N1" s="188" t="s">
        <v>138</v>
      </c>
      <c r="O1" s="188"/>
      <c r="P1" s="188"/>
      <c r="Q1" s="8"/>
      <c r="R1" s="189" t="s">
        <v>178</v>
      </c>
      <c r="S1" s="189"/>
      <c r="T1" s="189"/>
      <c r="U1" s="8"/>
      <c r="V1" s="189" t="s">
        <v>147</v>
      </c>
      <c r="W1" s="189"/>
      <c r="X1" s="189"/>
      <c r="Z1" s="189" t="s">
        <v>148</v>
      </c>
      <c r="AA1" s="189"/>
      <c r="AB1" s="189"/>
    </row>
    <row r="2" spans="1:28">
      <c r="A2" s="8"/>
      <c r="B2" s="11" t="s">
        <v>13</v>
      </c>
      <c r="C2" s="11" t="s">
        <v>14</v>
      </c>
      <c r="D2" s="11" t="s">
        <v>0</v>
      </c>
      <c r="E2" s="8"/>
      <c r="F2" s="11" t="s">
        <v>13</v>
      </c>
      <c r="G2" s="11" t="s">
        <v>14</v>
      </c>
      <c r="H2" s="11" t="s">
        <v>0</v>
      </c>
      <c r="I2" s="8"/>
      <c r="J2" s="12" t="s">
        <v>13</v>
      </c>
      <c r="K2" s="12" t="s">
        <v>14</v>
      </c>
      <c r="L2" s="12" t="s">
        <v>0</v>
      </c>
      <c r="M2" s="8"/>
      <c r="N2" s="12" t="s">
        <v>15</v>
      </c>
      <c r="O2" s="12" t="s">
        <v>14</v>
      </c>
      <c r="P2" s="12" t="s">
        <v>0</v>
      </c>
      <c r="Q2" s="8"/>
      <c r="R2" s="11" t="s">
        <v>13</v>
      </c>
      <c r="S2" s="11" t="s">
        <v>14</v>
      </c>
      <c r="T2" s="11" t="s">
        <v>0</v>
      </c>
      <c r="U2" s="8"/>
      <c r="V2" s="11" t="s">
        <v>13</v>
      </c>
      <c r="W2" s="11" t="s">
        <v>14</v>
      </c>
      <c r="X2" s="11" t="s">
        <v>0</v>
      </c>
      <c r="Z2" s="11" t="s">
        <v>13</v>
      </c>
      <c r="AA2" s="11" t="s">
        <v>14</v>
      </c>
      <c r="AB2" s="11" t="s">
        <v>0</v>
      </c>
    </row>
    <row r="3" spans="1:28">
      <c r="A3" s="8"/>
      <c r="B3" s="81">
        <v>1</v>
      </c>
      <c r="C3" s="13"/>
      <c r="D3" s="14"/>
      <c r="E3" s="8"/>
      <c r="F3" s="81">
        <v>1</v>
      </c>
      <c r="G3" s="13"/>
      <c r="H3" s="14"/>
      <c r="I3" s="8"/>
      <c r="J3" s="83">
        <v>1</v>
      </c>
      <c r="K3" s="15"/>
      <c r="L3" s="15"/>
      <c r="M3" s="8"/>
      <c r="N3" s="83">
        <v>1</v>
      </c>
      <c r="O3" s="15"/>
      <c r="P3" s="15"/>
      <c r="Q3" s="8"/>
      <c r="R3" s="81">
        <v>1</v>
      </c>
      <c r="S3" s="13"/>
      <c r="T3" s="14"/>
      <c r="U3" s="8"/>
      <c r="V3" s="81">
        <v>1</v>
      </c>
      <c r="W3" s="13"/>
      <c r="X3" s="14"/>
      <c r="Z3" s="81">
        <v>1</v>
      </c>
      <c r="AA3" s="13"/>
      <c r="AB3" s="14"/>
    </row>
    <row r="4" spans="1:28">
      <c r="A4" s="8"/>
      <c r="B4" s="82">
        <v>2</v>
      </c>
      <c r="C4" s="16" t="s">
        <v>128</v>
      </c>
      <c r="D4" s="14"/>
      <c r="E4" s="8"/>
      <c r="F4" s="82">
        <v>2</v>
      </c>
      <c r="G4" s="80" t="s">
        <v>277</v>
      </c>
      <c r="H4" s="14"/>
      <c r="I4" s="8"/>
      <c r="J4" s="84">
        <v>2</v>
      </c>
      <c r="K4" s="15" t="s">
        <v>17</v>
      </c>
      <c r="L4" s="18" t="s">
        <v>16</v>
      </c>
      <c r="M4" s="8"/>
      <c r="N4" s="84">
        <v>2</v>
      </c>
      <c r="O4" s="6" t="s">
        <v>18</v>
      </c>
      <c r="P4" s="7" t="s">
        <v>16</v>
      </c>
      <c r="Q4" s="8"/>
      <c r="R4" s="82">
        <v>2</v>
      </c>
      <c r="S4" s="16" t="s">
        <v>160</v>
      </c>
      <c r="T4" s="14"/>
      <c r="U4" s="8"/>
      <c r="V4" s="82">
        <v>2</v>
      </c>
      <c r="W4" s="16" t="s">
        <v>158</v>
      </c>
      <c r="X4" s="14"/>
      <c r="Z4" s="82">
        <v>2</v>
      </c>
      <c r="AA4" s="17" t="s">
        <v>149</v>
      </c>
      <c r="AB4" s="14"/>
    </row>
    <row r="5" spans="1:28">
      <c r="A5" s="8"/>
      <c r="B5" s="82">
        <v>3</v>
      </c>
      <c r="C5" s="16" t="s">
        <v>129</v>
      </c>
      <c r="D5" s="14"/>
      <c r="E5" s="8"/>
      <c r="F5" s="82">
        <v>3</v>
      </c>
      <c r="G5" s="80" t="s">
        <v>278</v>
      </c>
      <c r="H5" s="14"/>
      <c r="I5" s="8"/>
      <c r="J5" s="84">
        <v>3</v>
      </c>
      <c r="K5" s="19" t="s">
        <v>21</v>
      </c>
      <c r="L5" s="20" t="s">
        <v>20</v>
      </c>
      <c r="M5" s="8"/>
      <c r="N5" s="84">
        <v>3</v>
      </c>
      <c r="O5" s="6" t="s">
        <v>22</v>
      </c>
      <c r="P5" s="7" t="s">
        <v>20</v>
      </c>
      <c r="Q5" s="8"/>
      <c r="R5" s="82">
        <v>3</v>
      </c>
      <c r="S5" s="16" t="s">
        <v>161</v>
      </c>
      <c r="T5" s="14"/>
      <c r="U5" s="8"/>
      <c r="V5" s="82">
        <v>3</v>
      </c>
      <c r="W5" s="16" t="s">
        <v>159</v>
      </c>
      <c r="X5" s="14"/>
      <c r="Z5" s="82">
        <v>3</v>
      </c>
      <c r="AA5" s="17" t="s">
        <v>150</v>
      </c>
      <c r="AB5" s="14"/>
    </row>
    <row r="6" spans="1:28">
      <c r="A6" s="8"/>
      <c r="B6" s="82">
        <v>4</v>
      </c>
      <c r="C6" s="16" t="s">
        <v>130</v>
      </c>
      <c r="D6" s="14"/>
      <c r="E6" s="8"/>
      <c r="F6" s="82">
        <v>4</v>
      </c>
      <c r="G6" s="14" t="s">
        <v>279</v>
      </c>
      <c r="H6" s="14"/>
      <c r="I6" s="8"/>
      <c r="J6" s="84">
        <v>4</v>
      </c>
      <c r="K6" s="19" t="s">
        <v>24</v>
      </c>
      <c r="L6" s="18" t="s">
        <v>23</v>
      </c>
      <c r="M6" s="8"/>
      <c r="N6" s="84">
        <v>4</v>
      </c>
      <c r="O6" s="6" t="s">
        <v>26</v>
      </c>
      <c r="P6" s="7" t="s">
        <v>25</v>
      </c>
      <c r="Q6" s="8"/>
      <c r="R6" s="82">
        <v>4</v>
      </c>
      <c r="S6" s="14" t="s">
        <v>162</v>
      </c>
      <c r="T6" s="14"/>
      <c r="U6" s="8"/>
      <c r="V6" s="82">
        <v>4</v>
      </c>
      <c r="W6" s="14" t="s">
        <v>156</v>
      </c>
      <c r="X6" s="14"/>
      <c r="Z6" s="82">
        <v>4</v>
      </c>
      <c r="AA6" s="14" t="s">
        <v>151</v>
      </c>
      <c r="AB6" s="14"/>
    </row>
    <row r="7" spans="1:28">
      <c r="A7" s="8"/>
      <c r="B7" s="82">
        <v>5</v>
      </c>
      <c r="C7" s="16" t="s">
        <v>131</v>
      </c>
      <c r="D7" s="14"/>
      <c r="E7" s="8"/>
      <c r="F7" s="82">
        <v>5</v>
      </c>
      <c r="G7" s="14"/>
      <c r="H7" s="14"/>
      <c r="I7" s="8"/>
      <c r="J7" s="83">
        <v>5</v>
      </c>
      <c r="K7" s="19" t="s">
        <v>28</v>
      </c>
      <c r="L7" s="20" t="s">
        <v>27</v>
      </c>
      <c r="M7" s="8"/>
      <c r="N7" s="83">
        <v>5</v>
      </c>
      <c r="O7" s="6" t="s">
        <v>30</v>
      </c>
      <c r="P7" s="7" t="s">
        <v>29</v>
      </c>
      <c r="Q7" s="8"/>
      <c r="R7" s="82">
        <v>5</v>
      </c>
      <c r="S7" s="14" t="s">
        <v>163</v>
      </c>
      <c r="T7" s="14"/>
      <c r="U7" s="8"/>
      <c r="V7" s="82">
        <v>5</v>
      </c>
      <c r="W7" s="14" t="s">
        <v>157</v>
      </c>
      <c r="X7" s="14"/>
      <c r="Z7" s="82">
        <v>5</v>
      </c>
      <c r="AA7" s="14" t="s">
        <v>152</v>
      </c>
      <c r="AB7" s="14"/>
    </row>
    <row r="8" spans="1:28">
      <c r="B8" s="82">
        <v>6</v>
      </c>
      <c r="C8" s="16" t="s">
        <v>132</v>
      </c>
      <c r="D8" s="14"/>
      <c r="E8" s="21"/>
      <c r="F8" s="21"/>
      <c r="G8" s="21"/>
      <c r="H8" s="21"/>
      <c r="I8" s="21"/>
      <c r="J8" s="84">
        <v>6</v>
      </c>
      <c r="K8" s="19" t="s">
        <v>32</v>
      </c>
      <c r="L8" s="18" t="s">
        <v>31</v>
      </c>
      <c r="M8" s="8"/>
      <c r="N8" s="84">
        <v>6</v>
      </c>
      <c r="O8" s="6" t="s">
        <v>33</v>
      </c>
      <c r="P8" s="7" t="s">
        <v>34</v>
      </c>
      <c r="Q8" s="8"/>
      <c r="R8" s="82">
        <v>6</v>
      </c>
      <c r="S8" s="14" t="s">
        <v>164</v>
      </c>
      <c r="T8" s="14"/>
      <c r="U8" s="8"/>
      <c r="Z8" s="82">
        <v>6</v>
      </c>
      <c r="AA8" s="22" t="s">
        <v>153</v>
      </c>
      <c r="AB8" s="22"/>
    </row>
    <row r="9" spans="1:28">
      <c r="B9" s="82">
        <v>7</v>
      </c>
      <c r="C9" s="16" t="s">
        <v>133</v>
      </c>
      <c r="D9" s="14"/>
      <c r="E9" s="21"/>
      <c r="F9" s="21"/>
      <c r="G9" s="21"/>
      <c r="H9" s="21"/>
      <c r="I9" s="21"/>
      <c r="J9" s="84">
        <v>7</v>
      </c>
      <c r="K9" s="19" t="s">
        <v>36</v>
      </c>
      <c r="L9" s="20" t="s">
        <v>35</v>
      </c>
      <c r="M9" s="8"/>
      <c r="N9" s="83">
        <v>7</v>
      </c>
      <c r="O9" s="6" t="s">
        <v>37</v>
      </c>
      <c r="P9" s="7" t="s">
        <v>38</v>
      </c>
      <c r="Q9" s="8"/>
      <c r="R9" s="82">
        <v>7</v>
      </c>
      <c r="S9" s="14" t="s">
        <v>165</v>
      </c>
      <c r="T9" s="14"/>
      <c r="U9" s="8"/>
      <c r="Z9" s="82">
        <v>7</v>
      </c>
      <c r="AA9" s="22" t="s">
        <v>154</v>
      </c>
      <c r="AB9" s="22"/>
    </row>
    <row r="10" spans="1:28" ht="14.25">
      <c r="B10" s="82">
        <v>8</v>
      </c>
      <c r="C10" s="16" t="s">
        <v>134</v>
      </c>
      <c r="D10" s="14"/>
      <c r="E10" s="21"/>
      <c r="F10" s="191" t="s">
        <v>139</v>
      </c>
      <c r="G10" s="191"/>
      <c r="H10" s="191"/>
      <c r="I10" s="21"/>
      <c r="J10" s="84">
        <v>8</v>
      </c>
      <c r="K10" s="19" t="s">
        <v>40</v>
      </c>
      <c r="L10" s="18" t="s">
        <v>39</v>
      </c>
      <c r="M10" s="8"/>
      <c r="N10" s="84">
        <v>8</v>
      </c>
      <c r="O10" s="6" t="s">
        <v>41</v>
      </c>
      <c r="P10" s="7" t="s">
        <v>42</v>
      </c>
      <c r="Q10" s="8"/>
      <c r="R10" s="82">
        <v>8</v>
      </c>
      <c r="S10" s="14" t="s">
        <v>166</v>
      </c>
      <c r="T10" s="14"/>
      <c r="U10" s="8"/>
      <c r="Z10" s="82">
        <v>8</v>
      </c>
      <c r="AA10" s="22" t="s">
        <v>155</v>
      </c>
      <c r="AB10" s="22"/>
    </row>
    <row r="11" spans="1:28">
      <c r="B11" s="82">
        <v>9</v>
      </c>
      <c r="C11" s="36" t="s">
        <v>135</v>
      </c>
      <c r="D11" s="14"/>
      <c r="E11" s="21"/>
      <c r="F11" s="11" t="s">
        <v>13</v>
      </c>
      <c r="G11" s="11" t="s">
        <v>14</v>
      </c>
      <c r="H11" s="11" t="s">
        <v>0</v>
      </c>
      <c r="I11" s="21"/>
      <c r="J11" s="83">
        <v>9</v>
      </c>
      <c r="K11" s="19" t="s">
        <v>44</v>
      </c>
      <c r="L11" s="20" t="s">
        <v>43</v>
      </c>
      <c r="M11" s="8"/>
      <c r="N11" s="83">
        <v>9</v>
      </c>
      <c r="O11" s="6" t="s">
        <v>45</v>
      </c>
      <c r="P11" s="7" t="s">
        <v>46</v>
      </c>
      <c r="Q11" s="8"/>
      <c r="R11" s="82">
        <v>9</v>
      </c>
      <c r="S11" s="14" t="s">
        <v>167</v>
      </c>
      <c r="T11" s="14"/>
      <c r="U11" s="8"/>
    </row>
    <row r="12" spans="1:28">
      <c r="B12" s="82">
        <v>10</v>
      </c>
      <c r="C12" s="36" t="s">
        <v>257</v>
      </c>
      <c r="D12" s="14"/>
      <c r="E12" s="21"/>
      <c r="F12" s="82">
        <v>1</v>
      </c>
      <c r="G12" s="23"/>
      <c r="H12" s="14"/>
      <c r="I12" s="21"/>
      <c r="J12" s="84">
        <v>10</v>
      </c>
      <c r="K12" s="19" t="s">
        <v>48</v>
      </c>
      <c r="L12" s="18" t="s">
        <v>47</v>
      </c>
      <c r="M12" s="8"/>
      <c r="N12" s="84">
        <v>10</v>
      </c>
      <c r="O12" s="6" t="s">
        <v>49</v>
      </c>
      <c r="P12" s="7" t="s">
        <v>50</v>
      </c>
      <c r="Q12" s="8"/>
      <c r="R12" s="82">
        <v>10</v>
      </c>
      <c r="S12" s="14" t="s">
        <v>168</v>
      </c>
      <c r="T12" s="14"/>
      <c r="U12" s="8"/>
    </row>
    <row r="13" spans="1:28">
      <c r="B13" s="82">
        <v>11</v>
      </c>
      <c r="C13" s="36" t="s">
        <v>258</v>
      </c>
      <c r="D13" s="14"/>
      <c r="F13" s="82">
        <v>2</v>
      </c>
      <c r="G13" s="14" t="s">
        <v>19</v>
      </c>
      <c r="H13" s="14"/>
      <c r="J13" s="84">
        <v>11</v>
      </c>
      <c r="K13" s="19" t="s">
        <v>52</v>
      </c>
      <c r="L13" s="20" t="s">
        <v>51</v>
      </c>
      <c r="M13" s="8"/>
      <c r="N13" s="8"/>
      <c r="O13" s="8"/>
      <c r="P13" s="8"/>
      <c r="Q13" s="8"/>
      <c r="R13" s="82">
        <v>11</v>
      </c>
      <c r="S13" s="14" t="s">
        <v>169</v>
      </c>
      <c r="T13" s="14"/>
      <c r="U13" s="8"/>
    </row>
    <row r="14" spans="1:28">
      <c r="B14" s="82">
        <v>12</v>
      </c>
      <c r="C14" s="36" t="s">
        <v>259</v>
      </c>
      <c r="D14" s="14"/>
      <c r="F14" s="82">
        <v>3</v>
      </c>
      <c r="G14" s="14" t="s">
        <v>143</v>
      </c>
      <c r="H14" s="14"/>
      <c r="J14" s="84">
        <v>12</v>
      </c>
      <c r="K14" s="19" t="s">
        <v>54</v>
      </c>
      <c r="L14" s="18" t="s">
        <v>53</v>
      </c>
      <c r="M14" s="8"/>
      <c r="N14" s="24"/>
      <c r="O14" s="24"/>
      <c r="P14" s="8"/>
      <c r="Q14" s="8"/>
      <c r="R14" s="82">
        <v>12</v>
      </c>
      <c r="S14" s="14" t="s">
        <v>170</v>
      </c>
      <c r="T14" s="14"/>
      <c r="U14" s="8"/>
    </row>
    <row r="15" spans="1:28" ht="14.25">
      <c r="B15" s="82">
        <v>13</v>
      </c>
      <c r="C15" s="36" t="s">
        <v>260</v>
      </c>
      <c r="D15" s="14"/>
      <c r="E15" s="9"/>
      <c r="F15" s="9"/>
      <c r="G15" s="9"/>
      <c r="H15" s="9"/>
      <c r="I15" s="9"/>
      <c r="J15" s="83">
        <v>13</v>
      </c>
      <c r="K15" s="19" t="s">
        <v>56</v>
      </c>
      <c r="L15" s="20" t="s">
        <v>55</v>
      </c>
      <c r="M15" s="25"/>
      <c r="N15" s="26"/>
      <c r="O15" s="26"/>
      <c r="P15" s="8"/>
      <c r="Q15" s="8"/>
      <c r="R15" s="82">
        <v>13</v>
      </c>
      <c r="S15" s="14" t="s">
        <v>171</v>
      </c>
      <c r="T15" s="14"/>
      <c r="U15" s="8"/>
    </row>
    <row r="16" spans="1:28" ht="14.25">
      <c r="B16" s="82">
        <v>14</v>
      </c>
      <c r="C16" s="74" t="s">
        <v>261</v>
      </c>
      <c r="D16" s="14"/>
      <c r="E16" s="27"/>
      <c r="F16" s="9"/>
      <c r="G16" s="9"/>
      <c r="H16" s="9"/>
      <c r="I16" s="27"/>
      <c r="J16" s="84">
        <v>14</v>
      </c>
      <c r="K16" s="19" t="s">
        <v>58</v>
      </c>
      <c r="L16" s="18" t="s">
        <v>57</v>
      </c>
      <c r="M16" s="8"/>
      <c r="N16" s="8"/>
      <c r="O16" s="8"/>
      <c r="P16" s="8"/>
      <c r="Q16" s="8"/>
      <c r="R16" s="82">
        <v>14</v>
      </c>
      <c r="S16" s="14" t="s">
        <v>172</v>
      </c>
      <c r="T16" s="14"/>
      <c r="U16" s="8"/>
    </row>
    <row r="17" spans="2:21" ht="14.25">
      <c r="B17" s="82">
        <v>15</v>
      </c>
      <c r="C17" s="150" t="s">
        <v>336</v>
      </c>
      <c r="D17" s="14"/>
      <c r="E17" s="28"/>
      <c r="F17" s="189" t="s">
        <v>144</v>
      </c>
      <c r="G17" s="189"/>
      <c r="H17" s="189"/>
      <c r="I17" s="28"/>
      <c r="J17" s="84">
        <v>15</v>
      </c>
      <c r="K17" s="19" t="s">
        <v>60</v>
      </c>
      <c r="L17" s="20" t="s">
        <v>59</v>
      </c>
      <c r="M17" s="8"/>
      <c r="N17" s="8"/>
      <c r="O17" s="8"/>
      <c r="P17" s="8"/>
      <c r="Q17" s="8"/>
      <c r="R17" s="82">
        <v>15</v>
      </c>
      <c r="S17" s="14" t="s">
        <v>173</v>
      </c>
      <c r="T17" s="14"/>
      <c r="U17" s="8"/>
    </row>
    <row r="18" spans="2:21">
      <c r="B18" s="82">
        <v>15</v>
      </c>
      <c r="C18" s="150" t="s">
        <v>306</v>
      </c>
      <c r="D18" s="14"/>
      <c r="E18" s="29"/>
      <c r="F18" s="11" t="s">
        <v>13</v>
      </c>
      <c r="G18" s="11" t="s">
        <v>14</v>
      </c>
      <c r="H18" s="11" t="s">
        <v>0</v>
      </c>
      <c r="I18" s="29"/>
      <c r="J18" s="84">
        <v>16</v>
      </c>
      <c r="K18" s="19" t="s">
        <v>62</v>
      </c>
      <c r="L18" s="18" t="s">
        <v>61</v>
      </c>
      <c r="M18" s="8"/>
      <c r="N18" s="8"/>
      <c r="O18" s="8"/>
      <c r="P18" s="8"/>
      <c r="Q18" s="8"/>
      <c r="R18" s="82">
        <v>16</v>
      </c>
      <c r="S18" s="14" t="s">
        <v>174</v>
      </c>
      <c r="T18" s="14"/>
      <c r="U18" s="8"/>
    </row>
    <row r="19" spans="2:21">
      <c r="B19" s="82">
        <v>16</v>
      </c>
      <c r="C19" s="117" t="s">
        <v>337</v>
      </c>
      <c r="D19" s="14"/>
      <c r="E19" s="30"/>
      <c r="F19" s="81">
        <v>1</v>
      </c>
      <c r="G19" s="13"/>
      <c r="H19" s="14"/>
      <c r="I19" s="30"/>
      <c r="J19" s="83">
        <v>17</v>
      </c>
      <c r="K19" s="19" t="s">
        <v>64</v>
      </c>
      <c r="L19" s="20" t="s">
        <v>63</v>
      </c>
      <c r="M19" s="8"/>
      <c r="N19" s="8"/>
      <c r="O19" s="8"/>
      <c r="P19" s="8"/>
      <c r="Q19" s="8"/>
      <c r="R19" s="82">
        <v>17</v>
      </c>
      <c r="S19" s="14" t="s">
        <v>175</v>
      </c>
      <c r="T19" s="14"/>
      <c r="U19" s="8"/>
    </row>
    <row r="20" spans="2:21" ht="14.25">
      <c r="E20" s="31"/>
      <c r="F20" s="82">
        <v>2</v>
      </c>
      <c r="G20" s="16" t="s">
        <v>145</v>
      </c>
      <c r="H20" s="14"/>
      <c r="I20" s="31"/>
      <c r="J20" s="84">
        <v>18</v>
      </c>
      <c r="K20" s="19" t="s">
        <v>66</v>
      </c>
      <c r="L20" s="18" t="s">
        <v>65</v>
      </c>
      <c r="M20" s="8"/>
      <c r="N20" s="8"/>
      <c r="O20" s="8"/>
      <c r="P20" s="8"/>
      <c r="Q20" s="8"/>
      <c r="R20" s="82">
        <v>18</v>
      </c>
      <c r="S20" s="14" t="s">
        <v>176</v>
      </c>
      <c r="T20" s="14"/>
      <c r="U20" s="8"/>
    </row>
    <row r="21" spans="2:21" ht="14.25">
      <c r="B21" s="186" t="s">
        <v>289</v>
      </c>
      <c r="C21" s="186"/>
      <c r="D21" s="186"/>
      <c r="E21" s="27"/>
      <c r="F21" s="82">
        <v>3</v>
      </c>
      <c r="G21" s="16" t="s">
        <v>146</v>
      </c>
      <c r="H21" s="14"/>
      <c r="I21" s="27"/>
      <c r="J21" s="84">
        <v>19</v>
      </c>
      <c r="K21" s="19" t="s">
        <v>68</v>
      </c>
      <c r="L21" s="20" t="s">
        <v>67</v>
      </c>
      <c r="M21" s="8"/>
      <c r="N21" s="8"/>
      <c r="O21" s="8"/>
      <c r="P21" s="8"/>
      <c r="Q21" s="8"/>
      <c r="R21" s="82">
        <v>19</v>
      </c>
      <c r="S21" s="14" t="s">
        <v>177</v>
      </c>
      <c r="T21" s="14"/>
      <c r="U21" s="8"/>
    </row>
    <row r="22" spans="2:21">
      <c r="B22" s="11" t="s">
        <v>13</v>
      </c>
      <c r="C22" s="11" t="s">
        <v>14</v>
      </c>
      <c r="D22" s="11" t="s">
        <v>0</v>
      </c>
      <c r="E22" s="28"/>
      <c r="F22" s="27"/>
      <c r="G22" s="27"/>
      <c r="H22" s="27"/>
      <c r="I22" s="28"/>
      <c r="J22" s="84">
        <v>20</v>
      </c>
      <c r="K22" s="19" t="s">
        <v>70</v>
      </c>
      <c r="L22" s="18" t="s">
        <v>69</v>
      </c>
      <c r="M22" s="8"/>
      <c r="N22" s="8"/>
      <c r="O22" s="8"/>
      <c r="P22" s="8"/>
      <c r="Q22" s="8"/>
      <c r="R22" s="82">
        <v>20</v>
      </c>
      <c r="S22" s="14" t="s">
        <v>213</v>
      </c>
      <c r="T22" s="14"/>
      <c r="U22" s="8"/>
    </row>
    <row r="23" spans="2:21">
      <c r="B23" s="81">
        <v>1</v>
      </c>
      <c r="C23" s="97"/>
      <c r="D23" s="98"/>
      <c r="E23" s="21"/>
      <c r="F23" s="27"/>
      <c r="G23" s="27"/>
      <c r="H23" s="27"/>
      <c r="I23" s="21"/>
      <c r="J23" s="83">
        <v>21</v>
      </c>
      <c r="K23" s="19" t="s">
        <v>72</v>
      </c>
      <c r="L23" s="20" t="s">
        <v>71</v>
      </c>
      <c r="M23" s="8"/>
      <c r="N23" s="8"/>
      <c r="O23" s="8"/>
      <c r="P23" s="8"/>
      <c r="Q23" s="8"/>
      <c r="R23" s="8"/>
      <c r="S23" s="8"/>
      <c r="T23" s="8"/>
      <c r="U23" s="8"/>
    </row>
    <row r="24" spans="2:21" ht="14.25">
      <c r="B24" s="81">
        <v>2</v>
      </c>
      <c r="C24" s="97"/>
      <c r="D24" s="98" t="s">
        <v>316</v>
      </c>
      <c r="E24" s="21"/>
      <c r="F24" s="186" t="s">
        <v>141</v>
      </c>
      <c r="G24" s="186"/>
      <c r="H24" s="186"/>
      <c r="I24" s="21"/>
      <c r="J24" s="84">
        <v>22</v>
      </c>
      <c r="K24" s="19" t="s">
        <v>74</v>
      </c>
      <c r="L24" s="18" t="s">
        <v>73</v>
      </c>
      <c r="M24" s="8"/>
      <c r="N24" s="8"/>
      <c r="O24" s="8"/>
      <c r="P24" s="8"/>
      <c r="Q24" s="8"/>
      <c r="R24" s="8"/>
      <c r="S24" s="8"/>
      <c r="T24" s="8"/>
      <c r="U24" s="8"/>
    </row>
    <row r="25" spans="2:21">
      <c r="B25" s="81">
        <v>3</v>
      </c>
      <c r="C25" s="97">
        <v>2</v>
      </c>
      <c r="D25" s="98"/>
      <c r="F25" s="11" t="s">
        <v>13</v>
      </c>
      <c r="G25" s="11" t="s">
        <v>14</v>
      </c>
      <c r="H25" s="11" t="s">
        <v>0</v>
      </c>
      <c r="J25" s="84">
        <v>23</v>
      </c>
      <c r="K25" s="19" t="s">
        <v>76</v>
      </c>
      <c r="L25" s="20" t="s">
        <v>75</v>
      </c>
      <c r="M25" s="8"/>
      <c r="N25" s="8"/>
      <c r="O25" s="8"/>
      <c r="P25" s="8"/>
      <c r="Q25" s="8"/>
      <c r="R25" s="8"/>
      <c r="S25" s="8"/>
      <c r="T25" s="8"/>
      <c r="U25" s="8"/>
    </row>
    <row r="26" spans="2:21">
      <c r="F26" s="81">
        <v>1</v>
      </c>
      <c r="G26" s="13"/>
      <c r="H26" s="14"/>
      <c r="J26" s="84">
        <v>24</v>
      </c>
      <c r="K26" s="19" t="s">
        <v>78</v>
      </c>
      <c r="L26" s="18" t="s">
        <v>77</v>
      </c>
      <c r="M26" s="8"/>
      <c r="N26" s="8"/>
      <c r="O26" s="8"/>
      <c r="P26" s="8"/>
      <c r="Q26" s="8"/>
      <c r="R26" s="8"/>
      <c r="S26" s="8"/>
      <c r="T26" s="8"/>
      <c r="U26" s="8"/>
    </row>
    <row r="27" spans="2:21">
      <c r="F27" s="81">
        <v>2</v>
      </c>
      <c r="G27" s="135">
        <v>44652</v>
      </c>
      <c r="H27" s="22" t="s">
        <v>142</v>
      </c>
      <c r="J27" s="83">
        <v>25</v>
      </c>
      <c r="K27" s="19" t="s">
        <v>80</v>
      </c>
      <c r="L27" s="20" t="s">
        <v>79</v>
      </c>
      <c r="M27" s="8"/>
      <c r="N27" s="8"/>
      <c r="O27" s="8"/>
      <c r="P27" s="8"/>
      <c r="Q27" s="8"/>
      <c r="R27" s="8"/>
      <c r="S27" s="8"/>
      <c r="T27" s="8"/>
      <c r="U27" s="8"/>
    </row>
    <row r="28" spans="2:21">
      <c r="F28" s="27"/>
      <c r="G28" s="27"/>
      <c r="H28" s="27"/>
      <c r="J28" s="84">
        <v>26</v>
      </c>
      <c r="K28" s="19" t="s">
        <v>82</v>
      </c>
      <c r="L28" s="18" t="s">
        <v>81</v>
      </c>
      <c r="M28" s="8"/>
      <c r="N28" s="8"/>
      <c r="O28" s="8"/>
      <c r="P28" s="8"/>
      <c r="Q28" s="8"/>
      <c r="R28" s="8"/>
      <c r="S28" s="8"/>
      <c r="T28" s="8"/>
      <c r="U28" s="8"/>
    </row>
    <row r="29" spans="2:21" ht="14.25">
      <c r="F29" s="123" t="s">
        <v>303</v>
      </c>
      <c r="G29" s="35"/>
      <c r="H29" s="21"/>
      <c r="J29" s="84">
        <v>27</v>
      </c>
      <c r="K29" s="19" t="s">
        <v>84</v>
      </c>
      <c r="L29" s="20" t="s">
        <v>83</v>
      </c>
      <c r="M29" s="8"/>
      <c r="N29" s="8"/>
      <c r="O29" s="8"/>
      <c r="P29" s="8"/>
      <c r="Q29" s="8"/>
      <c r="R29" s="8"/>
      <c r="S29" s="8"/>
      <c r="T29" s="8"/>
      <c r="U29" s="8"/>
    </row>
    <row r="30" spans="2:21">
      <c r="F30" s="109" t="s">
        <v>13</v>
      </c>
      <c r="G30" s="109" t="s">
        <v>14</v>
      </c>
      <c r="H30" s="109" t="s">
        <v>0</v>
      </c>
      <c r="J30" s="84">
        <v>28</v>
      </c>
      <c r="K30" s="19" t="s">
        <v>86</v>
      </c>
      <c r="L30" s="18" t="s">
        <v>85</v>
      </c>
      <c r="M30" s="8"/>
      <c r="N30" s="8"/>
      <c r="O30" s="8"/>
      <c r="P30" s="8"/>
      <c r="Q30" s="8"/>
      <c r="R30" s="8"/>
      <c r="S30" s="8"/>
      <c r="T30" s="8"/>
      <c r="U30" s="8"/>
    </row>
    <row r="31" spans="2:21">
      <c r="F31" s="112">
        <v>1</v>
      </c>
      <c r="G31" s="175">
        <v>44610</v>
      </c>
      <c r="H31" s="110" t="s">
        <v>304</v>
      </c>
      <c r="J31" s="83">
        <v>29</v>
      </c>
      <c r="K31" s="19" t="s">
        <v>88</v>
      </c>
      <c r="L31" s="20" t="s">
        <v>87</v>
      </c>
      <c r="M31" s="8"/>
      <c r="N31" s="8"/>
      <c r="O31" s="8"/>
      <c r="P31" s="8"/>
      <c r="Q31" s="8"/>
      <c r="R31" s="8"/>
      <c r="S31" s="8"/>
      <c r="T31" s="8"/>
      <c r="U31" s="8"/>
    </row>
    <row r="32" spans="2:21">
      <c r="B32" s="21"/>
      <c r="C32" s="35"/>
      <c r="D32" s="21"/>
      <c r="F32" s="113">
        <v>2</v>
      </c>
      <c r="G32" s="176">
        <v>44972</v>
      </c>
      <c r="H32" s="110" t="s">
        <v>305</v>
      </c>
      <c r="J32" s="84">
        <v>30</v>
      </c>
      <c r="K32" s="19" t="s">
        <v>90</v>
      </c>
      <c r="L32" s="18" t="s">
        <v>89</v>
      </c>
      <c r="M32" s="8"/>
      <c r="N32" s="8"/>
      <c r="O32" s="8"/>
      <c r="P32" s="8"/>
      <c r="Q32" s="8"/>
      <c r="R32" s="8"/>
      <c r="S32" s="8"/>
      <c r="T32" s="8"/>
      <c r="U32" s="8"/>
    </row>
    <row r="33" spans="2:21">
      <c r="B33" s="21"/>
      <c r="C33" s="35"/>
      <c r="D33" s="21"/>
      <c r="F33" s="110"/>
      <c r="G33" s="111"/>
      <c r="H33" s="110"/>
      <c r="J33" s="84">
        <v>31</v>
      </c>
      <c r="K33" s="19" t="s">
        <v>92</v>
      </c>
      <c r="L33" s="20" t="s">
        <v>91</v>
      </c>
      <c r="M33" s="8"/>
      <c r="N33" s="8"/>
      <c r="O33" s="8"/>
      <c r="P33" s="8"/>
      <c r="Q33" s="8"/>
      <c r="R33" s="8"/>
      <c r="S33" s="8"/>
      <c r="T33" s="8"/>
      <c r="U33" s="8"/>
    </row>
    <row r="34" spans="2:21">
      <c r="B34" s="21"/>
      <c r="C34" s="35"/>
      <c r="D34" s="21"/>
      <c r="J34" s="84">
        <v>32</v>
      </c>
      <c r="K34" s="19" t="s">
        <v>94</v>
      </c>
      <c r="L34" s="18" t="s">
        <v>93</v>
      </c>
      <c r="M34" s="8"/>
      <c r="N34" s="8"/>
      <c r="O34" s="8"/>
      <c r="P34" s="8"/>
      <c r="Q34" s="8"/>
      <c r="R34" s="8"/>
      <c r="S34" s="8"/>
      <c r="T34" s="8"/>
      <c r="U34" s="8"/>
    </row>
    <row r="35" spans="2:21">
      <c r="G35" s="156"/>
      <c r="J35" s="83">
        <v>33</v>
      </c>
      <c r="K35" s="19" t="s">
        <v>96</v>
      </c>
      <c r="L35" s="20" t="s">
        <v>95</v>
      </c>
      <c r="M35" s="8"/>
      <c r="N35" s="8"/>
      <c r="O35" s="8"/>
      <c r="P35" s="8"/>
      <c r="Q35" s="8"/>
      <c r="R35" s="8"/>
      <c r="S35" s="8"/>
      <c r="T35" s="8"/>
      <c r="U35" s="8"/>
    </row>
    <row r="36" spans="2:21">
      <c r="G36" s="156"/>
      <c r="J36" s="84">
        <v>34</v>
      </c>
      <c r="K36" s="19" t="s">
        <v>98</v>
      </c>
      <c r="L36" s="18" t="s">
        <v>97</v>
      </c>
      <c r="M36" s="8"/>
      <c r="N36" s="8"/>
      <c r="O36" s="8"/>
      <c r="P36" s="8"/>
      <c r="Q36" s="8"/>
      <c r="R36" s="8"/>
      <c r="S36" s="8"/>
      <c r="T36" s="8"/>
      <c r="U36" s="8"/>
    </row>
    <row r="37" spans="2:21">
      <c r="G37" s="156"/>
      <c r="J37" s="84">
        <v>35</v>
      </c>
      <c r="K37" s="19" t="s">
        <v>100</v>
      </c>
      <c r="L37" s="20" t="s">
        <v>99</v>
      </c>
      <c r="M37" s="8"/>
      <c r="N37" s="8"/>
      <c r="O37" s="8"/>
      <c r="P37" s="8"/>
      <c r="Q37" s="8"/>
      <c r="R37" s="8"/>
      <c r="S37" s="8"/>
      <c r="T37" s="8"/>
      <c r="U37" s="8"/>
    </row>
    <row r="38" spans="2:21">
      <c r="G38" s="156"/>
      <c r="J38" s="84">
        <v>36</v>
      </c>
      <c r="K38" s="19" t="s">
        <v>102</v>
      </c>
      <c r="L38" s="18" t="s">
        <v>101</v>
      </c>
      <c r="M38" s="8"/>
      <c r="N38" s="8"/>
      <c r="O38" s="8"/>
      <c r="P38" s="8"/>
      <c r="Q38" s="8"/>
      <c r="R38" s="8"/>
      <c r="S38" s="8"/>
      <c r="T38" s="8"/>
      <c r="U38" s="8"/>
    </row>
    <row r="39" spans="2:21">
      <c r="G39" s="156"/>
      <c r="J39" s="83">
        <v>37</v>
      </c>
      <c r="K39" s="19" t="s">
        <v>104</v>
      </c>
      <c r="L39" s="20" t="s">
        <v>103</v>
      </c>
      <c r="M39" s="8"/>
      <c r="N39" s="8"/>
      <c r="O39" s="8"/>
      <c r="P39" s="8"/>
      <c r="Q39" s="8"/>
      <c r="R39" s="8"/>
      <c r="S39" s="8"/>
      <c r="T39" s="8"/>
      <c r="U39" s="8"/>
    </row>
    <row r="40" spans="2:21">
      <c r="J40" s="84">
        <v>38</v>
      </c>
      <c r="K40" s="19" t="s">
        <v>106</v>
      </c>
      <c r="L40" s="18" t="s">
        <v>105</v>
      </c>
      <c r="M40" s="8"/>
      <c r="N40" s="8"/>
      <c r="O40" s="8"/>
      <c r="P40" s="8"/>
      <c r="Q40" s="8"/>
      <c r="R40" s="8"/>
      <c r="S40" s="8"/>
      <c r="T40" s="8"/>
      <c r="U40" s="8"/>
    </row>
    <row r="41" spans="2:21">
      <c r="J41" s="84">
        <v>39</v>
      </c>
      <c r="K41" s="19" t="s">
        <v>108</v>
      </c>
      <c r="L41" s="20" t="s">
        <v>107</v>
      </c>
      <c r="M41" s="8"/>
      <c r="N41" s="8"/>
      <c r="O41" s="8"/>
      <c r="P41" s="8"/>
      <c r="Q41" s="8"/>
      <c r="R41" s="8"/>
      <c r="S41" s="8"/>
      <c r="T41" s="8"/>
      <c r="U41" s="8"/>
    </row>
    <row r="42" spans="2:21">
      <c r="J42" s="84">
        <v>40</v>
      </c>
      <c r="K42" s="19" t="s">
        <v>110</v>
      </c>
      <c r="L42" s="18" t="s">
        <v>109</v>
      </c>
      <c r="M42" s="8"/>
      <c r="N42" s="8"/>
      <c r="O42" s="8"/>
      <c r="P42" s="8"/>
      <c r="Q42" s="8"/>
      <c r="R42" s="8"/>
      <c r="S42" s="8"/>
      <c r="T42" s="8"/>
      <c r="U42" s="8"/>
    </row>
    <row r="43" spans="2:21">
      <c r="J43" s="83">
        <v>41</v>
      </c>
      <c r="K43" s="19" t="s">
        <v>112</v>
      </c>
      <c r="L43" s="20" t="s">
        <v>111</v>
      </c>
      <c r="M43" s="8"/>
      <c r="N43" s="8"/>
      <c r="O43" s="8"/>
      <c r="P43" s="8"/>
      <c r="Q43" s="8"/>
      <c r="R43" s="8"/>
      <c r="S43" s="8"/>
      <c r="T43" s="8"/>
      <c r="U43" s="8"/>
    </row>
    <row r="44" spans="2:21">
      <c r="J44" s="84">
        <v>42</v>
      </c>
      <c r="K44" s="19" t="s">
        <v>114</v>
      </c>
      <c r="L44" s="18" t="s">
        <v>113</v>
      </c>
      <c r="M44" s="8"/>
      <c r="N44" s="8"/>
      <c r="O44" s="8"/>
      <c r="P44" s="8"/>
      <c r="Q44" s="8"/>
      <c r="R44" s="8"/>
      <c r="S44" s="8"/>
      <c r="T44" s="8"/>
      <c r="U44" s="8"/>
    </row>
    <row r="45" spans="2:21">
      <c r="J45" s="84">
        <v>43</v>
      </c>
      <c r="K45" s="19" t="s">
        <v>116</v>
      </c>
      <c r="L45" s="20" t="s">
        <v>115</v>
      </c>
      <c r="M45" s="8"/>
      <c r="N45" s="8"/>
      <c r="O45" s="8"/>
      <c r="P45" s="8"/>
      <c r="Q45" s="8"/>
      <c r="R45" s="8"/>
      <c r="S45" s="8"/>
      <c r="T45" s="8"/>
      <c r="U45" s="8"/>
    </row>
    <row r="46" spans="2:21">
      <c r="J46" s="84">
        <v>44</v>
      </c>
      <c r="K46" s="19" t="s">
        <v>118</v>
      </c>
      <c r="L46" s="18" t="s">
        <v>117</v>
      </c>
      <c r="M46" s="8"/>
      <c r="N46" s="8"/>
      <c r="O46" s="8"/>
      <c r="P46" s="8"/>
      <c r="Q46" s="8"/>
      <c r="R46" s="8"/>
      <c r="S46" s="8"/>
      <c r="T46" s="8"/>
      <c r="U46" s="8"/>
    </row>
    <row r="47" spans="2:21">
      <c r="J47" s="83">
        <v>45</v>
      </c>
      <c r="K47" s="19" t="s">
        <v>120</v>
      </c>
      <c r="L47" s="20" t="s">
        <v>119</v>
      </c>
      <c r="M47" s="8"/>
      <c r="N47" s="8"/>
      <c r="O47" s="8"/>
      <c r="P47" s="8"/>
      <c r="Q47" s="8"/>
      <c r="R47" s="8"/>
      <c r="S47" s="8"/>
      <c r="T47" s="8"/>
      <c r="U47" s="8"/>
    </row>
    <row r="48" spans="2:21">
      <c r="J48" s="84">
        <v>46</v>
      </c>
      <c r="K48" s="19" t="s">
        <v>122</v>
      </c>
      <c r="L48" s="18" t="s">
        <v>121</v>
      </c>
      <c r="M48" s="8"/>
      <c r="N48" s="8"/>
      <c r="O48" s="8"/>
      <c r="P48" s="8"/>
      <c r="Q48" s="8"/>
      <c r="R48" s="8"/>
      <c r="S48" s="8"/>
      <c r="T48" s="8"/>
      <c r="U48" s="8"/>
    </row>
    <row r="49" spans="10:21">
      <c r="J49" s="84">
        <v>47</v>
      </c>
      <c r="K49" s="19" t="s">
        <v>124</v>
      </c>
      <c r="L49" s="20" t="s">
        <v>123</v>
      </c>
      <c r="M49" s="8"/>
      <c r="N49" s="8"/>
      <c r="O49" s="8"/>
      <c r="P49" s="8"/>
      <c r="Q49" s="8"/>
      <c r="R49" s="8"/>
      <c r="S49" s="8"/>
      <c r="T49" s="8"/>
      <c r="U49" s="8"/>
    </row>
    <row r="50" spans="10:21">
      <c r="J50" s="84">
        <v>48</v>
      </c>
      <c r="K50" s="19" t="s">
        <v>126</v>
      </c>
      <c r="L50" s="18" t="s">
        <v>125</v>
      </c>
      <c r="M50" s="8"/>
      <c r="N50" s="8"/>
      <c r="O50" s="8"/>
      <c r="P50" s="8"/>
      <c r="Q50" s="8"/>
      <c r="R50" s="8"/>
      <c r="S50" s="8"/>
      <c r="T50" s="8"/>
      <c r="U50" s="8"/>
    </row>
    <row r="51" spans="10:21">
      <c r="J51" s="32"/>
      <c r="K51" s="32"/>
      <c r="L51" s="32"/>
      <c r="M51" s="8"/>
      <c r="N51" s="8"/>
      <c r="O51" s="8"/>
      <c r="P51" s="8"/>
      <c r="Q51" s="8"/>
      <c r="R51" s="8"/>
      <c r="S51" s="8"/>
      <c r="T51" s="8"/>
      <c r="U51" s="8"/>
    </row>
    <row r="52" spans="10:21">
      <c r="J52" s="32"/>
      <c r="K52" s="32"/>
      <c r="L52" s="32"/>
      <c r="M52" s="8"/>
      <c r="N52" s="8"/>
      <c r="O52" s="8"/>
      <c r="P52" s="8"/>
      <c r="Q52" s="8"/>
      <c r="R52" s="8"/>
      <c r="S52" s="8"/>
      <c r="T52" s="8"/>
      <c r="U52" s="8"/>
    </row>
    <row r="53" spans="10:21">
      <c r="J53" s="32"/>
      <c r="K53" s="32"/>
      <c r="L53" s="32"/>
      <c r="M53" s="8"/>
      <c r="N53" s="8"/>
      <c r="O53" s="8"/>
      <c r="P53" s="8"/>
      <c r="Q53" s="8"/>
      <c r="R53" s="8"/>
      <c r="S53" s="8"/>
      <c r="T53" s="8"/>
      <c r="U53" s="8"/>
    </row>
    <row r="54" spans="10:21">
      <c r="J54" s="32"/>
      <c r="K54" s="32"/>
      <c r="L54" s="32"/>
      <c r="M54" s="8"/>
      <c r="N54" s="8"/>
      <c r="O54" s="8"/>
      <c r="P54" s="8"/>
      <c r="Q54" s="8"/>
      <c r="R54" s="8"/>
      <c r="S54" s="8"/>
      <c r="T54" s="8"/>
      <c r="U54" s="8"/>
    </row>
    <row r="55" spans="10:21">
      <c r="J55" s="32"/>
      <c r="K55" s="32"/>
      <c r="L55" s="32"/>
      <c r="M55" s="8"/>
      <c r="N55" s="8"/>
      <c r="O55" s="8"/>
      <c r="P55" s="8"/>
      <c r="Q55" s="8"/>
      <c r="R55" s="8"/>
      <c r="S55" s="8"/>
      <c r="T55" s="8"/>
      <c r="U55" s="8"/>
    </row>
    <row r="56" spans="10:21">
      <c r="J56" s="32"/>
      <c r="K56" s="32"/>
      <c r="L56" s="32"/>
      <c r="M56" s="8"/>
      <c r="N56" s="8"/>
      <c r="O56" s="8"/>
      <c r="P56" s="8"/>
      <c r="Q56" s="8"/>
      <c r="R56" s="8"/>
      <c r="S56" s="8"/>
      <c r="T56" s="8"/>
      <c r="U56" s="8"/>
    </row>
    <row r="57" spans="10:21">
      <c r="J57" s="32"/>
      <c r="K57" s="32"/>
      <c r="L57" s="32"/>
      <c r="M57" s="8"/>
      <c r="N57" s="8"/>
      <c r="O57" s="8"/>
      <c r="P57" s="8"/>
      <c r="Q57" s="8"/>
      <c r="R57" s="8"/>
      <c r="S57" s="8"/>
      <c r="T57" s="8"/>
      <c r="U57" s="8"/>
    </row>
    <row r="58" spans="10:21">
      <c r="J58" s="32"/>
      <c r="K58" s="32"/>
      <c r="L58" s="32"/>
      <c r="M58" s="8"/>
      <c r="N58" s="8"/>
      <c r="O58" s="8"/>
      <c r="P58" s="8"/>
      <c r="Q58" s="8"/>
      <c r="R58" s="8"/>
      <c r="S58" s="8"/>
      <c r="T58" s="8"/>
      <c r="U58" s="8"/>
    </row>
    <row r="59" spans="10:21">
      <c r="J59" s="32"/>
      <c r="K59" s="32"/>
      <c r="L59" s="32"/>
      <c r="M59" s="8"/>
      <c r="N59" s="8"/>
      <c r="O59" s="8"/>
      <c r="P59" s="8"/>
      <c r="Q59" s="8"/>
      <c r="R59" s="8"/>
      <c r="S59" s="8"/>
      <c r="T59" s="8"/>
      <c r="U59" s="8"/>
    </row>
    <row r="60" spans="10:21">
      <c r="J60" s="32"/>
      <c r="K60" s="32"/>
      <c r="L60" s="32"/>
      <c r="M60" s="8"/>
      <c r="N60" s="8"/>
      <c r="O60" s="8"/>
      <c r="P60" s="8"/>
      <c r="Q60" s="8"/>
      <c r="R60" s="8"/>
      <c r="S60" s="8"/>
      <c r="T60" s="8"/>
      <c r="U60" s="8"/>
    </row>
    <row r="61" spans="10:21">
      <c r="J61" s="32"/>
      <c r="K61" s="32"/>
      <c r="L61" s="32"/>
      <c r="M61" s="8"/>
      <c r="N61" s="8"/>
      <c r="O61" s="8"/>
      <c r="P61" s="8"/>
      <c r="Q61" s="8"/>
      <c r="R61" s="8"/>
      <c r="S61" s="8"/>
      <c r="T61" s="8"/>
      <c r="U61" s="8"/>
    </row>
    <row r="62" spans="10:21">
      <c r="J62" s="32"/>
      <c r="K62" s="32"/>
      <c r="L62" s="32"/>
      <c r="M62" s="8"/>
      <c r="N62" s="8"/>
      <c r="O62" s="8"/>
      <c r="P62" s="8"/>
      <c r="Q62" s="8"/>
      <c r="R62" s="8"/>
      <c r="S62" s="8"/>
      <c r="T62" s="8"/>
      <c r="U62" s="8"/>
    </row>
    <row r="63" spans="10:21">
      <c r="J63" s="32"/>
      <c r="K63" s="32"/>
      <c r="L63" s="32"/>
      <c r="M63" s="8"/>
      <c r="N63" s="8"/>
      <c r="O63" s="8"/>
      <c r="P63" s="8"/>
      <c r="Q63" s="8"/>
      <c r="R63" s="8"/>
      <c r="S63" s="8"/>
      <c r="T63" s="8"/>
      <c r="U63" s="8"/>
    </row>
    <row r="64" spans="10:21">
      <c r="J64" s="32"/>
      <c r="K64" s="32"/>
      <c r="L64" s="32"/>
      <c r="M64" s="8"/>
      <c r="N64" s="8"/>
      <c r="O64" s="8"/>
      <c r="P64" s="8"/>
      <c r="Q64" s="8"/>
      <c r="R64" s="8"/>
      <c r="S64" s="8"/>
      <c r="T64" s="8"/>
      <c r="U64" s="8"/>
    </row>
    <row r="65" spans="10:21">
      <c r="J65" s="32"/>
      <c r="K65" s="32"/>
      <c r="L65" s="32"/>
      <c r="M65" s="8"/>
      <c r="N65" s="8"/>
      <c r="O65" s="8"/>
      <c r="P65" s="8"/>
      <c r="Q65" s="8"/>
      <c r="R65" s="8"/>
      <c r="S65" s="8"/>
      <c r="T65" s="8"/>
      <c r="U65" s="8"/>
    </row>
    <row r="66" spans="10:21">
      <c r="J66" s="32"/>
      <c r="K66" s="32"/>
      <c r="L66" s="32"/>
      <c r="M66" s="8"/>
      <c r="N66" s="8"/>
      <c r="O66" s="8"/>
      <c r="P66" s="8"/>
      <c r="Q66" s="8"/>
      <c r="R66" s="8"/>
      <c r="S66" s="8"/>
      <c r="T66" s="8"/>
      <c r="U66" s="8"/>
    </row>
    <row r="67" spans="10:21">
      <c r="J67" s="32"/>
      <c r="K67" s="32"/>
      <c r="L67" s="32"/>
      <c r="M67" s="8"/>
      <c r="N67" s="8"/>
      <c r="O67" s="8"/>
      <c r="P67" s="8"/>
      <c r="Q67" s="8"/>
      <c r="R67" s="8"/>
      <c r="S67" s="8"/>
      <c r="T67" s="8"/>
      <c r="U67" s="8"/>
    </row>
    <row r="68" spans="10:21">
      <c r="J68" s="32"/>
      <c r="K68" s="32"/>
      <c r="L68" s="32"/>
      <c r="M68" s="8"/>
      <c r="N68" s="8"/>
      <c r="O68" s="8"/>
      <c r="P68" s="8"/>
      <c r="Q68" s="8"/>
      <c r="R68" s="8"/>
      <c r="S68" s="8"/>
      <c r="T68" s="8"/>
      <c r="U68" s="8"/>
    </row>
  </sheetData>
  <sheetProtection algorithmName="SHA-512" hashValue="HPk8DHJxdt6W2SzCPxB/TFqPalCm7wHCH/wcDTm+1eW+CroaV199oDP+QQSYCikqtf0NUc5MzNaJgGArrvn07A==" saltValue="TSI/I61zrF464q/1MUwkmg==" spinCount="100000" sheet="1" objects="1" scenarios="1"/>
  <mergeCells count="11">
    <mergeCell ref="Z1:AB1"/>
    <mergeCell ref="F1:H1"/>
    <mergeCell ref="F10:H10"/>
    <mergeCell ref="F24:H24"/>
    <mergeCell ref="F17:H17"/>
    <mergeCell ref="R1:T1"/>
    <mergeCell ref="B21:D21"/>
    <mergeCell ref="B1:D1"/>
    <mergeCell ref="J1:L1"/>
    <mergeCell ref="N1:P1"/>
    <mergeCell ref="V1:X1"/>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31"/>
  <sheetViews>
    <sheetView tabSelected="1" view="pageBreakPreview" zoomScaleNormal="100" zoomScaleSheetLayoutView="100" workbookViewId="0">
      <selection sqref="A1:C1"/>
    </sheetView>
  </sheetViews>
  <sheetFormatPr defaultRowHeight="13.5" customHeight="1"/>
  <cols>
    <col min="1" max="1" width="3.625" customWidth="1"/>
    <col min="3" max="3" width="5.25" bestFit="1" customWidth="1"/>
    <col min="4" max="4" width="7.375" bestFit="1" customWidth="1"/>
    <col min="5" max="5" width="8.25" customWidth="1"/>
    <col min="6" max="6" width="5.25" bestFit="1" customWidth="1"/>
    <col min="7" max="7" width="9" bestFit="1" customWidth="1"/>
    <col min="8" max="8" width="9.125" customWidth="1"/>
    <col min="9" max="9" width="10.625" customWidth="1"/>
    <col min="10" max="10" width="12.625" customWidth="1"/>
    <col min="11" max="11" width="10.625" customWidth="1"/>
    <col min="12" max="12" width="3.625" customWidth="1"/>
  </cols>
  <sheetData>
    <row r="1" spans="1:12" ht="20.100000000000001" customHeight="1">
      <c r="A1" s="192" t="s">
        <v>218</v>
      </c>
      <c r="B1" s="193"/>
      <c r="C1" s="194"/>
      <c r="D1" s="114" t="str">
        <f>IF(リスト!C24&lt;&gt;"",リスト!C24,"")</f>
        <v/>
      </c>
      <c r="E1" s="78"/>
      <c r="K1" s="39"/>
      <c r="L1" s="5"/>
    </row>
    <row r="2" spans="1:12" ht="20.100000000000001" customHeight="1">
      <c r="I2" s="57" t="s">
        <v>214</v>
      </c>
      <c r="J2" s="195"/>
      <c r="K2" s="195"/>
    </row>
    <row r="3" spans="1:12" ht="20.100000000000001" customHeight="1">
      <c r="I3" s="5" t="s">
        <v>5</v>
      </c>
      <c r="J3" s="195"/>
      <c r="K3" s="195"/>
    </row>
    <row r="4" spans="1:12" ht="20.100000000000001" customHeight="1">
      <c r="I4" s="5" t="s">
        <v>6</v>
      </c>
      <c r="J4" s="196"/>
      <c r="K4" s="196"/>
    </row>
    <row r="5" spans="1:12" ht="20.100000000000001" customHeight="1">
      <c r="I5" s="5" t="s">
        <v>9</v>
      </c>
      <c r="J5" s="197" t="str">
        <f>IF(OR(H14="",I14="",J14="",K14=""),"",(H14 &amp; "-" &amp; VLOOKUP(I14,リスト!K4:L50,2,FALSE) &amp; "-" &amp; VLOOKUP(J14,リスト!O4:P12,2,FALSE) &amp; "-" &amp; K14 &amp; "-1"))</f>
        <v/>
      </c>
      <c r="K5" s="197"/>
    </row>
    <row r="6" spans="1:12" ht="20.100000000000001" customHeight="1">
      <c r="B6" t="s">
        <v>7</v>
      </c>
    </row>
    <row r="7" spans="1:12" ht="20.100000000000001" customHeight="1">
      <c r="B7" t="s">
        <v>8</v>
      </c>
    </row>
    <row r="8" spans="1:12" ht="20.100000000000001" customHeight="1"/>
    <row r="9" spans="1:12" ht="20.100000000000001" customHeight="1">
      <c r="F9" s="199" t="s">
        <v>326</v>
      </c>
      <c r="G9" s="199"/>
      <c r="H9" s="201"/>
      <c r="I9" s="201"/>
      <c r="J9" s="201"/>
      <c r="K9" s="201"/>
    </row>
    <row r="10" spans="1:12" ht="20.100000000000001" customHeight="1">
      <c r="F10" s="3" t="s">
        <v>10</v>
      </c>
      <c r="G10" s="3" t="s">
        <v>11</v>
      </c>
      <c r="H10" s="200"/>
      <c r="I10" s="200"/>
      <c r="J10" s="201"/>
      <c r="K10" s="201"/>
      <c r="L10" s="108"/>
    </row>
    <row r="11" spans="1:12" ht="20.100000000000001" customHeight="1"/>
    <row r="12" spans="1:12" ht="20.100000000000001" customHeight="1">
      <c r="H12" s="198" t="s">
        <v>327</v>
      </c>
      <c r="I12" s="198"/>
      <c r="J12" s="198"/>
      <c r="K12" s="198"/>
    </row>
    <row r="13" spans="1:12" ht="20.100000000000001" customHeight="1">
      <c r="H13" s="2" t="s">
        <v>1</v>
      </c>
      <c r="I13" s="2" t="s">
        <v>2</v>
      </c>
      <c r="J13" s="4" t="s">
        <v>3</v>
      </c>
      <c r="K13" s="2" t="s">
        <v>4</v>
      </c>
    </row>
    <row r="14" spans="1:12" ht="20.100000000000001" customHeight="1">
      <c r="H14" s="58">
        <v>4</v>
      </c>
      <c r="I14" s="33"/>
      <c r="J14" s="34"/>
      <c r="K14" s="33"/>
    </row>
    <row r="15" spans="1:12" ht="20.100000000000001" customHeight="1"/>
    <row r="16" spans="1:12" ht="20.100000000000001" customHeight="1">
      <c r="B16" s="118"/>
      <c r="C16" s="118"/>
      <c r="D16" s="118"/>
      <c r="E16" s="118"/>
      <c r="F16" s="118"/>
      <c r="G16" s="118"/>
      <c r="H16" s="118"/>
      <c r="I16" s="118"/>
      <c r="J16" s="118"/>
      <c r="K16" s="118"/>
    </row>
    <row r="17" spans="2:11" ht="39.950000000000003" customHeight="1">
      <c r="B17" s="202" t="str">
        <f>"「緑の雇用」事業に係る"&amp;IF(J2="変更登録申請書","変更","")&amp;"登録申請書提出について"</f>
        <v>「緑の雇用」事業に係る登録申請書提出について</v>
      </c>
      <c r="C17" s="202"/>
      <c r="D17" s="202"/>
      <c r="E17" s="202"/>
      <c r="F17" s="202"/>
      <c r="G17" s="202"/>
      <c r="H17" s="202"/>
      <c r="I17" s="202"/>
      <c r="J17" s="202"/>
      <c r="K17" s="202"/>
    </row>
    <row r="18" spans="2:11" ht="20.100000000000001" customHeight="1">
      <c r="B18" s="118"/>
      <c r="C18" s="118"/>
      <c r="D18" s="118"/>
      <c r="E18" s="118"/>
      <c r="F18" s="118"/>
      <c r="G18" s="118"/>
      <c r="H18" s="118"/>
      <c r="I18" s="118"/>
      <c r="J18" s="118"/>
      <c r="K18" s="118"/>
    </row>
    <row r="19" spans="2:11" ht="20.100000000000001" customHeight="1">
      <c r="B19" s="119" t="str">
        <f>"「緑の雇用」事業の活用を希望しますので、"&amp;IF(J2="変更登録申請書","変更","")&amp;"登録申請書を提出します。"</f>
        <v>「緑の雇用」事業の活用を希望しますので、登録申請書を提出します。</v>
      </c>
      <c r="C19" s="119"/>
      <c r="D19" s="119"/>
      <c r="E19" s="119"/>
      <c r="F19" s="119"/>
      <c r="G19" s="119"/>
      <c r="H19" s="119"/>
      <c r="I19" s="119"/>
      <c r="J19" s="119"/>
      <c r="K19" s="119"/>
    </row>
    <row r="20" spans="2:11" ht="20.100000000000001" customHeight="1">
      <c r="B20" s="119"/>
      <c r="C20" s="119"/>
      <c r="D20" s="119"/>
      <c r="E20" s="119"/>
      <c r="F20" s="119"/>
      <c r="G20" s="119"/>
      <c r="H20" s="119"/>
      <c r="I20" s="119"/>
      <c r="J20" s="119"/>
      <c r="K20" s="119"/>
    </row>
    <row r="21" spans="2:11" ht="20.100000000000001" customHeight="1">
      <c r="B21" s="96"/>
      <c r="C21" s="96"/>
      <c r="D21" s="96"/>
      <c r="E21" s="96"/>
      <c r="F21" s="96"/>
      <c r="G21" s="96"/>
      <c r="H21" s="96"/>
      <c r="I21" s="96"/>
      <c r="J21" s="96"/>
      <c r="K21" s="96"/>
    </row>
    <row r="22" spans="2:11" ht="20.100000000000001" customHeight="1">
      <c r="B22" s="209" t="s">
        <v>12</v>
      </c>
      <c r="C22" s="209"/>
      <c r="D22" s="209"/>
      <c r="E22" s="209"/>
      <c r="F22" s="209"/>
      <c r="G22" s="209"/>
      <c r="H22" s="209"/>
      <c r="I22" s="209"/>
      <c r="J22" s="209"/>
      <c r="K22" s="209"/>
    </row>
    <row r="23" spans="2:11" ht="20.100000000000001" customHeight="1"/>
    <row r="24" spans="2:11" ht="20.100000000000001" customHeight="1">
      <c r="B24" s="105" t="s">
        <v>127</v>
      </c>
      <c r="C24" s="205" t="s">
        <v>215</v>
      </c>
      <c r="D24" s="206"/>
      <c r="E24" s="203" t="str">
        <f>"「緑の雇用」事業に係る"&amp;IF(J2="変更登録申請書","変更","")&amp;"登録申請書提出について"</f>
        <v>「緑の雇用」事業に係る登録申請書提出について</v>
      </c>
      <c r="F24" s="203"/>
      <c r="G24" s="203"/>
      <c r="H24" s="203"/>
      <c r="I24" s="203"/>
      <c r="J24" s="203"/>
      <c r="K24" s="204"/>
    </row>
    <row r="25" spans="2:11" ht="20.100000000000001" customHeight="1">
      <c r="B25" s="105" t="s">
        <v>127</v>
      </c>
      <c r="C25" s="205" t="s">
        <v>216</v>
      </c>
      <c r="D25" s="206"/>
      <c r="E25" s="40" t="str">
        <f>IF(J2&lt;&gt;"",J2,"")</f>
        <v/>
      </c>
      <c r="F25" s="41"/>
      <c r="G25" s="41"/>
      <c r="H25" s="41"/>
      <c r="I25" s="41"/>
      <c r="J25" s="41"/>
      <c r="K25" s="42"/>
    </row>
    <row r="26" spans="2:11" ht="20.100000000000001" customHeight="1">
      <c r="B26" s="105" t="str">
        <f>IF(J2&lt;&gt;リスト!G6,IF(COUNTIF('1-3（申請名簿）'!N8:N47,"○")&gt;0,"○",""),"")</f>
        <v/>
      </c>
      <c r="C26" s="207" t="s">
        <v>217</v>
      </c>
      <c r="D26" s="208"/>
      <c r="E26" s="203" t="s">
        <v>242</v>
      </c>
      <c r="F26" s="203"/>
      <c r="G26" s="203"/>
      <c r="H26" s="203"/>
      <c r="I26" s="203"/>
      <c r="J26" s="203"/>
      <c r="K26" s="204"/>
    </row>
    <row r="27" spans="2:11" ht="20.100000000000001" customHeight="1">
      <c r="D27" s="1"/>
    </row>
    <row r="28" spans="2:11" ht="20.100000000000001" customHeight="1">
      <c r="D28" s="1"/>
      <c r="K28" s="5" t="s">
        <v>179</v>
      </c>
    </row>
    <row r="29" spans="2:11" ht="20.100000000000001" customHeight="1">
      <c r="B29" t="s">
        <v>325</v>
      </c>
      <c r="D29" s="1"/>
      <c r="K29" s="5"/>
    </row>
    <row r="30" spans="2:11" ht="20.100000000000001" customHeight="1">
      <c r="B30" t="str">
        <f>"②発信日付は"&amp;TEXT(リスト!G31,"ggge年m月d日")&amp;"から"&amp;TEXT(リスト!G32,"ggge年m月d日")&amp;"までの期間です"</f>
        <v>②発信日付は令和4年2月18日から令和5年2月15日までの期間です</v>
      </c>
      <c r="D30" s="1"/>
      <c r="K30" s="119"/>
    </row>
    <row r="31" spans="2:11" ht="13.5" customHeight="1">
      <c r="D31" s="1"/>
    </row>
  </sheetData>
  <sheetProtection algorithmName="SHA-512" hashValue="UbFzd1lrClOFgm8GnEhzgseXKHGTyZP4eC1bKW6OhrfE5PEKBT5RdOo6/GnA/QkVN44yNUSBTsVGZlk7EM2iTw==" saltValue="IPkRgdKlN3sFVHXaRllYLg==" spinCount="100000" sheet="1" formatCells="0"/>
  <mergeCells count="17">
    <mergeCell ref="B17:K17"/>
    <mergeCell ref="E24:K24"/>
    <mergeCell ref="C24:D24"/>
    <mergeCell ref="C26:D26"/>
    <mergeCell ref="C25:D25"/>
    <mergeCell ref="E26:K26"/>
    <mergeCell ref="B22:K22"/>
    <mergeCell ref="H12:K12"/>
    <mergeCell ref="F9:G9"/>
    <mergeCell ref="H10:I10"/>
    <mergeCell ref="J10:K10"/>
    <mergeCell ref="H9:K9"/>
    <mergeCell ref="A1:C1"/>
    <mergeCell ref="J2:K2"/>
    <mergeCell ref="J3:K3"/>
    <mergeCell ref="J4:K4"/>
    <mergeCell ref="J5:K5"/>
  </mergeCells>
  <phoneticPr fontId="1"/>
  <conditionalFormatting sqref="H9:K9">
    <cfRule type="expression" dxfId="25" priority="20" stopIfTrue="1">
      <formula>$H$9=""</formula>
    </cfRule>
  </conditionalFormatting>
  <conditionalFormatting sqref="H10:I10">
    <cfRule type="expression" dxfId="24" priority="19" stopIfTrue="1">
      <formula>$H$10=""</formula>
    </cfRule>
  </conditionalFormatting>
  <conditionalFormatting sqref="J10:K10">
    <cfRule type="expression" dxfId="23" priority="18" stopIfTrue="1">
      <formula>$J$10=""</formula>
    </cfRule>
  </conditionalFormatting>
  <conditionalFormatting sqref="F9:G9">
    <cfRule type="expression" dxfId="22" priority="16" stopIfTrue="1">
      <formula>$H$9&lt;&gt;""</formula>
    </cfRule>
    <cfRule type="expression" dxfId="21" priority="17" stopIfTrue="1">
      <formula>$H$9=""</formula>
    </cfRule>
  </conditionalFormatting>
  <conditionalFormatting sqref="F10">
    <cfRule type="expression" dxfId="20" priority="14" stopIfTrue="1">
      <formula>$H$10=""</formula>
    </cfRule>
    <cfRule type="expression" dxfId="19" priority="15" stopIfTrue="1">
      <formula>$H$10&lt;&gt;""</formula>
    </cfRule>
  </conditionalFormatting>
  <conditionalFormatting sqref="G10">
    <cfRule type="expression" dxfId="18" priority="12" stopIfTrue="1">
      <formula>$J$10&lt;&gt;""</formula>
    </cfRule>
    <cfRule type="expression" dxfId="17" priority="13" stopIfTrue="1">
      <formula>$J$10=""</formula>
    </cfRule>
  </conditionalFormatting>
  <conditionalFormatting sqref="J5:K5">
    <cfRule type="expression" dxfId="16" priority="9" stopIfTrue="1">
      <formula>$J$5=""</formula>
    </cfRule>
  </conditionalFormatting>
  <conditionalFormatting sqref="J2:K3 I14:K14 J4">
    <cfRule type="expression" dxfId="15" priority="3" stopIfTrue="1">
      <formula>I2=""</formula>
    </cfRule>
  </conditionalFormatting>
  <conditionalFormatting sqref="J4:K4">
    <cfRule type="expression" dxfId="14" priority="4">
      <formula>AND(J4&gt;=44562,J4&lt;=44926)</formula>
    </cfRule>
    <cfRule type="expression" dxfId="13" priority="5">
      <formula>AND(J4&gt;=44927,J4&lt;=45291)</formula>
    </cfRule>
  </conditionalFormatting>
  <conditionalFormatting sqref="B26">
    <cfRule type="expression" dxfId="12" priority="2">
      <formula>$B$26=""</formula>
    </cfRule>
  </conditionalFormatting>
  <dataValidations xWindow="217" yWindow="472" count="9">
    <dataValidation type="list" allowBlank="1" showInputMessage="1" showErrorMessage="1" error="都道府県はリストから選択してください。" sqref="I14" xr:uid="{00000000-0002-0000-0100-000000000000}">
      <formula1>INDIRECT("リスト!$K$4:$K$50")</formula1>
    </dataValidation>
    <dataValidation type="list" allowBlank="1" showInputMessage="1" showErrorMessage="1" error="取りまとめ機関はリストから選択してください。" sqref="J14" xr:uid="{00000000-0002-0000-0100-000001000000}">
      <formula1>INDIRECT("リスト!$O$4:$O$12")</formula1>
    </dataValidation>
    <dataValidation type="list" allowBlank="1" showInputMessage="1" showErrorMessage="1" error="提出区分はリストから選択してください。" sqref="J2:K2" xr:uid="{00000000-0002-0000-0100-000002000000}">
      <formula1>INDIRECT("リスト!$G$4:$G$6")</formula1>
    </dataValidation>
    <dataValidation type="custom" imeMode="disabled" allowBlank="1" showInputMessage="1" showErrorMessage="1" error="受付番号は3桁の半角数字（ 001 ～ 999 ）で入力してください。" sqref="K14" xr:uid="{00000000-0002-0000-0100-000003000000}">
      <formula1>AND(ISNUMBER(INT(K14)),INT(K14)&gt;=1,INT(K14)&lt;=999,LENB(K14)=3)</formula1>
    </dataValidation>
    <dataValidation allowBlank="1" sqref="J4:K4 B25" xr:uid="{00000000-0002-0000-0100-000004000000}"/>
    <dataValidation type="custom" operator="lessThanOrEqual" allowBlank="1" showInputMessage="1" showErrorMessage="1" error="事業体名は全角25文字以内です。_x000a_※空白（スペース）も全角で入力してください。" sqref="H9:K9" xr:uid="{00000000-0002-0000-0100-000005000000}">
      <formula1>AND(LENB(H9)&lt;=50,H9=DBCS(H9))</formula1>
    </dataValidation>
    <dataValidation type="custom" operator="lessThanOrEqual" allowBlank="1" showErrorMessage="1" error="役職は全角20文字以内です。_x000a_※空白（スペース）も全角で入力してください。" sqref="H10:I10" xr:uid="{00000000-0002-0000-0100-000006000000}">
      <formula1>AND(LENB(H10)&lt;=40,H10=DBCS(H10))</formula1>
    </dataValidation>
    <dataValidation type="custom" operator="lessThanOrEqual" allowBlank="1" showInputMessage="1" showErrorMessage="1" error="代表者名は全角20文字以内です。_x000a_※空白（スペース）も全角で入力してください。" sqref="J10:K10" xr:uid="{00000000-0002-0000-0100-000007000000}">
      <formula1>AND(LENB(J10)&lt;=40,J10=DBCS(J10))</formula1>
    </dataValidation>
    <dataValidation allowBlank="1" showInputMessage="1" showErrorMessage="1" error="提出書類はリストから○を選択してください。" sqref="B26" xr:uid="{00000000-0002-0000-0100-000008000000}"/>
  </dataValidations>
  <pageMargins left="0.78740157480314965" right="0.39370078740157483" top="0.78740157480314965" bottom="0.39370078740157483" header="0.39370078740157483" footer="0.19685039370078741"/>
  <pageSetup paperSize="9" scale="96"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T118"/>
  <sheetViews>
    <sheetView view="pageBreakPreview" zoomScaleNormal="100" zoomScaleSheetLayoutView="100" workbookViewId="0">
      <selection activeCell="B1" sqref="B1:F1"/>
    </sheetView>
  </sheetViews>
  <sheetFormatPr defaultRowHeight="13.5" customHeight="1"/>
  <cols>
    <col min="1" max="9" width="2.25" style="37" customWidth="1"/>
    <col min="10" max="10" width="1.75" style="37" customWidth="1"/>
    <col min="11" max="11" width="3.625" style="37" customWidth="1"/>
    <col min="12" max="14" width="1.625" style="37" customWidth="1"/>
    <col min="15" max="15" width="3.75" style="37" customWidth="1"/>
    <col min="16" max="16" width="1.75" style="37" customWidth="1"/>
    <col min="17" max="17" width="2.375" style="37" customWidth="1"/>
    <col min="18" max="18" width="5" style="37" customWidth="1"/>
    <col min="19" max="19" width="1.625" style="37" customWidth="1"/>
    <col min="20" max="20" width="1.5" style="37" customWidth="1"/>
    <col min="21" max="21" width="2.25" style="37" customWidth="1"/>
    <col min="22" max="22" width="3.75" style="37" customWidth="1"/>
    <col min="23" max="24" width="1.875" style="37" customWidth="1"/>
    <col min="25" max="25" width="3.5" style="37" customWidth="1"/>
    <col min="26" max="26" width="1.875" style="37" customWidth="1"/>
    <col min="27" max="28" width="2.375" style="37" customWidth="1"/>
    <col min="29" max="29" width="3.625" style="37" customWidth="1"/>
    <col min="30" max="30" width="2.375" style="37" customWidth="1"/>
    <col min="31" max="31" width="3.5" style="37" customWidth="1"/>
    <col min="32" max="32" width="2.375" style="37" customWidth="1"/>
    <col min="33" max="34" width="2.125" style="37" customWidth="1"/>
    <col min="35" max="35" width="3.875" style="37" customWidth="1"/>
    <col min="36" max="38" width="2.5" style="37" customWidth="1"/>
    <col min="39" max="39" width="3.375" style="37" customWidth="1"/>
    <col min="40" max="40" width="2" style="37" customWidth="1"/>
    <col min="41" max="42" width="2.625" style="37" customWidth="1"/>
    <col min="43" max="43" width="4.125" style="37" customWidth="1"/>
    <col min="44" max="44" width="2" style="37" customWidth="1"/>
    <col min="45" max="46" width="9" style="91" hidden="1" customWidth="1"/>
    <col min="47" max="16384" width="9" style="91"/>
  </cols>
  <sheetData>
    <row r="1" spans="2:46" ht="15" customHeight="1">
      <c r="B1" s="407" t="s">
        <v>245</v>
      </c>
      <c r="C1" s="408"/>
      <c r="D1" s="408"/>
      <c r="E1" s="408"/>
      <c r="F1" s="409"/>
      <c r="G1" s="115" t="str">
        <f>IF('1-1（表紙）'!D1&lt;&gt;"",'1-1（表紙）'!D1,"")</f>
        <v/>
      </c>
      <c r="AR1" s="88"/>
    </row>
    <row r="2" spans="2:46" ht="15" customHeight="1">
      <c r="B2" s="410" t="str">
        <f>IF('1-1（表紙）'!J2&lt;&gt;"",'1-1（表紙）'!J2,"")</f>
        <v/>
      </c>
      <c r="C2" s="411"/>
      <c r="D2" s="411"/>
      <c r="E2" s="411"/>
      <c r="F2" s="411"/>
      <c r="G2" s="411"/>
      <c r="H2" s="411"/>
      <c r="I2" s="411"/>
      <c r="J2" s="411"/>
      <c r="K2" s="411"/>
      <c r="L2" s="411"/>
      <c r="M2" s="411"/>
      <c r="N2" s="411"/>
      <c r="O2" s="411"/>
      <c r="P2" s="411"/>
      <c r="X2" s="234" t="s">
        <v>312</v>
      </c>
      <c r="Y2" s="234"/>
      <c r="Z2" s="234"/>
      <c r="AA2" s="234"/>
      <c r="AB2" s="234"/>
      <c r="AC2" s="234"/>
      <c r="AD2" s="234"/>
      <c r="AE2" s="234"/>
      <c r="AF2" s="234"/>
      <c r="AG2" s="234"/>
      <c r="AH2" s="234"/>
      <c r="AI2" s="234"/>
      <c r="AJ2" s="234"/>
      <c r="AK2" s="234"/>
      <c r="AL2" s="234"/>
      <c r="AM2" s="234"/>
      <c r="AN2" s="234"/>
      <c r="AO2" s="234"/>
      <c r="AP2" s="234"/>
      <c r="AQ2" s="234"/>
    </row>
    <row r="3" spans="2:46" ht="15" customHeight="1">
      <c r="B3" s="411"/>
      <c r="C3" s="411"/>
      <c r="D3" s="411"/>
      <c r="E3" s="411"/>
      <c r="F3" s="411"/>
      <c r="G3" s="411"/>
      <c r="H3" s="411"/>
      <c r="I3" s="411"/>
      <c r="J3" s="411"/>
      <c r="K3" s="411"/>
      <c r="L3" s="411"/>
      <c r="M3" s="411"/>
      <c r="N3" s="411"/>
      <c r="O3" s="411"/>
      <c r="P3" s="411"/>
      <c r="X3" s="234" t="s">
        <v>187</v>
      </c>
      <c r="Y3" s="234"/>
      <c r="Z3" s="234"/>
      <c r="AA3" s="234"/>
      <c r="AB3" s="234"/>
      <c r="AC3" s="234" t="s">
        <v>188</v>
      </c>
      <c r="AD3" s="234"/>
      <c r="AE3" s="234"/>
      <c r="AF3" s="234"/>
      <c r="AG3" s="234"/>
      <c r="AH3" s="234" t="s">
        <v>189</v>
      </c>
      <c r="AI3" s="234"/>
      <c r="AJ3" s="234"/>
      <c r="AK3" s="234"/>
      <c r="AL3" s="234"/>
      <c r="AM3" s="234" t="s">
        <v>190</v>
      </c>
      <c r="AN3" s="234"/>
      <c r="AO3" s="234"/>
      <c r="AP3" s="234"/>
      <c r="AQ3" s="234"/>
    </row>
    <row r="4" spans="2:46" ht="15" customHeight="1">
      <c r="B4" s="411"/>
      <c r="C4" s="411"/>
      <c r="D4" s="411"/>
      <c r="E4" s="411"/>
      <c r="F4" s="411"/>
      <c r="G4" s="411"/>
      <c r="H4" s="411"/>
      <c r="I4" s="411"/>
      <c r="J4" s="411"/>
      <c r="K4" s="411"/>
      <c r="L4" s="411"/>
      <c r="M4" s="411"/>
      <c r="N4" s="411"/>
      <c r="O4" s="411"/>
      <c r="P4" s="411"/>
      <c r="X4" s="234">
        <f>'1-1（表紙）'!H14</f>
        <v>4</v>
      </c>
      <c r="Y4" s="234"/>
      <c r="Z4" s="234"/>
      <c r="AA4" s="234"/>
      <c r="AB4" s="234"/>
      <c r="AC4" s="234" t="str">
        <f>IF('1-1（表紙）'!$I$14="","",'1-1（表紙）'!$I$14)</f>
        <v/>
      </c>
      <c r="AD4" s="234"/>
      <c r="AE4" s="234"/>
      <c r="AF4" s="234"/>
      <c r="AG4" s="234"/>
      <c r="AH4" s="370" t="str">
        <f>IF('1-1（表紙）'!$J$14="","",'1-1（表紙）'!$J$14)</f>
        <v/>
      </c>
      <c r="AI4" s="371"/>
      <c r="AJ4" s="371"/>
      <c r="AK4" s="371"/>
      <c r="AL4" s="412"/>
      <c r="AM4" s="234" t="str">
        <f>IF('1-1（表紙）'!$K$14="","",'1-1（表紙）'!$K$14)</f>
        <v/>
      </c>
      <c r="AN4" s="234"/>
      <c r="AO4" s="234"/>
      <c r="AP4" s="234"/>
      <c r="AQ4" s="234"/>
    </row>
    <row r="5" spans="2:46" ht="8.1" customHeight="1"/>
    <row r="6" spans="2:46" ht="21.95" customHeight="1">
      <c r="B6" s="351" t="s">
        <v>310</v>
      </c>
      <c r="C6" s="351"/>
      <c r="D6" s="234" t="s">
        <v>308</v>
      </c>
      <c r="E6" s="234"/>
      <c r="F6" s="234"/>
      <c r="G6" s="234"/>
      <c r="H6" s="425" t="str">
        <f>IF('1-1（表紙）'!$H$9="","鑑に林業経営体名を入力してください",'1-1（表紙）'!$H$9)</f>
        <v>鑑に林業経営体名を入力してください</v>
      </c>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row>
    <row r="7" spans="2:46" ht="21.95" customHeight="1">
      <c r="B7" s="351"/>
      <c r="C7" s="351"/>
      <c r="D7" s="234" t="s">
        <v>191</v>
      </c>
      <c r="E7" s="234"/>
      <c r="F7" s="234"/>
      <c r="G7" s="234"/>
      <c r="H7" s="425" t="str">
        <f>IF(('1-1（表紙）'!$J$10=""),"鑑に役職及び代表者名を入力してください",CONCATENATE('1-1（表紙）'!$H$10,"　",'1-1（表紙）'!$J$10))</f>
        <v>鑑に役職及び代表者名を入力してください</v>
      </c>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row>
    <row r="8" spans="2:46" ht="21.95" customHeight="1">
      <c r="B8" s="351"/>
      <c r="C8" s="351"/>
      <c r="D8" s="234" t="s">
        <v>309</v>
      </c>
      <c r="E8" s="234"/>
      <c r="F8" s="234"/>
      <c r="G8" s="234"/>
      <c r="H8" s="426"/>
      <c r="I8" s="426"/>
      <c r="J8" s="426"/>
      <c r="K8" s="426"/>
      <c r="L8" s="426"/>
      <c r="M8" s="426"/>
      <c r="N8" s="426"/>
      <c r="O8" s="426"/>
      <c r="P8" s="426"/>
      <c r="Q8" s="426"/>
      <c r="R8" s="426"/>
      <c r="S8" s="426"/>
      <c r="T8" s="426"/>
      <c r="U8" s="426"/>
      <c r="V8" s="426"/>
      <c r="W8" s="426"/>
      <c r="X8" s="426"/>
      <c r="Y8" s="426"/>
      <c r="Z8" s="426"/>
      <c r="AA8" s="234" t="s">
        <v>194</v>
      </c>
      <c r="AB8" s="234"/>
      <c r="AC8" s="234"/>
      <c r="AD8" s="234"/>
      <c r="AE8" s="234"/>
      <c r="AF8" s="404"/>
      <c r="AG8" s="405"/>
      <c r="AH8" s="405"/>
      <c r="AI8" s="405"/>
      <c r="AJ8" s="405"/>
      <c r="AK8" s="405"/>
      <c r="AL8" s="405"/>
      <c r="AM8" s="405"/>
      <c r="AN8" s="405"/>
      <c r="AO8" s="405"/>
      <c r="AP8" s="405"/>
      <c r="AQ8" s="406"/>
    </row>
    <row r="9" spans="2:46" ht="21.95" customHeight="1">
      <c r="B9" s="351"/>
      <c r="C9" s="351"/>
      <c r="D9" s="234" t="s">
        <v>192</v>
      </c>
      <c r="E9" s="234"/>
      <c r="F9" s="234"/>
      <c r="G9" s="234"/>
      <c r="H9" s="234" t="s">
        <v>193</v>
      </c>
      <c r="I9" s="234"/>
      <c r="J9" s="234"/>
      <c r="K9" s="234"/>
      <c r="L9" s="413"/>
      <c r="M9" s="414"/>
      <c r="N9" s="414"/>
      <c r="O9" s="414"/>
      <c r="P9" s="414"/>
      <c r="Q9" s="414"/>
      <c r="R9" s="414"/>
      <c r="S9" s="414"/>
      <c r="T9" s="414"/>
      <c r="U9" s="415"/>
      <c r="V9" s="234" t="s">
        <v>188</v>
      </c>
      <c r="W9" s="234"/>
      <c r="X9" s="234"/>
      <c r="Y9" s="234"/>
      <c r="Z9" s="234"/>
      <c r="AA9" s="401" t="str">
        <f>IF('1-1（表紙）'!I14="","",'1-1（表紙）'!I14)</f>
        <v/>
      </c>
      <c r="AB9" s="402"/>
      <c r="AC9" s="402"/>
      <c r="AD9" s="402"/>
      <c r="AE9" s="402"/>
      <c r="AF9" s="402"/>
      <c r="AG9" s="402"/>
      <c r="AH9" s="402"/>
      <c r="AI9" s="402"/>
      <c r="AJ9" s="402"/>
      <c r="AK9" s="402"/>
      <c r="AL9" s="402"/>
      <c r="AM9" s="402"/>
      <c r="AN9" s="402"/>
      <c r="AO9" s="402"/>
      <c r="AP9" s="402"/>
      <c r="AQ9" s="403"/>
    </row>
    <row r="10" spans="2:46" ht="21.95" customHeight="1">
      <c r="B10" s="351"/>
      <c r="C10" s="351"/>
      <c r="D10" s="234"/>
      <c r="E10" s="234"/>
      <c r="F10" s="234"/>
      <c r="G10" s="234"/>
      <c r="H10" s="404"/>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c r="AQ10" s="406"/>
    </row>
    <row r="11" spans="2:46" ht="21.95" customHeight="1">
      <c r="B11" s="351"/>
      <c r="C11" s="351"/>
      <c r="D11" s="234" t="s">
        <v>195</v>
      </c>
      <c r="E11" s="234"/>
      <c r="F11" s="234"/>
      <c r="G11" s="234"/>
      <c r="H11" s="413"/>
      <c r="I11" s="414"/>
      <c r="J11" s="414"/>
      <c r="K11" s="414"/>
      <c r="L11" s="414"/>
      <c r="M11" s="414"/>
      <c r="N11" s="414"/>
      <c r="O11" s="414"/>
      <c r="P11" s="414"/>
      <c r="Q11" s="414"/>
      <c r="R11" s="414"/>
      <c r="S11" s="414"/>
      <c r="T11" s="414"/>
      <c r="U11" s="415"/>
      <c r="V11" s="234" t="s">
        <v>196</v>
      </c>
      <c r="W11" s="234"/>
      <c r="X11" s="234"/>
      <c r="Y11" s="234"/>
      <c r="Z11" s="234"/>
      <c r="AA11" s="413"/>
      <c r="AB11" s="414"/>
      <c r="AC11" s="414"/>
      <c r="AD11" s="414"/>
      <c r="AE11" s="414"/>
      <c r="AF11" s="414"/>
      <c r="AG11" s="414"/>
      <c r="AH11" s="414"/>
      <c r="AI11" s="414"/>
      <c r="AJ11" s="414"/>
      <c r="AK11" s="414"/>
      <c r="AL11" s="414"/>
      <c r="AM11" s="414"/>
      <c r="AN11" s="414"/>
      <c r="AO11" s="414"/>
      <c r="AP11" s="414"/>
      <c r="AQ11" s="415"/>
    </row>
    <row r="12" spans="2:46" ht="21.95" customHeight="1">
      <c r="B12" s="351"/>
      <c r="C12" s="351"/>
      <c r="D12" s="234" t="s">
        <v>197</v>
      </c>
      <c r="E12" s="234"/>
      <c r="F12" s="234"/>
      <c r="G12" s="234"/>
      <c r="H12" s="416"/>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7"/>
      <c r="AL12" s="417"/>
      <c r="AM12" s="417"/>
      <c r="AN12" s="417"/>
      <c r="AO12" s="417"/>
      <c r="AP12" s="417"/>
      <c r="AQ12" s="418"/>
    </row>
    <row r="13" spans="2:46" ht="21.95" customHeight="1">
      <c r="B13" s="351"/>
      <c r="C13" s="351"/>
      <c r="D13" s="341" t="s">
        <v>265</v>
      </c>
      <c r="E13" s="342"/>
      <c r="F13" s="342"/>
      <c r="G13" s="343"/>
      <c r="H13" s="234" t="s">
        <v>198</v>
      </c>
      <c r="I13" s="234"/>
      <c r="J13" s="234"/>
      <c r="K13" s="234"/>
      <c r="L13" s="347"/>
      <c r="M13" s="347"/>
      <c r="N13" s="347"/>
      <c r="O13" s="347"/>
      <c r="P13" s="347"/>
      <c r="Q13" s="347"/>
      <c r="R13" s="347"/>
      <c r="S13" s="347"/>
      <c r="T13" s="347"/>
      <c r="U13" s="347"/>
      <c r="V13" s="234" t="s">
        <v>199</v>
      </c>
      <c r="W13" s="234"/>
      <c r="X13" s="234"/>
      <c r="Y13" s="234"/>
      <c r="Z13" s="234"/>
      <c r="AA13" s="320"/>
      <c r="AB13" s="320"/>
      <c r="AC13" s="320"/>
      <c r="AD13" s="320"/>
      <c r="AE13" s="320"/>
      <c r="AF13" s="320"/>
      <c r="AG13" s="320"/>
      <c r="AH13" s="320"/>
      <c r="AI13" s="320"/>
      <c r="AJ13" s="320"/>
      <c r="AK13" s="320"/>
      <c r="AL13" s="320"/>
      <c r="AM13" s="320"/>
      <c r="AN13" s="320"/>
      <c r="AO13" s="320"/>
      <c r="AP13" s="320"/>
      <c r="AQ13" s="320"/>
    </row>
    <row r="14" spans="2:46" ht="21.95" customHeight="1">
      <c r="B14" s="351"/>
      <c r="C14" s="351"/>
      <c r="D14" s="344"/>
      <c r="E14" s="345"/>
      <c r="F14" s="345"/>
      <c r="G14" s="346"/>
      <c r="H14" s="234" t="s">
        <v>288</v>
      </c>
      <c r="I14" s="234"/>
      <c r="J14" s="234"/>
      <c r="K14" s="234"/>
      <c r="L14" s="347"/>
      <c r="M14" s="347"/>
      <c r="N14" s="347"/>
      <c r="O14" s="347"/>
      <c r="P14" s="347"/>
      <c r="Q14" s="347"/>
      <c r="R14" s="347"/>
      <c r="S14" s="347"/>
      <c r="T14" s="347"/>
      <c r="U14" s="347"/>
      <c r="V14" s="370" t="s">
        <v>200</v>
      </c>
      <c r="W14" s="371"/>
      <c r="X14" s="371"/>
      <c r="Y14" s="371"/>
      <c r="Z14" s="371"/>
      <c r="AA14" s="371"/>
      <c r="AB14" s="371"/>
      <c r="AC14" s="371"/>
      <c r="AD14" s="371"/>
      <c r="AE14" s="371"/>
      <c r="AF14" s="321"/>
      <c r="AG14" s="322"/>
      <c r="AH14" s="322"/>
      <c r="AI14" s="322"/>
      <c r="AJ14" s="322"/>
      <c r="AK14" s="322"/>
      <c r="AL14" s="322"/>
      <c r="AM14" s="322"/>
      <c r="AN14" s="322"/>
      <c r="AO14" s="322"/>
      <c r="AP14" s="322"/>
      <c r="AQ14" s="323"/>
      <c r="AS14" s="363" t="s">
        <v>302</v>
      </c>
      <c r="AT14" s="177"/>
    </row>
    <row r="15" spans="2:46" ht="8.1" customHeight="1">
      <c r="B15" s="89"/>
      <c r="C15" s="89"/>
      <c r="D15" s="87"/>
      <c r="E15" s="87"/>
      <c r="F15" s="87"/>
      <c r="G15" s="87"/>
      <c r="H15" s="87"/>
      <c r="I15" s="87"/>
      <c r="J15" s="87"/>
      <c r="K15" s="87"/>
      <c r="L15" s="87"/>
      <c r="M15" s="87"/>
      <c r="N15" s="87"/>
      <c r="O15" s="87"/>
      <c r="P15" s="87"/>
      <c r="Q15" s="87"/>
      <c r="R15" s="87"/>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S15" s="364"/>
      <c r="AT15" s="177"/>
    </row>
    <row r="16" spans="2:46" ht="27" customHeight="1">
      <c r="B16" s="356" t="s">
        <v>341</v>
      </c>
      <c r="C16" s="357"/>
      <c r="D16" s="357"/>
      <c r="E16" s="357"/>
      <c r="F16" s="357"/>
      <c r="G16" s="357"/>
      <c r="H16" s="357"/>
      <c r="I16" s="357"/>
      <c r="J16" s="357"/>
      <c r="K16" s="357"/>
      <c r="L16" s="357"/>
      <c r="M16" s="357"/>
      <c r="N16" s="357"/>
      <c r="O16" s="357"/>
      <c r="P16" s="357"/>
      <c r="Q16" s="358"/>
      <c r="R16" s="359"/>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1"/>
      <c r="AS16" s="178" t="str">
        <f>IF(AND(LEN(R16)&gt;0,LEN(R16)=AT72),AS72,IF(AND(LEN(R16)&gt;0,LEN(R16)=AT73),AS73,""))</f>
        <v/>
      </c>
      <c r="AT16" s="177"/>
    </row>
    <row r="17" spans="1:46" ht="8.1" customHeight="1">
      <c r="B17" s="87"/>
      <c r="C17" s="89"/>
      <c r="D17" s="87"/>
      <c r="E17" s="87"/>
      <c r="F17" s="87"/>
      <c r="G17" s="87"/>
      <c r="H17" s="87"/>
      <c r="I17" s="87"/>
      <c r="J17" s="87"/>
      <c r="K17" s="87"/>
      <c r="L17" s="87"/>
      <c r="M17" s="87"/>
      <c r="N17" s="87"/>
      <c r="O17" s="87"/>
      <c r="P17" s="87"/>
      <c r="Q17" s="87"/>
      <c r="R17" s="87"/>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S17" s="177"/>
      <c r="AT17" s="177"/>
    </row>
    <row r="18" spans="1:46" ht="20.100000000000001" customHeight="1">
      <c r="B18" s="382" t="s">
        <v>374</v>
      </c>
      <c r="C18" s="560"/>
      <c r="D18" s="560"/>
      <c r="E18" s="560"/>
      <c r="F18" s="560"/>
      <c r="G18" s="560"/>
      <c r="H18" s="574" t="s">
        <v>358</v>
      </c>
      <c r="I18" s="575"/>
      <c r="J18" s="575"/>
      <c r="K18" s="575"/>
      <c r="L18" s="575"/>
      <c r="M18" s="575"/>
      <c r="N18" s="575"/>
      <c r="O18" s="575"/>
      <c r="P18" s="575"/>
      <c r="Q18" s="576"/>
      <c r="R18" s="422"/>
      <c r="S18" s="423"/>
      <c r="T18" s="423"/>
      <c r="U18" s="423"/>
      <c r="V18" s="423"/>
      <c r="W18" s="423"/>
      <c r="X18" s="423"/>
      <c r="Y18" s="423"/>
      <c r="Z18" s="423"/>
      <c r="AA18" s="423"/>
      <c r="AB18" s="423"/>
      <c r="AC18" s="423"/>
      <c r="AD18" s="423"/>
      <c r="AE18" s="423"/>
      <c r="AF18" s="423"/>
      <c r="AG18" s="423"/>
      <c r="AH18" s="423"/>
      <c r="AI18" s="423"/>
      <c r="AJ18" s="423"/>
      <c r="AK18" s="423"/>
      <c r="AL18" s="423"/>
      <c r="AM18" s="423"/>
      <c r="AN18" s="423"/>
      <c r="AO18" s="423"/>
      <c r="AP18" s="423"/>
      <c r="AQ18" s="424"/>
      <c r="AS18" s="178" t="str">
        <f>IF(AND(LEN(R18)&gt;0,LEN(R18)=AT76),AS76,IF(AND(LEN(R18)&gt;0,LEN(R18)=AT77),AS77,IF(AND(LEN(R18)&gt;0,LEN(R18)=AT78),AS78,"")))</f>
        <v/>
      </c>
      <c r="AT18" s="177"/>
    </row>
    <row r="19" spans="1:46" ht="20.100000000000001" customHeight="1">
      <c r="B19" s="561"/>
      <c r="C19" s="562"/>
      <c r="D19" s="562"/>
      <c r="E19" s="562"/>
      <c r="F19" s="562"/>
      <c r="G19" s="562"/>
      <c r="H19" s="571" t="s">
        <v>373</v>
      </c>
      <c r="I19" s="572"/>
      <c r="J19" s="572"/>
      <c r="K19" s="572"/>
      <c r="L19" s="572"/>
      <c r="M19" s="572"/>
      <c r="N19" s="572"/>
      <c r="O19" s="572"/>
      <c r="P19" s="572"/>
      <c r="Q19" s="573"/>
      <c r="R19" s="348"/>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50"/>
      <c r="AS19" s="178" t="str">
        <f>IF(AND(LEN(R19)&gt;0,LEN(R19)=AT80),AS80,IF(AND(LEN(R19)&gt;0,LEN(R19)=AT81),AS81,IF(AND(LEN(R19)&gt;0,LEN(R19)=AT82),AS82,"")))</f>
        <v/>
      </c>
      <c r="AT19" s="177"/>
    </row>
    <row r="20" spans="1:46" ht="20.100000000000001" customHeight="1">
      <c r="B20" s="561"/>
      <c r="C20" s="562"/>
      <c r="D20" s="562"/>
      <c r="E20" s="562"/>
      <c r="F20" s="562"/>
      <c r="G20" s="562"/>
      <c r="H20" s="571" t="s">
        <v>359</v>
      </c>
      <c r="I20" s="572"/>
      <c r="J20" s="572"/>
      <c r="K20" s="572"/>
      <c r="L20" s="572"/>
      <c r="M20" s="572"/>
      <c r="N20" s="572"/>
      <c r="O20" s="572"/>
      <c r="P20" s="572"/>
      <c r="Q20" s="573"/>
      <c r="R20" s="348"/>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50"/>
      <c r="AS20" s="178" t="str">
        <f>IF(AND(LEN(R20)&gt;0,LEN(R20)=AT84),AS84,IF(AND(LEN(R20)&gt;0,LEN(R20)=AT85),AS85,IF(AND(LEN(R20)&gt;0,LEN(R20)=AT86),AS86,"")))</f>
        <v/>
      </c>
      <c r="AT20" s="177"/>
    </row>
    <row r="21" spans="1:46" ht="35.1" customHeight="1">
      <c r="B21" s="561"/>
      <c r="C21" s="562"/>
      <c r="D21" s="562"/>
      <c r="E21" s="562"/>
      <c r="F21" s="562"/>
      <c r="G21" s="562"/>
      <c r="H21" s="571" t="s">
        <v>360</v>
      </c>
      <c r="I21" s="572"/>
      <c r="J21" s="572"/>
      <c r="K21" s="572"/>
      <c r="L21" s="572"/>
      <c r="M21" s="572"/>
      <c r="N21" s="572"/>
      <c r="O21" s="572"/>
      <c r="P21" s="572"/>
      <c r="Q21" s="573"/>
      <c r="R21" s="557"/>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9"/>
      <c r="AS21" s="178" t="str">
        <f>IF(AND(LEN(R21)&gt;0,LEN(R21)=AT88),AS88,IF(AND(LEN(R21)&gt;0,LEN(R21)=AT89),AS89,IF(AND(LEN(R21)&gt;0,LEN(R21)=AS90),AS90,"")))</f>
        <v/>
      </c>
      <c r="AT21" s="177"/>
    </row>
    <row r="22" spans="1:46" ht="35.1" customHeight="1">
      <c r="B22" s="561"/>
      <c r="C22" s="562"/>
      <c r="D22" s="562"/>
      <c r="E22" s="562"/>
      <c r="F22" s="562"/>
      <c r="G22" s="562"/>
      <c r="H22" s="568" t="s">
        <v>361</v>
      </c>
      <c r="I22" s="569"/>
      <c r="J22" s="569"/>
      <c r="K22" s="569"/>
      <c r="L22" s="569"/>
      <c r="M22" s="569"/>
      <c r="N22" s="569"/>
      <c r="O22" s="569"/>
      <c r="P22" s="569"/>
      <c r="Q22" s="570"/>
      <c r="R22" s="557"/>
      <c r="S22" s="558"/>
      <c r="T22" s="558"/>
      <c r="U22" s="558"/>
      <c r="V22" s="558"/>
      <c r="W22" s="558"/>
      <c r="X22" s="558"/>
      <c r="Y22" s="558"/>
      <c r="Z22" s="558"/>
      <c r="AA22" s="558"/>
      <c r="AB22" s="558"/>
      <c r="AC22" s="558"/>
      <c r="AD22" s="558"/>
      <c r="AE22" s="558"/>
      <c r="AF22" s="558"/>
      <c r="AG22" s="558"/>
      <c r="AH22" s="558"/>
      <c r="AI22" s="558"/>
      <c r="AJ22" s="558"/>
      <c r="AK22" s="558"/>
      <c r="AL22" s="558"/>
      <c r="AM22" s="558"/>
      <c r="AN22" s="558"/>
      <c r="AO22" s="558"/>
      <c r="AP22" s="558"/>
      <c r="AQ22" s="559"/>
      <c r="AS22" s="178" t="str">
        <f>IF(AND(LEN(R22)&gt;0,LEN(R22)=AT92),AS92,IF(AND(LEN(R22)&gt;0,LEN(R22)=AT93),AS93,""))</f>
        <v/>
      </c>
      <c r="AT22" s="177"/>
    </row>
    <row r="23" spans="1:46" ht="20.100000000000001" customHeight="1">
      <c r="B23" s="563"/>
      <c r="C23" s="564"/>
      <c r="D23" s="564"/>
      <c r="E23" s="564"/>
      <c r="F23" s="564"/>
      <c r="G23" s="564"/>
      <c r="H23" s="565" t="s">
        <v>362</v>
      </c>
      <c r="I23" s="566"/>
      <c r="J23" s="566"/>
      <c r="K23" s="566"/>
      <c r="L23" s="566"/>
      <c r="M23" s="566"/>
      <c r="N23" s="566"/>
      <c r="O23" s="566"/>
      <c r="P23" s="566"/>
      <c r="Q23" s="567"/>
      <c r="R23" s="419"/>
      <c r="S23" s="420"/>
      <c r="T23" s="420"/>
      <c r="U23" s="420"/>
      <c r="V23" s="420"/>
      <c r="W23" s="420"/>
      <c r="X23" s="420"/>
      <c r="Y23" s="420"/>
      <c r="Z23" s="420"/>
      <c r="AA23" s="420"/>
      <c r="AB23" s="420"/>
      <c r="AC23" s="420"/>
      <c r="AD23" s="420"/>
      <c r="AE23" s="420"/>
      <c r="AF23" s="420"/>
      <c r="AG23" s="420"/>
      <c r="AH23" s="420"/>
      <c r="AI23" s="420"/>
      <c r="AJ23" s="420"/>
      <c r="AK23" s="420"/>
      <c r="AL23" s="420"/>
      <c r="AM23" s="420"/>
      <c r="AN23" s="420"/>
      <c r="AO23" s="420"/>
      <c r="AP23" s="420"/>
      <c r="AQ23" s="421"/>
      <c r="AS23" s="178" t="str">
        <f>IF(AND(LEN(R23)&gt;0,LEN(R23)=AT95),AS95,IF(AND(LEN(R23)&gt;0,LEN(R23)=AT96),AS96,""))</f>
        <v/>
      </c>
      <c r="AT23" s="177"/>
    </row>
    <row r="24" spans="1:46" ht="27" customHeight="1">
      <c r="B24" s="356" t="s">
        <v>342</v>
      </c>
      <c r="C24" s="357"/>
      <c r="D24" s="357"/>
      <c r="E24" s="357"/>
      <c r="F24" s="357"/>
      <c r="G24" s="357"/>
      <c r="H24" s="357"/>
      <c r="I24" s="357"/>
      <c r="J24" s="357"/>
      <c r="K24" s="357"/>
      <c r="L24" s="357"/>
      <c r="M24" s="357"/>
      <c r="N24" s="357"/>
      <c r="O24" s="357"/>
      <c r="P24" s="357"/>
      <c r="Q24" s="358"/>
      <c r="R24" s="359"/>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1"/>
      <c r="AS24" s="178" t="str">
        <f>IF(AND(LEN(R24)&gt;0,LEN(R24)=AT99),AS99,IF(AND(LEN(R24)&gt;0,LEN(R24)=AT100),AS100,""))</f>
        <v/>
      </c>
      <c r="AT24" s="177"/>
    </row>
    <row r="25" spans="1:46" ht="27" customHeight="1">
      <c r="B25" s="356" t="s">
        <v>343</v>
      </c>
      <c r="C25" s="357"/>
      <c r="D25" s="357"/>
      <c r="E25" s="357"/>
      <c r="F25" s="357"/>
      <c r="G25" s="357"/>
      <c r="H25" s="357"/>
      <c r="I25" s="357"/>
      <c r="J25" s="357"/>
      <c r="K25" s="357"/>
      <c r="L25" s="357"/>
      <c r="M25" s="357"/>
      <c r="N25" s="357"/>
      <c r="O25" s="357"/>
      <c r="P25" s="357"/>
      <c r="Q25" s="358"/>
      <c r="R25" s="486"/>
      <c r="S25" s="487"/>
      <c r="T25" s="487"/>
      <c r="U25" s="487"/>
      <c r="V25" s="487"/>
      <c r="W25" s="487"/>
      <c r="X25" s="487"/>
      <c r="Y25" s="487"/>
      <c r="Z25" s="487"/>
      <c r="AA25" s="487"/>
      <c r="AB25" s="487"/>
      <c r="AC25" s="487"/>
      <c r="AD25" s="487"/>
      <c r="AE25" s="487"/>
      <c r="AF25" s="487"/>
      <c r="AG25" s="487"/>
      <c r="AH25" s="487"/>
      <c r="AI25" s="487"/>
      <c r="AJ25" s="487"/>
      <c r="AK25" s="487"/>
      <c r="AL25" s="487"/>
      <c r="AM25" s="487"/>
      <c r="AN25" s="487"/>
      <c r="AO25" s="487"/>
      <c r="AP25" s="487"/>
      <c r="AQ25" s="488"/>
      <c r="AS25" s="178" t="str">
        <f>IF(AND(LEN(R25)&gt;0,LEN(R25)=AT102),AS102,IF(AND(LEN(R25)&gt;0,LEN(R25)=AT103),AS103,""))</f>
        <v/>
      </c>
      <c r="AT25" s="177"/>
    </row>
    <row r="26" spans="1:46" s="140" customFormat="1" ht="9" hidden="1" customHeight="1">
      <c r="A26" s="38"/>
      <c r="B26" s="73"/>
      <c r="C26" s="73"/>
      <c r="D26" s="73"/>
      <c r="E26" s="73"/>
      <c r="F26" s="73"/>
      <c r="G26" s="73"/>
      <c r="H26" s="73"/>
      <c r="I26" s="73"/>
      <c r="J26" s="73"/>
      <c r="K26" s="73"/>
      <c r="L26" s="73"/>
      <c r="M26" s="73"/>
      <c r="N26" s="73"/>
      <c r="O26" s="73"/>
      <c r="P26" s="73"/>
      <c r="Q26" s="73"/>
      <c r="R26" s="73"/>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38"/>
      <c r="AS26" s="179"/>
      <c r="AT26" s="180"/>
    </row>
    <row r="27" spans="1:46" ht="9" customHeight="1">
      <c r="B27" s="125"/>
      <c r="C27" s="125"/>
      <c r="D27" s="125"/>
      <c r="E27" s="125"/>
      <c r="F27" s="125"/>
      <c r="G27" s="125"/>
      <c r="H27" s="125"/>
      <c r="I27" s="125"/>
      <c r="J27" s="125"/>
      <c r="K27" s="126"/>
      <c r="L27" s="126"/>
      <c r="M27" s="126"/>
      <c r="N27" s="126"/>
      <c r="O27" s="126"/>
      <c r="P27" s="126"/>
      <c r="Q27" s="126"/>
      <c r="R27" s="126"/>
      <c r="S27" s="126"/>
      <c r="T27" s="126"/>
      <c r="U27" s="126"/>
      <c r="V27" s="126"/>
      <c r="W27" s="126"/>
      <c r="X27" s="126"/>
      <c r="Y27" s="126"/>
      <c r="Z27" s="126"/>
      <c r="AA27" s="126"/>
      <c r="AB27" s="126"/>
      <c r="AC27" s="126"/>
      <c r="AD27" s="73"/>
      <c r="AE27" s="124"/>
      <c r="AF27" s="124"/>
      <c r="AG27" s="124"/>
      <c r="AH27" s="124"/>
      <c r="AI27" s="124"/>
      <c r="AJ27" s="124"/>
      <c r="AK27" s="124"/>
      <c r="AL27" s="124"/>
      <c r="AM27" s="124"/>
      <c r="AN27" s="124"/>
      <c r="AO27" s="124"/>
      <c r="AP27" s="124"/>
      <c r="AQ27" s="124"/>
      <c r="AS27" s="177"/>
      <c r="AT27" s="177"/>
    </row>
    <row r="28" spans="1:46" ht="18" customHeight="1">
      <c r="B28" s="324" t="s">
        <v>368</v>
      </c>
      <c r="C28" s="325"/>
      <c r="D28" s="325"/>
      <c r="E28" s="325"/>
      <c r="F28" s="325"/>
      <c r="G28" s="325"/>
      <c r="H28" s="325"/>
      <c r="I28" s="325"/>
      <c r="J28" s="326"/>
      <c r="K28" s="330" t="s">
        <v>367</v>
      </c>
      <c r="L28" s="331"/>
      <c r="M28" s="331"/>
      <c r="N28" s="331"/>
      <c r="O28" s="331"/>
      <c r="P28" s="331"/>
      <c r="Q28" s="331"/>
      <c r="R28" s="331"/>
      <c r="S28" s="331"/>
      <c r="T28" s="331"/>
      <c r="U28" s="331"/>
      <c r="V28" s="331"/>
      <c r="W28" s="331"/>
      <c r="X28" s="331"/>
      <c r="Y28" s="331"/>
      <c r="Z28" s="331"/>
      <c r="AA28" s="331"/>
      <c r="AB28" s="331"/>
      <c r="AC28" s="332"/>
      <c r="AD28" s="86"/>
      <c r="AE28" s="241" t="s">
        <v>264</v>
      </c>
      <c r="AF28" s="242"/>
      <c r="AG28" s="242"/>
      <c r="AH28" s="242"/>
      <c r="AI28" s="242"/>
      <c r="AJ28" s="242"/>
      <c r="AK28" s="242"/>
      <c r="AL28" s="242"/>
      <c r="AM28" s="242"/>
      <c r="AN28" s="242"/>
      <c r="AO28" s="242"/>
      <c r="AP28" s="242"/>
      <c r="AQ28" s="243"/>
      <c r="AS28" s="177"/>
      <c r="AT28" s="177"/>
    </row>
    <row r="29" spans="1:46" ht="18" customHeight="1">
      <c r="B29" s="327"/>
      <c r="C29" s="328"/>
      <c r="D29" s="328"/>
      <c r="E29" s="328"/>
      <c r="F29" s="328"/>
      <c r="G29" s="328"/>
      <c r="H29" s="328"/>
      <c r="I29" s="328"/>
      <c r="J29" s="329"/>
      <c r="K29" s="333" t="s">
        <v>300</v>
      </c>
      <c r="L29" s="334"/>
      <c r="M29" s="334"/>
      <c r="N29" s="335"/>
      <c r="O29" s="333" t="s">
        <v>299</v>
      </c>
      <c r="P29" s="334"/>
      <c r="Q29" s="335"/>
      <c r="R29" s="333" t="s">
        <v>339</v>
      </c>
      <c r="S29" s="334"/>
      <c r="T29" s="335"/>
      <c r="U29" s="333" t="s">
        <v>331</v>
      </c>
      <c r="V29" s="334"/>
      <c r="W29" s="335"/>
      <c r="X29" s="333" t="s">
        <v>338</v>
      </c>
      <c r="Y29" s="334"/>
      <c r="Z29" s="335"/>
      <c r="AA29" s="336" t="s">
        <v>251</v>
      </c>
      <c r="AB29" s="337"/>
      <c r="AC29" s="338"/>
      <c r="AD29" s="86"/>
      <c r="AE29" s="247" t="str">
        <f>"［自社_就業（"&amp;AA34&amp;"名）+他社_就業（"&amp;AA37&amp;"名）］÷ＦＷ１研修生数（"&amp; AA31&amp;"名）"</f>
        <v>［自社_就業（名）+他社_就業（名）］÷ＦＷ１研修生数（名）</v>
      </c>
      <c r="AF29" s="248"/>
      <c r="AG29" s="248"/>
      <c r="AH29" s="248"/>
      <c r="AI29" s="248"/>
      <c r="AJ29" s="248"/>
      <c r="AK29" s="248"/>
      <c r="AL29" s="248"/>
      <c r="AM29" s="248"/>
      <c r="AN29" s="248"/>
      <c r="AO29" s="248"/>
      <c r="AP29" s="248"/>
      <c r="AQ29" s="249"/>
      <c r="AS29" s="177"/>
      <c r="AT29" s="177"/>
    </row>
    <row r="30" spans="1:46" ht="9" customHeight="1">
      <c r="B30" s="279" t="s">
        <v>262</v>
      </c>
      <c r="C30" s="280"/>
      <c r="D30" s="280"/>
      <c r="E30" s="280"/>
      <c r="F30" s="280"/>
      <c r="G30" s="280"/>
      <c r="H30" s="280"/>
      <c r="I30" s="280"/>
      <c r="J30" s="281"/>
      <c r="K30" s="270" t="str">
        <f>IF(SUM(K33:N41)&lt;&gt;0,SUM(K33:N41),"")</f>
        <v/>
      </c>
      <c r="L30" s="271"/>
      <c r="M30" s="271"/>
      <c r="N30" s="272"/>
      <c r="O30" s="270" t="str">
        <f>IF(SUM(O33:Q41)&lt;&gt;0,SUM(O33:Q41),"")</f>
        <v/>
      </c>
      <c r="P30" s="271"/>
      <c r="Q30" s="272"/>
      <c r="R30" s="270" t="str">
        <f>IF(SUM(R33:T41)&lt;&gt;0,SUM(R33:T41),"")</f>
        <v/>
      </c>
      <c r="S30" s="271"/>
      <c r="T30" s="272"/>
      <c r="U30" s="270" t="str">
        <f>IF(SUM(U33:W41)&lt;&gt;0,SUM(U33:W41),"")</f>
        <v/>
      </c>
      <c r="V30" s="271"/>
      <c r="W30" s="272"/>
      <c r="X30" s="270" t="str">
        <f>IF(SUM(X33:Z41)&lt;&gt;0,SUM(X33:Z41),"")</f>
        <v/>
      </c>
      <c r="Y30" s="271"/>
      <c r="Z30" s="272"/>
      <c r="AA30" s="270" t="str">
        <f>IF(SUM(AA33:AC41)&lt;&gt;0,SUM(AA33:AC41),"")</f>
        <v/>
      </c>
      <c r="AB30" s="271"/>
      <c r="AC30" s="272"/>
      <c r="AD30" s="86"/>
      <c r="AE30" s="490" t="str">
        <f>IF(AA30&lt;&gt;"",IF(SUM(AA33:AC38)&gt;0,SUM(AA33:AC38)/AA30,0),"")</f>
        <v/>
      </c>
      <c r="AF30" s="491"/>
      <c r="AG30" s="491"/>
      <c r="AH30" s="491"/>
      <c r="AI30" s="491"/>
      <c r="AJ30" s="491"/>
      <c r="AK30" s="491"/>
      <c r="AL30" s="491"/>
      <c r="AM30" s="491"/>
      <c r="AN30" s="491"/>
      <c r="AO30" s="491"/>
      <c r="AP30" s="491"/>
      <c r="AQ30" s="492"/>
      <c r="AS30" s="177"/>
      <c r="AT30" s="177"/>
    </row>
    <row r="31" spans="1:46" ht="9" customHeight="1">
      <c r="B31" s="282"/>
      <c r="C31" s="283"/>
      <c r="D31" s="283"/>
      <c r="E31" s="283"/>
      <c r="F31" s="283"/>
      <c r="G31" s="283"/>
      <c r="H31" s="283"/>
      <c r="I31" s="283"/>
      <c r="J31" s="284"/>
      <c r="K31" s="273"/>
      <c r="L31" s="274"/>
      <c r="M31" s="274"/>
      <c r="N31" s="275"/>
      <c r="O31" s="273"/>
      <c r="P31" s="274"/>
      <c r="Q31" s="275"/>
      <c r="R31" s="273"/>
      <c r="S31" s="274"/>
      <c r="T31" s="275"/>
      <c r="U31" s="273"/>
      <c r="V31" s="274"/>
      <c r="W31" s="275"/>
      <c r="X31" s="273"/>
      <c r="Y31" s="274"/>
      <c r="Z31" s="275"/>
      <c r="AA31" s="273"/>
      <c r="AB31" s="274"/>
      <c r="AC31" s="275"/>
      <c r="AD31" s="86"/>
      <c r="AE31" s="493"/>
      <c r="AF31" s="494"/>
      <c r="AG31" s="494"/>
      <c r="AH31" s="494"/>
      <c r="AI31" s="494"/>
      <c r="AJ31" s="494"/>
      <c r="AK31" s="494"/>
      <c r="AL31" s="494"/>
      <c r="AM31" s="494"/>
      <c r="AN31" s="494"/>
      <c r="AO31" s="494"/>
      <c r="AP31" s="494"/>
      <c r="AQ31" s="495"/>
      <c r="AS31" s="177"/>
      <c r="AT31" s="177"/>
    </row>
    <row r="32" spans="1:46" ht="9" customHeight="1">
      <c r="B32" s="282"/>
      <c r="C32" s="283"/>
      <c r="D32" s="283"/>
      <c r="E32" s="283"/>
      <c r="F32" s="283"/>
      <c r="G32" s="283"/>
      <c r="H32" s="283"/>
      <c r="I32" s="283"/>
      <c r="J32" s="284"/>
      <c r="K32" s="276"/>
      <c r="L32" s="277"/>
      <c r="M32" s="277"/>
      <c r="N32" s="278"/>
      <c r="O32" s="276"/>
      <c r="P32" s="277"/>
      <c r="Q32" s="278"/>
      <c r="R32" s="276"/>
      <c r="S32" s="277"/>
      <c r="T32" s="278"/>
      <c r="U32" s="276"/>
      <c r="V32" s="277"/>
      <c r="W32" s="278"/>
      <c r="X32" s="276"/>
      <c r="Y32" s="277"/>
      <c r="Z32" s="278"/>
      <c r="AA32" s="276"/>
      <c r="AB32" s="277"/>
      <c r="AC32" s="278"/>
      <c r="AD32" s="86"/>
      <c r="AE32" s="496"/>
      <c r="AF32" s="497"/>
      <c r="AG32" s="497"/>
      <c r="AH32" s="497"/>
      <c r="AI32" s="497"/>
      <c r="AJ32" s="497"/>
      <c r="AK32" s="497"/>
      <c r="AL32" s="497"/>
      <c r="AM32" s="497"/>
      <c r="AN32" s="497"/>
      <c r="AO32" s="497"/>
      <c r="AP32" s="497"/>
      <c r="AQ32" s="498"/>
      <c r="AS32" s="177"/>
      <c r="AT32" s="177"/>
    </row>
    <row r="33" spans="2:46" ht="9" customHeight="1">
      <c r="B33" s="541" t="s">
        <v>252</v>
      </c>
      <c r="C33" s="542"/>
      <c r="D33" s="372" t="s">
        <v>249</v>
      </c>
      <c r="E33" s="373"/>
      <c r="F33" s="373"/>
      <c r="G33" s="373"/>
      <c r="H33" s="373"/>
      <c r="I33" s="373"/>
      <c r="J33" s="374"/>
      <c r="K33" s="314"/>
      <c r="L33" s="314"/>
      <c r="M33" s="314"/>
      <c r="N33" s="314"/>
      <c r="O33" s="307"/>
      <c r="P33" s="308"/>
      <c r="Q33" s="317"/>
      <c r="R33" s="307"/>
      <c r="S33" s="308"/>
      <c r="T33" s="308"/>
      <c r="U33" s="314"/>
      <c r="V33" s="314"/>
      <c r="W33" s="314"/>
      <c r="X33" s="314"/>
      <c r="Y33" s="314"/>
      <c r="Z33" s="314"/>
      <c r="AA33" s="339" t="str">
        <f>IF(SUM(K33:Z35)&lt;&gt;0,SUM(K33:Z35),"")</f>
        <v/>
      </c>
      <c r="AB33" s="339"/>
      <c r="AC33" s="339"/>
      <c r="AD33" s="86"/>
      <c r="AE33" s="365" t="str">
        <f>IF(AS34="NG","(↑)過去5年間のFW1研修生に関して、定着率が50%未満かつ5名を超える者が林業から離脱している場合はFW1研修は原則不採択となります","")</f>
        <v/>
      </c>
      <c r="AF33" s="365"/>
      <c r="AG33" s="365"/>
      <c r="AH33" s="365"/>
      <c r="AI33" s="365"/>
      <c r="AJ33" s="365"/>
      <c r="AK33" s="365"/>
      <c r="AL33" s="365"/>
      <c r="AM33" s="365"/>
      <c r="AN33" s="365"/>
      <c r="AO33" s="365"/>
      <c r="AP33" s="365"/>
      <c r="AQ33" s="365"/>
      <c r="AS33" s="174" t="s">
        <v>294</v>
      </c>
      <c r="AT33" s="181"/>
    </row>
    <row r="34" spans="2:46" ht="9" customHeight="1">
      <c r="B34" s="541"/>
      <c r="C34" s="542"/>
      <c r="D34" s="375"/>
      <c r="E34" s="376"/>
      <c r="F34" s="376"/>
      <c r="G34" s="376"/>
      <c r="H34" s="376"/>
      <c r="I34" s="376"/>
      <c r="J34" s="377"/>
      <c r="K34" s="315"/>
      <c r="L34" s="315"/>
      <c r="M34" s="315"/>
      <c r="N34" s="315"/>
      <c r="O34" s="309"/>
      <c r="P34" s="310"/>
      <c r="Q34" s="318"/>
      <c r="R34" s="309"/>
      <c r="S34" s="310"/>
      <c r="T34" s="310"/>
      <c r="U34" s="315"/>
      <c r="V34" s="315"/>
      <c r="W34" s="315"/>
      <c r="X34" s="315"/>
      <c r="Y34" s="315"/>
      <c r="Z34" s="315"/>
      <c r="AA34" s="268"/>
      <c r="AB34" s="268"/>
      <c r="AC34" s="268"/>
      <c r="AD34" s="86"/>
      <c r="AE34" s="366"/>
      <c r="AF34" s="366"/>
      <c r="AG34" s="366"/>
      <c r="AH34" s="366"/>
      <c r="AI34" s="366"/>
      <c r="AJ34" s="366"/>
      <c r="AK34" s="366"/>
      <c r="AL34" s="366"/>
      <c r="AM34" s="366"/>
      <c r="AN34" s="366"/>
      <c r="AO34" s="366"/>
      <c r="AP34" s="366"/>
      <c r="AQ34" s="366"/>
      <c r="AS34" s="174" t="str">
        <f>IF(AND(AA39&lt;&gt;"", AA39&gt;5, AE30&lt;&gt;"", AE30&lt;0.5), "NG","")</f>
        <v/>
      </c>
      <c r="AT34" s="181"/>
    </row>
    <row r="35" spans="2:46" ht="9" customHeight="1">
      <c r="B35" s="541"/>
      <c r="C35" s="542"/>
      <c r="D35" s="378"/>
      <c r="E35" s="379"/>
      <c r="F35" s="379"/>
      <c r="G35" s="379"/>
      <c r="H35" s="379"/>
      <c r="I35" s="379"/>
      <c r="J35" s="380"/>
      <c r="K35" s="316"/>
      <c r="L35" s="316"/>
      <c r="M35" s="316"/>
      <c r="N35" s="316"/>
      <c r="O35" s="311"/>
      <c r="P35" s="312"/>
      <c r="Q35" s="319"/>
      <c r="R35" s="311"/>
      <c r="S35" s="312"/>
      <c r="T35" s="312"/>
      <c r="U35" s="316"/>
      <c r="V35" s="316"/>
      <c r="W35" s="316"/>
      <c r="X35" s="316"/>
      <c r="Y35" s="316"/>
      <c r="Z35" s="316"/>
      <c r="AA35" s="340"/>
      <c r="AB35" s="340"/>
      <c r="AC35" s="340"/>
      <c r="AD35" s="86"/>
      <c r="AE35" s="366"/>
      <c r="AF35" s="366"/>
      <c r="AG35" s="366"/>
      <c r="AH35" s="366"/>
      <c r="AI35" s="366"/>
      <c r="AJ35" s="366"/>
      <c r="AK35" s="366"/>
      <c r="AL35" s="366"/>
      <c r="AM35" s="366"/>
      <c r="AN35" s="366"/>
      <c r="AO35" s="366"/>
      <c r="AP35" s="366"/>
      <c r="AQ35" s="366"/>
      <c r="AS35" s="177"/>
      <c r="AT35" s="177"/>
    </row>
    <row r="36" spans="2:46" ht="9" customHeight="1">
      <c r="B36" s="541"/>
      <c r="C36" s="542"/>
      <c r="D36" s="523" t="s">
        <v>250</v>
      </c>
      <c r="E36" s="524"/>
      <c r="F36" s="524"/>
      <c r="G36" s="524"/>
      <c r="H36" s="524"/>
      <c r="I36" s="524"/>
      <c r="J36" s="525"/>
      <c r="K36" s="499"/>
      <c r="L36" s="499"/>
      <c r="M36" s="499"/>
      <c r="N36" s="499"/>
      <c r="O36" s="352"/>
      <c r="P36" s="353"/>
      <c r="Q36" s="399"/>
      <c r="R36" s="352"/>
      <c r="S36" s="353"/>
      <c r="T36" s="353"/>
      <c r="U36" s="499"/>
      <c r="V36" s="499"/>
      <c r="W36" s="499"/>
      <c r="X36" s="499"/>
      <c r="Y36" s="499"/>
      <c r="Z36" s="499"/>
      <c r="AA36" s="267" t="str">
        <f>IF(SUM(K36:Z38)&lt;&gt;0,SUM(K36:Z38),"")</f>
        <v/>
      </c>
      <c r="AB36" s="267"/>
      <c r="AC36" s="267"/>
      <c r="AD36" s="86"/>
      <c r="AE36" s="366"/>
      <c r="AF36" s="366"/>
      <c r="AG36" s="366"/>
      <c r="AH36" s="366"/>
      <c r="AI36" s="366"/>
      <c r="AJ36" s="366"/>
      <c r="AK36" s="366"/>
      <c r="AL36" s="366"/>
      <c r="AM36" s="366"/>
      <c r="AN36" s="366"/>
      <c r="AO36" s="366"/>
      <c r="AP36" s="366"/>
      <c r="AQ36" s="366"/>
      <c r="AS36" s="177"/>
      <c r="AT36" s="177"/>
    </row>
    <row r="37" spans="2:46" ht="9" customHeight="1">
      <c r="B37" s="541"/>
      <c r="C37" s="542"/>
      <c r="D37" s="526"/>
      <c r="E37" s="527"/>
      <c r="F37" s="527"/>
      <c r="G37" s="527"/>
      <c r="H37" s="527"/>
      <c r="I37" s="527"/>
      <c r="J37" s="528"/>
      <c r="K37" s="315"/>
      <c r="L37" s="315"/>
      <c r="M37" s="315"/>
      <c r="N37" s="315"/>
      <c r="O37" s="309"/>
      <c r="P37" s="310"/>
      <c r="Q37" s="318"/>
      <c r="R37" s="309"/>
      <c r="S37" s="310"/>
      <c r="T37" s="310"/>
      <c r="U37" s="315"/>
      <c r="V37" s="315"/>
      <c r="W37" s="315"/>
      <c r="X37" s="315"/>
      <c r="Y37" s="315"/>
      <c r="Z37" s="315"/>
      <c r="AA37" s="268"/>
      <c r="AB37" s="268"/>
      <c r="AC37" s="268"/>
      <c r="AD37" s="86"/>
      <c r="AE37" s="366"/>
      <c r="AF37" s="366"/>
      <c r="AG37" s="366"/>
      <c r="AH37" s="366"/>
      <c r="AI37" s="366"/>
      <c r="AJ37" s="366"/>
      <c r="AK37" s="366"/>
      <c r="AL37" s="366"/>
      <c r="AM37" s="366"/>
      <c r="AN37" s="366"/>
      <c r="AO37" s="366"/>
      <c r="AP37" s="366"/>
      <c r="AQ37" s="366"/>
      <c r="AS37" s="177"/>
      <c r="AT37" s="177"/>
    </row>
    <row r="38" spans="2:46" ht="9" customHeight="1">
      <c r="B38" s="541"/>
      <c r="C38" s="542"/>
      <c r="D38" s="529"/>
      <c r="E38" s="530"/>
      <c r="F38" s="530"/>
      <c r="G38" s="530"/>
      <c r="H38" s="530"/>
      <c r="I38" s="530"/>
      <c r="J38" s="531"/>
      <c r="K38" s="500"/>
      <c r="L38" s="500"/>
      <c r="M38" s="500"/>
      <c r="N38" s="500"/>
      <c r="O38" s="354"/>
      <c r="P38" s="355"/>
      <c r="Q38" s="400"/>
      <c r="R38" s="354"/>
      <c r="S38" s="355"/>
      <c r="T38" s="355"/>
      <c r="U38" s="500"/>
      <c r="V38" s="500"/>
      <c r="W38" s="500"/>
      <c r="X38" s="500"/>
      <c r="Y38" s="500"/>
      <c r="Z38" s="500"/>
      <c r="AA38" s="269"/>
      <c r="AB38" s="269"/>
      <c r="AC38" s="269"/>
      <c r="AD38" s="86"/>
      <c r="AE38" s="367" t="str">
        <f>IF(AS39="NG","(↓)前年に死亡災害が発生した場合、当該経営体のFW1研修は不採択となります","")</f>
        <v/>
      </c>
      <c r="AF38" s="367"/>
      <c r="AG38" s="367"/>
      <c r="AH38" s="367"/>
      <c r="AI38" s="367"/>
      <c r="AJ38" s="367"/>
      <c r="AK38" s="367"/>
      <c r="AL38" s="367"/>
      <c r="AM38" s="367"/>
      <c r="AN38" s="367"/>
      <c r="AO38" s="367"/>
      <c r="AP38" s="367"/>
      <c r="AQ38" s="367"/>
      <c r="AR38" s="90"/>
      <c r="AS38" s="174" t="s">
        <v>293</v>
      </c>
      <c r="AT38" s="181"/>
    </row>
    <row r="39" spans="2:46" ht="9" customHeight="1">
      <c r="B39" s="541"/>
      <c r="C39" s="542"/>
      <c r="D39" s="298" t="s">
        <v>263</v>
      </c>
      <c r="E39" s="299"/>
      <c r="F39" s="299"/>
      <c r="G39" s="299"/>
      <c r="H39" s="299"/>
      <c r="I39" s="299"/>
      <c r="J39" s="300"/>
      <c r="K39" s="313"/>
      <c r="L39" s="313"/>
      <c r="M39" s="313"/>
      <c r="N39" s="313"/>
      <c r="O39" s="383"/>
      <c r="P39" s="384"/>
      <c r="Q39" s="385"/>
      <c r="R39" s="383"/>
      <c r="S39" s="384"/>
      <c r="T39" s="384"/>
      <c r="U39" s="313"/>
      <c r="V39" s="313"/>
      <c r="W39" s="313"/>
      <c r="X39" s="313"/>
      <c r="Y39" s="313"/>
      <c r="Z39" s="313"/>
      <c r="AA39" s="489" t="str">
        <f>IF(SUM(K39:Z41)&lt;&gt;0,SUM(K39:Z41),"")</f>
        <v/>
      </c>
      <c r="AB39" s="489"/>
      <c r="AC39" s="489"/>
      <c r="AD39" s="86"/>
      <c r="AE39" s="367"/>
      <c r="AF39" s="367"/>
      <c r="AG39" s="367"/>
      <c r="AH39" s="367"/>
      <c r="AI39" s="367"/>
      <c r="AJ39" s="367"/>
      <c r="AK39" s="367"/>
      <c r="AL39" s="367"/>
      <c r="AM39" s="367"/>
      <c r="AN39" s="367"/>
      <c r="AO39" s="367"/>
      <c r="AP39" s="367"/>
      <c r="AQ39" s="367"/>
      <c r="AS39" s="174" t="str">
        <f>IF(AND(AN49&lt;&gt;"",AN49&gt;0),"NG","")</f>
        <v/>
      </c>
      <c r="AT39" s="181"/>
    </row>
    <row r="40" spans="2:46" ht="9" customHeight="1">
      <c r="B40" s="541"/>
      <c r="C40" s="542"/>
      <c r="D40" s="301"/>
      <c r="E40" s="302"/>
      <c r="F40" s="302"/>
      <c r="G40" s="302"/>
      <c r="H40" s="302"/>
      <c r="I40" s="302"/>
      <c r="J40" s="303"/>
      <c r="K40" s="313"/>
      <c r="L40" s="313"/>
      <c r="M40" s="313"/>
      <c r="N40" s="313"/>
      <c r="O40" s="386"/>
      <c r="P40" s="387"/>
      <c r="Q40" s="388"/>
      <c r="R40" s="386"/>
      <c r="S40" s="387"/>
      <c r="T40" s="387"/>
      <c r="U40" s="313"/>
      <c r="V40" s="313"/>
      <c r="W40" s="313"/>
      <c r="X40" s="313"/>
      <c r="Y40" s="313"/>
      <c r="Z40" s="313"/>
      <c r="AA40" s="489"/>
      <c r="AB40" s="489"/>
      <c r="AC40" s="489"/>
      <c r="AD40" s="86"/>
      <c r="AE40" s="367"/>
      <c r="AF40" s="367"/>
      <c r="AG40" s="367"/>
      <c r="AH40" s="367"/>
      <c r="AI40" s="367"/>
      <c r="AJ40" s="367"/>
      <c r="AK40" s="367"/>
      <c r="AL40" s="367"/>
      <c r="AM40" s="367"/>
      <c r="AN40" s="367"/>
      <c r="AO40" s="367"/>
      <c r="AP40" s="367"/>
      <c r="AQ40" s="367"/>
      <c r="AS40" s="177"/>
      <c r="AT40" s="177"/>
    </row>
    <row r="41" spans="2:46" ht="9" customHeight="1">
      <c r="B41" s="543"/>
      <c r="C41" s="544"/>
      <c r="D41" s="304"/>
      <c r="E41" s="305"/>
      <c r="F41" s="305"/>
      <c r="G41" s="305"/>
      <c r="H41" s="305"/>
      <c r="I41" s="305"/>
      <c r="J41" s="306"/>
      <c r="K41" s="313"/>
      <c r="L41" s="313"/>
      <c r="M41" s="313"/>
      <c r="N41" s="313"/>
      <c r="O41" s="389"/>
      <c r="P41" s="390"/>
      <c r="Q41" s="391"/>
      <c r="R41" s="389"/>
      <c r="S41" s="390"/>
      <c r="T41" s="390"/>
      <c r="U41" s="313"/>
      <c r="V41" s="313"/>
      <c r="W41" s="313"/>
      <c r="X41" s="313"/>
      <c r="Y41" s="313"/>
      <c r="Z41" s="313"/>
      <c r="AA41" s="489"/>
      <c r="AB41" s="489"/>
      <c r="AC41" s="489"/>
      <c r="AD41" s="86"/>
      <c r="AE41" s="367"/>
      <c r="AF41" s="367"/>
      <c r="AG41" s="367"/>
      <c r="AH41" s="367"/>
      <c r="AI41" s="367"/>
      <c r="AJ41" s="367"/>
      <c r="AK41" s="367"/>
      <c r="AL41" s="367"/>
      <c r="AM41" s="367"/>
      <c r="AN41" s="367"/>
      <c r="AO41" s="367"/>
      <c r="AP41" s="367"/>
      <c r="AQ41" s="367"/>
      <c r="AS41" s="177"/>
      <c r="AT41" s="177"/>
    </row>
    <row r="42" spans="2:46" ht="8.1" customHeight="1">
      <c r="B42" s="85"/>
      <c r="C42" s="85"/>
      <c r="D42" s="85"/>
      <c r="E42" s="85"/>
      <c r="F42" s="85"/>
      <c r="G42" s="85"/>
      <c r="H42" s="85"/>
      <c r="I42" s="85"/>
      <c r="J42" s="85"/>
      <c r="K42" s="93"/>
      <c r="L42" s="93"/>
      <c r="M42" s="93"/>
      <c r="N42" s="93"/>
      <c r="O42" s="93"/>
      <c r="P42" s="93"/>
      <c r="Q42" s="93"/>
      <c r="R42" s="93"/>
      <c r="S42" s="93"/>
      <c r="T42" s="93"/>
      <c r="U42" s="94"/>
      <c r="V42" s="72"/>
      <c r="W42" s="73"/>
      <c r="X42" s="86"/>
      <c r="Y42" s="86"/>
      <c r="Z42" s="86"/>
      <c r="AA42" s="86"/>
      <c r="AB42" s="73"/>
      <c r="AC42" s="86"/>
      <c r="AD42" s="86"/>
      <c r="AE42" s="368"/>
      <c r="AF42" s="368"/>
      <c r="AG42" s="368"/>
      <c r="AH42" s="368"/>
      <c r="AI42" s="368"/>
      <c r="AJ42" s="368"/>
      <c r="AK42" s="368"/>
      <c r="AL42" s="368"/>
      <c r="AM42" s="368"/>
      <c r="AN42" s="368"/>
      <c r="AO42" s="368"/>
      <c r="AP42" s="368"/>
      <c r="AQ42" s="368"/>
      <c r="AS42" s="177"/>
      <c r="AT42" s="177"/>
    </row>
    <row r="43" spans="2:46" ht="27" customHeight="1">
      <c r="B43" s="369" t="s">
        <v>392</v>
      </c>
      <c r="C43" s="369"/>
      <c r="D43" s="369"/>
      <c r="E43" s="369"/>
      <c r="F43" s="369"/>
      <c r="G43" s="369"/>
      <c r="H43" s="369"/>
      <c r="I43" s="369"/>
      <c r="J43" s="369"/>
      <c r="K43" s="514"/>
      <c r="L43" s="515"/>
      <c r="M43" s="515"/>
      <c r="N43" s="516"/>
      <c r="O43" s="106"/>
      <c r="P43" s="107"/>
      <c r="Q43" s="107"/>
      <c r="R43" s="107"/>
      <c r="S43" s="107"/>
      <c r="U43" s="474" t="s">
        <v>313</v>
      </c>
      <c r="V43" s="475"/>
      <c r="W43" s="475"/>
      <c r="X43" s="475"/>
      <c r="Y43" s="475"/>
      <c r="Z43" s="475"/>
      <c r="AA43" s="475"/>
      <c r="AB43" s="475"/>
      <c r="AC43" s="475"/>
      <c r="AD43" s="475"/>
      <c r="AE43" s="476"/>
      <c r="AF43" s="483" t="s">
        <v>297</v>
      </c>
      <c r="AG43" s="371"/>
      <c r="AH43" s="371"/>
      <c r="AI43" s="371"/>
      <c r="AJ43" s="371"/>
      <c r="AK43" s="371"/>
      <c r="AL43" s="371"/>
      <c r="AM43" s="371"/>
      <c r="AN43" s="371"/>
      <c r="AO43" s="371"/>
      <c r="AP43" s="371"/>
      <c r="AQ43" s="412"/>
      <c r="AS43" s="177"/>
      <c r="AT43" s="177"/>
    </row>
    <row r="44" spans="2:46" ht="9" customHeight="1">
      <c r="B44" s="369"/>
      <c r="C44" s="369"/>
      <c r="D44" s="369"/>
      <c r="E44" s="369"/>
      <c r="F44" s="369"/>
      <c r="G44" s="369"/>
      <c r="H44" s="369"/>
      <c r="I44" s="369"/>
      <c r="J44" s="369"/>
      <c r="K44" s="517"/>
      <c r="L44" s="518"/>
      <c r="M44" s="518"/>
      <c r="N44" s="519"/>
      <c r="O44" s="106"/>
      <c r="P44" s="107"/>
      <c r="Q44" s="107"/>
      <c r="R44" s="107"/>
      <c r="S44" s="107"/>
      <c r="U44" s="477"/>
      <c r="V44" s="478"/>
      <c r="W44" s="478"/>
      <c r="X44" s="478"/>
      <c r="Y44" s="478"/>
      <c r="Z44" s="478"/>
      <c r="AA44" s="478"/>
      <c r="AB44" s="478"/>
      <c r="AC44" s="478"/>
      <c r="AD44" s="478"/>
      <c r="AE44" s="479"/>
      <c r="AF44" s="484" t="s">
        <v>307</v>
      </c>
      <c r="AG44" s="484"/>
      <c r="AH44" s="484"/>
      <c r="AI44" s="484"/>
      <c r="AJ44" s="484" t="s">
        <v>332</v>
      </c>
      <c r="AK44" s="484"/>
      <c r="AL44" s="484"/>
      <c r="AM44" s="484"/>
      <c r="AN44" s="484" t="s">
        <v>340</v>
      </c>
      <c r="AO44" s="484"/>
      <c r="AP44" s="484"/>
      <c r="AQ44" s="484"/>
      <c r="AS44" s="177"/>
      <c r="AT44" s="177"/>
    </row>
    <row r="45" spans="2:46" ht="9" customHeight="1">
      <c r="B45" s="369"/>
      <c r="C45" s="369"/>
      <c r="D45" s="369"/>
      <c r="E45" s="369"/>
      <c r="F45" s="369"/>
      <c r="G45" s="369"/>
      <c r="H45" s="369"/>
      <c r="I45" s="369"/>
      <c r="J45" s="369"/>
      <c r="K45" s="520"/>
      <c r="L45" s="521"/>
      <c r="M45" s="521"/>
      <c r="N45" s="522"/>
      <c r="O45" s="106"/>
      <c r="P45" s="107"/>
      <c r="Q45" s="107"/>
      <c r="R45" s="107"/>
      <c r="S45" s="107"/>
      <c r="U45" s="480"/>
      <c r="V45" s="481"/>
      <c r="W45" s="481"/>
      <c r="X45" s="481"/>
      <c r="Y45" s="481"/>
      <c r="Z45" s="481"/>
      <c r="AA45" s="481"/>
      <c r="AB45" s="481"/>
      <c r="AC45" s="481"/>
      <c r="AD45" s="481"/>
      <c r="AE45" s="482"/>
      <c r="AF45" s="485"/>
      <c r="AG45" s="485"/>
      <c r="AH45" s="485"/>
      <c r="AI45" s="485"/>
      <c r="AJ45" s="485"/>
      <c r="AK45" s="485"/>
      <c r="AL45" s="485"/>
      <c r="AM45" s="485"/>
      <c r="AN45" s="485"/>
      <c r="AO45" s="485"/>
      <c r="AP45" s="485"/>
      <c r="AQ45" s="485"/>
      <c r="AS45" s="177"/>
      <c r="AT45" s="177"/>
    </row>
    <row r="46" spans="2:46" ht="9" customHeight="1">
      <c r="B46" s="79"/>
      <c r="C46" s="79"/>
      <c r="D46" s="79"/>
      <c r="E46" s="79"/>
      <c r="F46" s="79"/>
      <c r="G46" s="79"/>
      <c r="H46" s="95"/>
      <c r="I46" s="95"/>
      <c r="J46" s="95"/>
      <c r="K46" s="95"/>
      <c r="L46" s="95"/>
      <c r="M46" s="95"/>
      <c r="N46" s="95"/>
      <c r="O46" s="77"/>
      <c r="P46" s="77"/>
      <c r="Q46" s="77"/>
      <c r="R46" s="77"/>
      <c r="S46" s="77"/>
      <c r="U46" s="535" t="s">
        <v>364</v>
      </c>
      <c r="V46" s="536"/>
      <c r="W46" s="551" t="s">
        <v>271</v>
      </c>
      <c r="X46" s="475"/>
      <c r="Y46" s="475"/>
      <c r="Z46" s="475"/>
      <c r="AA46" s="475"/>
      <c r="AB46" s="475"/>
      <c r="AC46" s="475"/>
      <c r="AD46" s="475"/>
      <c r="AE46" s="476"/>
      <c r="AF46" s="221"/>
      <c r="AG46" s="222"/>
      <c r="AH46" s="222"/>
      <c r="AI46" s="223"/>
      <c r="AJ46" s="221"/>
      <c r="AK46" s="222"/>
      <c r="AL46" s="222"/>
      <c r="AM46" s="223"/>
      <c r="AN46" s="221"/>
      <c r="AO46" s="222"/>
      <c r="AP46" s="222"/>
      <c r="AQ46" s="223"/>
      <c r="AS46" s="177"/>
      <c r="AT46" s="177"/>
    </row>
    <row r="47" spans="2:46" ht="9" customHeight="1">
      <c r="B47" s="341" t="s">
        <v>363</v>
      </c>
      <c r="C47" s="342"/>
      <c r="D47" s="342"/>
      <c r="E47" s="342"/>
      <c r="F47" s="342"/>
      <c r="G47" s="342"/>
      <c r="H47" s="342"/>
      <c r="I47" s="342"/>
      <c r="J47" s="343"/>
      <c r="K47" s="514"/>
      <c r="L47" s="515"/>
      <c r="M47" s="515"/>
      <c r="N47" s="515"/>
      <c r="O47" s="515"/>
      <c r="P47" s="515"/>
      <c r="Q47" s="515"/>
      <c r="R47" s="515"/>
      <c r="S47" s="516"/>
      <c r="U47" s="537"/>
      <c r="V47" s="538"/>
      <c r="W47" s="477"/>
      <c r="X47" s="478"/>
      <c r="Y47" s="478"/>
      <c r="Z47" s="478"/>
      <c r="AA47" s="478"/>
      <c r="AB47" s="478"/>
      <c r="AC47" s="478"/>
      <c r="AD47" s="478"/>
      <c r="AE47" s="479"/>
      <c r="AF47" s="224"/>
      <c r="AG47" s="225"/>
      <c r="AH47" s="225"/>
      <c r="AI47" s="226"/>
      <c r="AJ47" s="224"/>
      <c r="AK47" s="225"/>
      <c r="AL47" s="225"/>
      <c r="AM47" s="226"/>
      <c r="AN47" s="224"/>
      <c r="AO47" s="225"/>
      <c r="AP47" s="225"/>
      <c r="AQ47" s="226"/>
      <c r="AS47" s="177"/>
      <c r="AT47" s="177"/>
    </row>
    <row r="48" spans="2:46" ht="9" customHeight="1">
      <c r="B48" s="532"/>
      <c r="C48" s="533"/>
      <c r="D48" s="533"/>
      <c r="E48" s="533"/>
      <c r="F48" s="533"/>
      <c r="G48" s="533"/>
      <c r="H48" s="533"/>
      <c r="I48" s="533"/>
      <c r="J48" s="534"/>
      <c r="K48" s="517"/>
      <c r="L48" s="518"/>
      <c r="M48" s="518"/>
      <c r="N48" s="518"/>
      <c r="O48" s="518"/>
      <c r="P48" s="518"/>
      <c r="Q48" s="518"/>
      <c r="R48" s="518"/>
      <c r="S48" s="519"/>
      <c r="U48" s="537"/>
      <c r="V48" s="538"/>
      <c r="W48" s="477"/>
      <c r="X48" s="478"/>
      <c r="Y48" s="478"/>
      <c r="Z48" s="478"/>
      <c r="AA48" s="478"/>
      <c r="AB48" s="478"/>
      <c r="AC48" s="478"/>
      <c r="AD48" s="478"/>
      <c r="AE48" s="479"/>
      <c r="AF48" s="227"/>
      <c r="AG48" s="228"/>
      <c r="AH48" s="228"/>
      <c r="AI48" s="229"/>
      <c r="AJ48" s="227"/>
      <c r="AK48" s="228"/>
      <c r="AL48" s="228"/>
      <c r="AM48" s="229"/>
      <c r="AN48" s="227"/>
      <c r="AO48" s="228"/>
      <c r="AP48" s="228"/>
      <c r="AQ48" s="229"/>
      <c r="AS48" s="177"/>
      <c r="AT48" s="177"/>
    </row>
    <row r="49" spans="2:46" ht="27" customHeight="1">
      <c r="B49" s="344"/>
      <c r="C49" s="345"/>
      <c r="D49" s="345"/>
      <c r="E49" s="345"/>
      <c r="F49" s="345"/>
      <c r="G49" s="345"/>
      <c r="H49" s="345"/>
      <c r="I49" s="345"/>
      <c r="J49" s="346"/>
      <c r="K49" s="520"/>
      <c r="L49" s="521"/>
      <c r="M49" s="521"/>
      <c r="N49" s="521"/>
      <c r="O49" s="521"/>
      <c r="P49" s="521"/>
      <c r="Q49" s="521"/>
      <c r="R49" s="521"/>
      <c r="S49" s="522"/>
      <c r="U49" s="539"/>
      <c r="V49" s="540"/>
      <c r="W49" s="143"/>
      <c r="X49" s="144"/>
      <c r="Y49" s="552" t="s">
        <v>268</v>
      </c>
      <c r="Z49" s="553"/>
      <c r="AA49" s="553"/>
      <c r="AB49" s="553"/>
      <c r="AC49" s="553"/>
      <c r="AD49" s="553"/>
      <c r="AE49" s="554"/>
      <c r="AF49" s="506"/>
      <c r="AG49" s="507"/>
      <c r="AH49" s="507"/>
      <c r="AI49" s="508"/>
      <c r="AJ49" s="506"/>
      <c r="AK49" s="507"/>
      <c r="AL49" s="507"/>
      <c r="AM49" s="508"/>
      <c r="AN49" s="506"/>
      <c r="AO49" s="507"/>
      <c r="AP49" s="507"/>
      <c r="AQ49" s="508"/>
      <c r="AS49" s="177"/>
      <c r="AT49" s="177"/>
    </row>
    <row r="50" spans="2:46" ht="5.0999999999999996" customHeight="1" thickBot="1">
      <c r="B50" s="73"/>
      <c r="C50" s="73"/>
      <c r="D50" s="73"/>
      <c r="E50" s="73"/>
      <c r="F50" s="73"/>
      <c r="G50" s="73"/>
      <c r="H50" s="73"/>
      <c r="I50" s="73"/>
      <c r="J50" s="73"/>
      <c r="K50" s="76"/>
      <c r="L50" s="76"/>
      <c r="M50" s="76"/>
      <c r="N50" s="76"/>
      <c r="O50" s="76"/>
      <c r="P50" s="76"/>
      <c r="Q50" s="76"/>
      <c r="R50" s="76"/>
      <c r="S50" s="76"/>
      <c r="U50" s="75"/>
      <c r="V50" s="75"/>
      <c r="W50" s="79"/>
      <c r="X50" s="79"/>
      <c r="Y50" s="79"/>
      <c r="Z50" s="79"/>
      <c r="AA50" s="79"/>
      <c r="AB50" s="79"/>
      <c r="AC50" s="79"/>
      <c r="AD50" s="79"/>
      <c r="AE50" s="79"/>
      <c r="AF50" s="145"/>
      <c r="AG50" s="145"/>
      <c r="AH50" s="145"/>
      <c r="AI50" s="145"/>
      <c r="AJ50" s="145"/>
      <c r="AK50" s="145"/>
      <c r="AL50" s="145"/>
      <c r="AM50" s="145"/>
      <c r="AN50" s="145"/>
      <c r="AO50" s="145"/>
      <c r="AP50" s="145"/>
      <c r="AQ50" s="145"/>
      <c r="AS50" s="177"/>
      <c r="AT50" s="177"/>
    </row>
    <row r="51" spans="2:46" ht="15" customHeight="1" thickTop="1">
      <c r="B51" s="382" t="s">
        <v>393</v>
      </c>
      <c r="C51" s="242"/>
      <c r="D51" s="242"/>
      <c r="E51" s="242"/>
      <c r="F51" s="242"/>
      <c r="G51" s="243"/>
      <c r="H51" s="370" t="s">
        <v>372</v>
      </c>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437" t="s">
        <v>371</v>
      </c>
      <c r="AH51" s="438"/>
      <c r="AI51" s="438"/>
      <c r="AJ51" s="438"/>
      <c r="AK51" s="438"/>
      <c r="AL51" s="438"/>
      <c r="AM51" s="438"/>
      <c r="AN51" s="438"/>
      <c r="AO51" s="438"/>
      <c r="AP51" s="438"/>
      <c r="AQ51" s="439"/>
      <c r="AR51" s="140"/>
      <c r="AS51" s="177"/>
      <c r="AT51" s="177"/>
    </row>
    <row r="52" spans="2:46" ht="15" customHeight="1">
      <c r="B52" s="244"/>
      <c r="C52" s="245"/>
      <c r="D52" s="245"/>
      <c r="E52" s="245"/>
      <c r="F52" s="245"/>
      <c r="G52" s="246"/>
      <c r="H52" s="230" t="s">
        <v>210</v>
      </c>
      <c r="I52" s="231"/>
      <c r="J52" s="231"/>
      <c r="K52" s="231"/>
      <c r="L52" s="231"/>
      <c r="M52" s="231"/>
      <c r="N52" s="231"/>
      <c r="O52" s="231"/>
      <c r="P52" s="231"/>
      <c r="Q52" s="231"/>
      <c r="R52" s="232"/>
      <c r="S52" s="230" t="s">
        <v>186</v>
      </c>
      <c r="T52" s="231"/>
      <c r="U52" s="231"/>
      <c r="V52" s="231"/>
      <c r="W52" s="231"/>
      <c r="X52" s="231"/>
      <c r="Y52" s="231"/>
      <c r="Z52" s="231"/>
      <c r="AA52" s="231"/>
      <c r="AB52" s="231"/>
      <c r="AC52" s="231"/>
      <c r="AD52" s="231"/>
      <c r="AE52" s="231"/>
      <c r="AF52" s="510"/>
      <c r="AG52" s="555" t="s">
        <v>334</v>
      </c>
      <c r="AH52" s="231"/>
      <c r="AI52" s="231"/>
      <c r="AJ52" s="231"/>
      <c r="AK52" s="231"/>
      <c r="AL52" s="231"/>
      <c r="AM52" s="231"/>
      <c r="AN52" s="231"/>
      <c r="AO52" s="231"/>
      <c r="AP52" s="231"/>
      <c r="AQ52" s="556"/>
      <c r="AR52" s="140"/>
      <c r="AS52" s="177"/>
      <c r="AT52" s="177"/>
    </row>
    <row r="53" spans="2:46" ht="15" customHeight="1">
      <c r="B53" s="244"/>
      <c r="C53" s="245"/>
      <c r="D53" s="245"/>
      <c r="E53" s="245"/>
      <c r="F53" s="245"/>
      <c r="G53" s="246"/>
      <c r="H53" s="235" t="s">
        <v>201</v>
      </c>
      <c r="I53" s="236"/>
      <c r="J53" s="236"/>
      <c r="K53" s="236"/>
      <c r="L53" s="236" t="s">
        <v>202</v>
      </c>
      <c r="M53" s="236"/>
      <c r="N53" s="236"/>
      <c r="O53" s="236"/>
      <c r="P53" s="236" t="s">
        <v>184</v>
      </c>
      <c r="Q53" s="236"/>
      <c r="R53" s="240"/>
      <c r="S53" s="235" t="s">
        <v>201</v>
      </c>
      <c r="T53" s="236"/>
      <c r="U53" s="236"/>
      <c r="V53" s="236"/>
      <c r="W53" s="236" t="s">
        <v>202</v>
      </c>
      <c r="X53" s="236"/>
      <c r="Y53" s="236"/>
      <c r="Z53" s="236"/>
      <c r="AA53" s="236" t="s">
        <v>184</v>
      </c>
      <c r="AB53" s="236"/>
      <c r="AC53" s="236"/>
      <c r="AD53" s="236" t="s">
        <v>211</v>
      </c>
      <c r="AE53" s="236"/>
      <c r="AF53" s="237"/>
      <c r="AG53" s="433" t="s">
        <v>201</v>
      </c>
      <c r="AH53" s="236"/>
      <c r="AI53" s="236"/>
      <c r="AJ53" s="236"/>
      <c r="AK53" s="236" t="s">
        <v>202</v>
      </c>
      <c r="AL53" s="236"/>
      <c r="AM53" s="236"/>
      <c r="AN53" s="236"/>
      <c r="AO53" s="236" t="s">
        <v>184</v>
      </c>
      <c r="AP53" s="236"/>
      <c r="AQ53" s="440"/>
      <c r="AR53" s="140"/>
      <c r="AS53" s="177"/>
      <c r="AT53" s="177"/>
    </row>
    <row r="54" spans="2:46" ht="15" customHeight="1">
      <c r="B54" s="247"/>
      <c r="C54" s="248"/>
      <c r="D54" s="248"/>
      <c r="E54" s="248"/>
      <c r="F54" s="248"/>
      <c r="G54" s="249"/>
      <c r="H54" s="381" t="s">
        <v>203</v>
      </c>
      <c r="I54" s="238"/>
      <c r="J54" s="238"/>
      <c r="K54" s="238"/>
      <c r="L54" s="238" t="s">
        <v>204</v>
      </c>
      <c r="M54" s="238"/>
      <c r="N54" s="238"/>
      <c r="O54" s="238"/>
      <c r="P54" s="238" t="s">
        <v>205</v>
      </c>
      <c r="Q54" s="238"/>
      <c r="R54" s="509"/>
      <c r="S54" s="381" t="s">
        <v>203</v>
      </c>
      <c r="T54" s="238"/>
      <c r="U54" s="238"/>
      <c r="V54" s="238"/>
      <c r="W54" s="238" t="s">
        <v>204</v>
      </c>
      <c r="X54" s="238"/>
      <c r="Y54" s="238"/>
      <c r="Z54" s="238"/>
      <c r="AA54" s="238" t="s">
        <v>208</v>
      </c>
      <c r="AB54" s="238"/>
      <c r="AC54" s="238"/>
      <c r="AD54" s="238"/>
      <c r="AE54" s="238"/>
      <c r="AF54" s="239"/>
      <c r="AG54" s="505" t="s">
        <v>203</v>
      </c>
      <c r="AH54" s="238"/>
      <c r="AI54" s="238"/>
      <c r="AJ54" s="238"/>
      <c r="AK54" s="238" t="s">
        <v>204</v>
      </c>
      <c r="AL54" s="238"/>
      <c r="AM54" s="238"/>
      <c r="AN54" s="238"/>
      <c r="AO54" s="238" t="s">
        <v>205</v>
      </c>
      <c r="AP54" s="238"/>
      <c r="AQ54" s="511"/>
      <c r="AR54" s="140"/>
      <c r="AS54" s="177"/>
      <c r="AT54" s="177"/>
    </row>
    <row r="55" spans="2:46" ht="9.9499999999999993" customHeight="1">
      <c r="B55" s="241" t="s">
        <v>180</v>
      </c>
      <c r="C55" s="242"/>
      <c r="D55" s="243"/>
      <c r="E55" s="234" t="s">
        <v>181</v>
      </c>
      <c r="F55" s="234"/>
      <c r="G55" s="234"/>
      <c r="H55" s="260"/>
      <c r="I55" s="261"/>
      <c r="J55" s="261"/>
      <c r="K55" s="261"/>
      <c r="L55" s="261"/>
      <c r="M55" s="261"/>
      <c r="N55" s="261"/>
      <c r="O55" s="261"/>
      <c r="P55" s="253" t="str">
        <f>IF(ISERROR(H55/L55),"",H55/L55)</f>
        <v/>
      </c>
      <c r="Q55" s="253"/>
      <c r="R55" s="262"/>
      <c r="S55" s="260"/>
      <c r="T55" s="261"/>
      <c r="U55" s="261"/>
      <c r="V55" s="261"/>
      <c r="W55" s="430"/>
      <c r="X55" s="430"/>
      <c r="Y55" s="430"/>
      <c r="Z55" s="430"/>
      <c r="AA55" s="253" t="str">
        <f>IF(ISERROR(S55/W55),"",S55/W55)</f>
        <v/>
      </c>
      <c r="AB55" s="253"/>
      <c r="AC55" s="253"/>
      <c r="AD55" s="549" t="str">
        <f>IF(ISERROR(AA55/P55),"",(AA55/P55))</f>
        <v/>
      </c>
      <c r="AE55" s="549"/>
      <c r="AF55" s="550"/>
      <c r="AG55" s="434"/>
      <c r="AH55" s="430"/>
      <c r="AI55" s="430"/>
      <c r="AJ55" s="430"/>
      <c r="AK55" s="430"/>
      <c r="AL55" s="430"/>
      <c r="AM55" s="430"/>
      <c r="AN55" s="430"/>
      <c r="AO55" s="253" t="str">
        <f>IF(ISERROR(AG55/AK55),"",AG55/AK55)</f>
        <v/>
      </c>
      <c r="AP55" s="253"/>
      <c r="AQ55" s="427"/>
      <c r="AR55" s="141"/>
      <c r="AS55" s="177"/>
      <c r="AT55" s="177"/>
    </row>
    <row r="56" spans="2:46" ht="9.9499999999999993" customHeight="1">
      <c r="B56" s="244"/>
      <c r="C56" s="245"/>
      <c r="D56" s="246"/>
      <c r="E56" s="234"/>
      <c r="F56" s="234"/>
      <c r="G56" s="234"/>
      <c r="H56" s="260"/>
      <c r="I56" s="261"/>
      <c r="J56" s="261"/>
      <c r="K56" s="261"/>
      <c r="L56" s="261"/>
      <c r="M56" s="261"/>
      <c r="N56" s="261"/>
      <c r="O56" s="261"/>
      <c r="P56" s="255"/>
      <c r="Q56" s="255"/>
      <c r="R56" s="263"/>
      <c r="S56" s="260"/>
      <c r="T56" s="261"/>
      <c r="U56" s="261"/>
      <c r="V56" s="261"/>
      <c r="W56" s="432"/>
      <c r="X56" s="432"/>
      <c r="Y56" s="432"/>
      <c r="Z56" s="432"/>
      <c r="AA56" s="255"/>
      <c r="AB56" s="255"/>
      <c r="AC56" s="255"/>
      <c r="AD56" s="549"/>
      <c r="AE56" s="549"/>
      <c r="AF56" s="550"/>
      <c r="AG56" s="435"/>
      <c r="AH56" s="432"/>
      <c r="AI56" s="432"/>
      <c r="AJ56" s="432"/>
      <c r="AK56" s="432"/>
      <c r="AL56" s="432"/>
      <c r="AM56" s="432"/>
      <c r="AN56" s="432"/>
      <c r="AO56" s="255"/>
      <c r="AP56" s="255"/>
      <c r="AQ56" s="428"/>
      <c r="AR56" s="141"/>
      <c r="AS56" s="177"/>
      <c r="AT56" s="177"/>
    </row>
    <row r="57" spans="2:46" ht="9.9499999999999993" customHeight="1">
      <c r="B57" s="244"/>
      <c r="C57" s="245"/>
      <c r="D57" s="246"/>
      <c r="E57" s="234" t="s">
        <v>182</v>
      </c>
      <c r="F57" s="234"/>
      <c r="G57" s="234"/>
      <c r="H57" s="260"/>
      <c r="I57" s="261"/>
      <c r="J57" s="261"/>
      <c r="K57" s="261"/>
      <c r="L57" s="261"/>
      <c r="M57" s="261"/>
      <c r="N57" s="261"/>
      <c r="O57" s="261"/>
      <c r="P57" s="253" t="str">
        <f>IF(ISERROR(H57/L57),"",H57/L57)</f>
        <v/>
      </c>
      <c r="Q57" s="253"/>
      <c r="R57" s="262"/>
      <c r="S57" s="429"/>
      <c r="T57" s="430"/>
      <c r="U57" s="430"/>
      <c r="V57" s="430"/>
      <c r="W57" s="430"/>
      <c r="X57" s="430"/>
      <c r="Y57" s="430"/>
      <c r="Z57" s="430"/>
      <c r="AA57" s="253" t="str">
        <f>IF(ISERROR(S57/W57),"",S57/W57)</f>
        <v/>
      </c>
      <c r="AB57" s="253"/>
      <c r="AC57" s="253"/>
      <c r="AD57" s="549" t="str">
        <f>IF(ISERROR(AA57/P57),"",(AA57/P57))</f>
        <v/>
      </c>
      <c r="AE57" s="549"/>
      <c r="AF57" s="550"/>
      <c r="AG57" s="434"/>
      <c r="AH57" s="430"/>
      <c r="AI57" s="430"/>
      <c r="AJ57" s="430"/>
      <c r="AK57" s="430"/>
      <c r="AL57" s="430"/>
      <c r="AM57" s="430"/>
      <c r="AN57" s="430"/>
      <c r="AO57" s="253" t="str">
        <f>IF(ISERROR(AG57/AK57),"",AG57/AK57)</f>
        <v/>
      </c>
      <c r="AP57" s="253"/>
      <c r="AQ57" s="427"/>
      <c r="AR57" s="141"/>
      <c r="AS57" s="177"/>
      <c r="AT57" s="177"/>
    </row>
    <row r="58" spans="2:46" ht="9.9499999999999993" customHeight="1">
      <c r="B58" s="247"/>
      <c r="C58" s="248"/>
      <c r="D58" s="249"/>
      <c r="E58" s="234"/>
      <c r="F58" s="234"/>
      <c r="G58" s="234"/>
      <c r="H58" s="260"/>
      <c r="I58" s="261"/>
      <c r="J58" s="261"/>
      <c r="K58" s="261"/>
      <c r="L58" s="261"/>
      <c r="M58" s="261"/>
      <c r="N58" s="261"/>
      <c r="O58" s="261"/>
      <c r="P58" s="255"/>
      <c r="Q58" s="255"/>
      <c r="R58" s="263"/>
      <c r="S58" s="431"/>
      <c r="T58" s="432"/>
      <c r="U58" s="432"/>
      <c r="V58" s="432"/>
      <c r="W58" s="432"/>
      <c r="X58" s="432"/>
      <c r="Y58" s="432"/>
      <c r="Z58" s="432"/>
      <c r="AA58" s="255"/>
      <c r="AB58" s="255"/>
      <c r="AC58" s="255"/>
      <c r="AD58" s="549"/>
      <c r="AE58" s="549"/>
      <c r="AF58" s="550"/>
      <c r="AG58" s="435"/>
      <c r="AH58" s="432"/>
      <c r="AI58" s="432"/>
      <c r="AJ58" s="432"/>
      <c r="AK58" s="432"/>
      <c r="AL58" s="432"/>
      <c r="AM58" s="432"/>
      <c r="AN58" s="432"/>
      <c r="AO58" s="255"/>
      <c r="AP58" s="255"/>
      <c r="AQ58" s="428"/>
      <c r="AR58" s="141"/>
      <c r="AS58" s="177"/>
      <c r="AT58" s="177"/>
    </row>
    <row r="59" spans="2:46" ht="15" customHeight="1" thickBot="1">
      <c r="B59" s="257"/>
      <c r="C59" s="258"/>
      <c r="D59" s="258"/>
      <c r="E59" s="258"/>
      <c r="F59" s="258"/>
      <c r="G59" s="259"/>
      <c r="H59" s="381" t="s">
        <v>206</v>
      </c>
      <c r="I59" s="238"/>
      <c r="J59" s="238"/>
      <c r="K59" s="238"/>
      <c r="L59" s="238" t="s">
        <v>204</v>
      </c>
      <c r="M59" s="238"/>
      <c r="N59" s="238"/>
      <c r="O59" s="238"/>
      <c r="P59" s="250" t="s">
        <v>207</v>
      </c>
      <c r="Q59" s="250"/>
      <c r="R59" s="252"/>
      <c r="S59" s="472" t="s">
        <v>206</v>
      </c>
      <c r="T59" s="473"/>
      <c r="U59" s="473"/>
      <c r="V59" s="473"/>
      <c r="W59" s="250" t="s">
        <v>204</v>
      </c>
      <c r="X59" s="250"/>
      <c r="Y59" s="250"/>
      <c r="Z59" s="250"/>
      <c r="AA59" s="250" t="s">
        <v>209</v>
      </c>
      <c r="AB59" s="250"/>
      <c r="AC59" s="250"/>
      <c r="AD59" s="250"/>
      <c r="AE59" s="250"/>
      <c r="AF59" s="251"/>
      <c r="AG59" s="433" t="s">
        <v>206</v>
      </c>
      <c r="AH59" s="236"/>
      <c r="AI59" s="236"/>
      <c r="AJ59" s="236"/>
      <c r="AK59" s="250" t="s">
        <v>204</v>
      </c>
      <c r="AL59" s="250"/>
      <c r="AM59" s="250"/>
      <c r="AN59" s="250"/>
      <c r="AO59" s="250" t="s">
        <v>207</v>
      </c>
      <c r="AP59" s="250"/>
      <c r="AQ59" s="436"/>
      <c r="AR59" s="140"/>
      <c r="AS59" s="177"/>
      <c r="AT59" s="177"/>
    </row>
    <row r="60" spans="2:46" ht="9.9499999999999993" customHeight="1" thickTop="1">
      <c r="B60" s="241" t="s">
        <v>267</v>
      </c>
      <c r="C60" s="242"/>
      <c r="D60" s="243"/>
      <c r="E60" s="234" t="s">
        <v>185</v>
      </c>
      <c r="F60" s="234"/>
      <c r="G60" s="234"/>
      <c r="H60" s="260"/>
      <c r="I60" s="261"/>
      <c r="J60" s="261"/>
      <c r="K60" s="261"/>
      <c r="L60" s="261"/>
      <c r="M60" s="261"/>
      <c r="N60" s="261"/>
      <c r="O60" s="261"/>
      <c r="P60" s="253" t="str">
        <f>IF(ISERROR(H60/L60),"",H60/L60)</f>
        <v/>
      </c>
      <c r="Q60" s="253"/>
      <c r="R60" s="254"/>
      <c r="S60" s="461"/>
      <c r="T60" s="462"/>
      <c r="U60" s="462"/>
      <c r="V60" s="463"/>
      <c r="W60" s="447"/>
      <c r="X60" s="430"/>
      <c r="Y60" s="430"/>
      <c r="Z60" s="430"/>
      <c r="AA60" s="253" t="str">
        <f>IF(ISERROR(S60/W60),"",S60/W60)</f>
        <v/>
      </c>
      <c r="AB60" s="253"/>
      <c r="AC60" s="253"/>
      <c r="AD60" s="549" t="str">
        <f>IF(ISERROR(AA60/P60),"",(AA60/P60))</f>
        <v/>
      </c>
      <c r="AE60" s="549"/>
      <c r="AF60" s="550"/>
      <c r="AG60" s="441"/>
      <c r="AH60" s="442"/>
      <c r="AI60" s="442"/>
      <c r="AJ60" s="443"/>
      <c r="AK60" s="447"/>
      <c r="AL60" s="430"/>
      <c r="AM60" s="430"/>
      <c r="AN60" s="430"/>
      <c r="AO60" s="253" t="str">
        <f>IF(ISERROR(AG60/AK60),"",AG60/AK60)</f>
        <v/>
      </c>
      <c r="AP60" s="253"/>
      <c r="AQ60" s="427"/>
      <c r="AR60" s="142"/>
      <c r="AS60" s="177"/>
      <c r="AT60" s="177"/>
    </row>
    <row r="61" spans="2:46" ht="9.9499999999999993" customHeight="1">
      <c r="B61" s="244"/>
      <c r="C61" s="245"/>
      <c r="D61" s="246"/>
      <c r="E61" s="234"/>
      <c r="F61" s="234"/>
      <c r="G61" s="234"/>
      <c r="H61" s="260"/>
      <c r="I61" s="261"/>
      <c r="J61" s="261"/>
      <c r="K61" s="261"/>
      <c r="L61" s="261"/>
      <c r="M61" s="261"/>
      <c r="N61" s="261"/>
      <c r="O61" s="261"/>
      <c r="P61" s="255"/>
      <c r="Q61" s="255"/>
      <c r="R61" s="256"/>
      <c r="S61" s="464"/>
      <c r="T61" s="261"/>
      <c r="U61" s="261"/>
      <c r="V61" s="465"/>
      <c r="W61" s="448"/>
      <c r="X61" s="432"/>
      <c r="Y61" s="432"/>
      <c r="Z61" s="432"/>
      <c r="AA61" s="255"/>
      <c r="AB61" s="255"/>
      <c r="AC61" s="255"/>
      <c r="AD61" s="549"/>
      <c r="AE61" s="549"/>
      <c r="AF61" s="550"/>
      <c r="AG61" s="444"/>
      <c r="AH61" s="445"/>
      <c r="AI61" s="445"/>
      <c r="AJ61" s="446"/>
      <c r="AK61" s="448"/>
      <c r="AL61" s="432"/>
      <c r="AM61" s="432"/>
      <c r="AN61" s="432"/>
      <c r="AO61" s="255"/>
      <c r="AP61" s="255"/>
      <c r="AQ61" s="428"/>
      <c r="AR61" s="142"/>
      <c r="AS61" s="177"/>
      <c r="AT61" s="177"/>
    </row>
    <row r="62" spans="2:46" ht="9.9499999999999993" customHeight="1">
      <c r="B62" s="244"/>
      <c r="C62" s="245"/>
      <c r="D62" s="246"/>
      <c r="E62" s="234" t="s">
        <v>183</v>
      </c>
      <c r="F62" s="234"/>
      <c r="G62" s="234"/>
      <c r="H62" s="260"/>
      <c r="I62" s="261"/>
      <c r="J62" s="261"/>
      <c r="K62" s="261"/>
      <c r="L62" s="261"/>
      <c r="M62" s="261"/>
      <c r="N62" s="261"/>
      <c r="O62" s="261"/>
      <c r="P62" s="253" t="str">
        <f>IF(ISERROR(H62/L62),"",H62/L62)</f>
        <v/>
      </c>
      <c r="Q62" s="253"/>
      <c r="R62" s="254"/>
      <c r="S62" s="464"/>
      <c r="T62" s="261"/>
      <c r="U62" s="261"/>
      <c r="V62" s="465"/>
      <c r="W62" s="447"/>
      <c r="X62" s="430"/>
      <c r="Y62" s="430"/>
      <c r="Z62" s="430"/>
      <c r="AA62" s="253" t="str">
        <f>IF(ISERROR(S62/W62),"",S62/W62)</f>
        <v/>
      </c>
      <c r="AB62" s="253"/>
      <c r="AC62" s="253"/>
      <c r="AD62" s="549" t="str">
        <f>IF(ISERROR(AA62/P62),"",(AA62/P62))</f>
        <v/>
      </c>
      <c r="AE62" s="549"/>
      <c r="AF62" s="550"/>
      <c r="AG62" s="466"/>
      <c r="AH62" s="467"/>
      <c r="AI62" s="467"/>
      <c r="AJ62" s="468"/>
      <c r="AK62" s="447"/>
      <c r="AL62" s="430"/>
      <c r="AM62" s="430"/>
      <c r="AN62" s="430"/>
      <c r="AO62" s="253" t="str">
        <f>IF(ISERROR(AG62/AK62),"",AG62/AK62)</f>
        <v/>
      </c>
      <c r="AP62" s="253"/>
      <c r="AQ62" s="427"/>
      <c r="AR62" s="142"/>
      <c r="AS62" s="177"/>
      <c r="AT62" s="177"/>
    </row>
    <row r="63" spans="2:46" ht="9.9499999999999993" customHeight="1" thickBot="1">
      <c r="B63" s="247"/>
      <c r="C63" s="248"/>
      <c r="D63" s="249"/>
      <c r="E63" s="234"/>
      <c r="F63" s="234"/>
      <c r="G63" s="234"/>
      <c r="H63" s="260"/>
      <c r="I63" s="261"/>
      <c r="J63" s="261"/>
      <c r="K63" s="261"/>
      <c r="L63" s="261"/>
      <c r="M63" s="261"/>
      <c r="N63" s="261"/>
      <c r="O63" s="261"/>
      <c r="P63" s="255"/>
      <c r="Q63" s="255"/>
      <c r="R63" s="256"/>
      <c r="S63" s="464"/>
      <c r="T63" s="261"/>
      <c r="U63" s="261"/>
      <c r="V63" s="465"/>
      <c r="W63" s="448"/>
      <c r="X63" s="432"/>
      <c r="Y63" s="432"/>
      <c r="Z63" s="432"/>
      <c r="AA63" s="255"/>
      <c r="AB63" s="255"/>
      <c r="AC63" s="255"/>
      <c r="AD63" s="549"/>
      <c r="AE63" s="549"/>
      <c r="AF63" s="550"/>
      <c r="AG63" s="469"/>
      <c r="AH63" s="470"/>
      <c r="AI63" s="470"/>
      <c r="AJ63" s="471"/>
      <c r="AK63" s="547"/>
      <c r="AL63" s="548"/>
      <c r="AM63" s="548"/>
      <c r="AN63" s="548"/>
      <c r="AO63" s="545"/>
      <c r="AP63" s="545"/>
      <c r="AQ63" s="546"/>
      <c r="AR63" s="142"/>
      <c r="AS63" s="177"/>
      <c r="AT63" s="177"/>
    </row>
    <row r="64" spans="2:46" ht="20.100000000000001" customHeight="1" thickTop="1" thickBot="1">
      <c r="B64" s="213" t="s">
        <v>375</v>
      </c>
      <c r="C64" s="213"/>
      <c r="D64" s="213"/>
      <c r="E64" s="213"/>
      <c r="F64" s="213"/>
      <c r="G64" s="213"/>
      <c r="H64" s="213"/>
      <c r="I64" s="213"/>
      <c r="J64" s="213"/>
      <c r="K64" s="213"/>
      <c r="L64" s="213"/>
      <c r="M64" s="213"/>
      <c r="N64" s="213"/>
      <c r="O64" s="213"/>
      <c r="P64" s="213"/>
      <c r="Q64" s="213"/>
      <c r="R64" s="214"/>
      <c r="S64" s="264" t="str">
        <f>IF(SUM(S60:V63)&gt;0,SUM(S60:V63),"")</f>
        <v/>
      </c>
      <c r="T64" s="265"/>
      <c r="U64" s="265"/>
      <c r="V64" s="266"/>
      <c r="AG64" s="210" t="str">
        <f>IF(SUM(AG60:AJ63)&gt;0,SUM(AG60:AJ63),"")</f>
        <v/>
      </c>
      <c r="AH64" s="211"/>
      <c r="AI64" s="211"/>
      <c r="AJ64" s="212"/>
      <c r="AS64" s="177"/>
      <c r="AT64" s="177"/>
    </row>
    <row r="65" spans="1:46" ht="5.0999999999999996" customHeight="1" thickTop="1" thickBot="1">
      <c r="AS65" s="177"/>
      <c r="AT65" s="177"/>
    </row>
    <row r="66" spans="1:46" ht="24.95" customHeight="1" thickTop="1">
      <c r="B66" s="449" t="s">
        <v>365</v>
      </c>
      <c r="C66" s="450"/>
      <c r="D66" s="450"/>
      <c r="E66" s="450"/>
      <c r="F66" s="450"/>
      <c r="G66" s="451"/>
      <c r="H66" s="218" t="s">
        <v>298</v>
      </c>
      <c r="I66" s="219"/>
      <c r="J66" s="219"/>
      <c r="K66" s="219"/>
      <c r="L66" s="219"/>
      <c r="M66" s="220"/>
      <c r="N66" s="218" t="s">
        <v>219</v>
      </c>
      <c r="O66" s="219"/>
      <c r="P66" s="219"/>
      <c r="Q66" s="219"/>
      <c r="R66" s="220"/>
      <c r="S66" s="218" t="s">
        <v>220</v>
      </c>
      <c r="T66" s="219"/>
      <c r="U66" s="219"/>
      <c r="V66" s="219"/>
      <c r="W66" s="219"/>
      <c r="X66" s="220"/>
      <c r="Y66" s="502" t="s">
        <v>335</v>
      </c>
      <c r="Z66" s="503"/>
      <c r="AA66" s="503"/>
      <c r="AB66" s="503"/>
      <c r="AC66" s="504"/>
      <c r="AD66" s="458" t="s">
        <v>366</v>
      </c>
      <c r="AE66" s="459"/>
      <c r="AF66" s="459"/>
      <c r="AG66" s="459"/>
      <c r="AH66" s="460"/>
      <c r="AI66" s="287" t="s">
        <v>253</v>
      </c>
      <c r="AJ66" s="288"/>
      <c r="AK66" s="288"/>
      <c r="AL66" s="289"/>
      <c r="AM66" s="287" t="s">
        <v>254</v>
      </c>
      <c r="AN66" s="288"/>
      <c r="AO66" s="288"/>
      <c r="AP66" s="288"/>
      <c r="AQ66" s="290"/>
      <c r="AR66" s="91"/>
      <c r="AS66" s="177"/>
      <c r="AT66" s="177"/>
    </row>
    <row r="67" spans="1:46" ht="18" hidden="1" customHeight="1">
      <c r="B67" s="452"/>
      <c r="C67" s="453"/>
      <c r="D67" s="453"/>
      <c r="E67" s="453"/>
      <c r="F67" s="453"/>
      <c r="G67" s="454"/>
      <c r="H67" s="146" t="s">
        <v>266</v>
      </c>
      <c r="I67" s="146"/>
      <c r="J67" s="146"/>
      <c r="K67" s="146"/>
      <c r="L67" s="146" t="s">
        <v>324</v>
      </c>
      <c r="M67" s="146"/>
      <c r="N67" s="146" t="s">
        <v>266</v>
      </c>
      <c r="O67" s="146"/>
      <c r="P67" s="146"/>
      <c r="Q67" s="146"/>
      <c r="R67" s="146"/>
      <c r="S67" s="146" t="s">
        <v>266</v>
      </c>
      <c r="T67" s="146"/>
      <c r="U67" s="146"/>
      <c r="V67" s="146"/>
      <c r="W67" s="146" t="s">
        <v>324</v>
      </c>
      <c r="X67" s="146"/>
      <c r="Y67" s="139"/>
      <c r="Z67" s="139"/>
      <c r="AA67" s="139"/>
      <c r="AB67" s="139"/>
      <c r="AC67" s="139"/>
      <c r="AD67" s="136"/>
      <c r="AE67" s="137"/>
      <c r="AF67" s="137"/>
      <c r="AG67" s="137"/>
      <c r="AH67" s="138"/>
      <c r="AI67" s="147"/>
      <c r="AJ67" s="148"/>
      <c r="AK67" s="148"/>
      <c r="AL67" s="148"/>
      <c r="AM67" s="147"/>
      <c r="AN67" s="148"/>
      <c r="AO67" s="148"/>
      <c r="AP67" s="148"/>
      <c r="AQ67" s="149"/>
      <c r="AR67" s="91"/>
      <c r="AS67" s="177"/>
      <c r="AT67" s="177"/>
    </row>
    <row r="68" spans="1:46" ht="20.100000000000001" customHeight="1" thickBot="1">
      <c r="B68" s="455"/>
      <c r="C68" s="456"/>
      <c r="D68" s="456"/>
      <c r="E68" s="456"/>
      <c r="F68" s="456"/>
      <c r="G68" s="457"/>
      <c r="H68" s="291">
        <f>COUNTIF('1-3（申請名簿）'!N8:N17,"○")</f>
        <v>0</v>
      </c>
      <c r="I68" s="292"/>
      <c r="J68" s="292"/>
      <c r="K68" s="292"/>
      <c r="L68" s="292"/>
      <c r="M68" s="293"/>
      <c r="N68" s="291">
        <f>COUNTIF('1-3（申請名簿）'!N18:N25,"○")</f>
        <v>0</v>
      </c>
      <c r="O68" s="292"/>
      <c r="P68" s="292"/>
      <c r="Q68" s="292"/>
      <c r="R68" s="293"/>
      <c r="S68" s="291">
        <f>COUNTIF('1-3（申請名簿）'!N26:N32,"○")</f>
        <v>0</v>
      </c>
      <c r="T68" s="292"/>
      <c r="U68" s="292"/>
      <c r="V68" s="292"/>
      <c r="W68" s="292"/>
      <c r="X68" s="293"/>
      <c r="Y68" s="291">
        <f>COUNTIF('1-3（申請名簿）'!N33:N37,"○")</f>
        <v>0</v>
      </c>
      <c r="Z68" s="292"/>
      <c r="AA68" s="292"/>
      <c r="AB68" s="292"/>
      <c r="AC68" s="293"/>
      <c r="AD68" s="294"/>
      <c r="AE68" s="295"/>
      <c r="AF68" s="295"/>
      <c r="AG68" s="295"/>
      <c r="AH68" s="296"/>
      <c r="AI68" s="291">
        <f>COUNTIF('1-3（申請名簿）'!N38:N44,"○")</f>
        <v>0</v>
      </c>
      <c r="AJ68" s="292"/>
      <c r="AK68" s="292"/>
      <c r="AL68" s="293"/>
      <c r="AM68" s="291">
        <f>COUNTIF('1-3（申請名簿）'!N45:N47,"○")</f>
        <v>0</v>
      </c>
      <c r="AN68" s="292"/>
      <c r="AO68" s="292"/>
      <c r="AP68" s="292"/>
      <c r="AQ68" s="297"/>
      <c r="AR68" s="91"/>
      <c r="AS68" s="177"/>
      <c r="AT68" s="177"/>
    </row>
    <row r="69" spans="1:46" ht="15" customHeight="1" thickTop="1">
      <c r="A69" s="131"/>
      <c r="B69" s="131" t="s">
        <v>212</v>
      </c>
      <c r="C69" s="131"/>
      <c r="D69" s="131"/>
      <c r="E69" s="131"/>
      <c r="F69" s="131"/>
      <c r="G69" s="131"/>
      <c r="H69" s="131"/>
      <c r="I69" s="131"/>
      <c r="J69" s="131"/>
      <c r="K69" s="132"/>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3"/>
      <c r="AK69" s="133"/>
      <c r="AL69" s="133"/>
      <c r="AM69" s="133"/>
      <c r="AN69" s="133"/>
      <c r="AO69" s="133"/>
      <c r="AP69" s="133"/>
      <c r="AQ69" s="131"/>
      <c r="AR69" s="131"/>
      <c r="AS69" s="177"/>
      <c r="AT69" s="177"/>
    </row>
    <row r="70" spans="1:46" ht="15" customHeight="1">
      <c r="A70" s="131"/>
      <c r="B70" s="158" t="s">
        <v>274</v>
      </c>
      <c r="C70" s="217" t="s">
        <v>311</v>
      </c>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c r="AQ70" s="217"/>
      <c r="AR70" s="217"/>
      <c r="AS70" s="177"/>
      <c r="AT70" s="177"/>
    </row>
    <row r="71" spans="1:46" ht="15" customHeight="1">
      <c r="A71" s="134"/>
      <c r="B71" s="159" t="s">
        <v>280</v>
      </c>
      <c r="C71" s="216" t="s">
        <v>272</v>
      </c>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104" t="s">
        <v>291</v>
      </c>
      <c r="AT71" s="103" t="s">
        <v>292</v>
      </c>
    </row>
    <row r="72" spans="1:46" ht="15" customHeight="1">
      <c r="A72" s="134"/>
      <c r="B72" s="160" t="s">
        <v>275</v>
      </c>
      <c r="C72" s="215" t="s">
        <v>295</v>
      </c>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N72" s="215"/>
      <c r="AO72" s="215"/>
      <c r="AP72" s="215"/>
      <c r="AQ72" s="215"/>
      <c r="AR72" s="215"/>
      <c r="AS72" s="182">
        <v>5</v>
      </c>
      <c r="AT72" s="183">
        <f>LEN(C72)</f>
        <v>16</v>
      </c>
    </row>
    <row r="73" spans="1:46" ht="15" customHeight="1">
      <c r="A73" s="134"/>
      <c r="B73" s="158" t="s">
        <v>275</v>
      </c>
      <c r="C73" s="393" t="s">
        <v>296</v>
      </c>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c r="AN73" s="393"/>
      <c r="AO73" s="393"/>
      <c r="AP73" s="393"/>
      <c r="AQ73" s="393"/>
      <c r="AR73" s="393"/>
      <c r="AS73" s="182">
        <v>0</v>
      </c>
      <c r="AT73" s="183">
        <f>LEN(C73)</f>
        <v>17</v>
      </c>
    </row>
    <row r="74" spans="1:46" ht="15" customHeight="1">
      <c r="A74" s="134"/>
      <c r="B74" s="168" t="s">
        <v>281</v>
      </c>
      <c r="C74" s="216" t="s">
        <v>351</v>
      </c>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177"/>
      <c r="AT74" s="177"/>
    </row>
    <row r="75" spans="1:46" ht="15" customHeight="1">
      <c r="A75" s="134"/>
      <c r="B75" s="160"/>
      <c r="C75" s="215" t="s">
        <v>269</v>
      </c>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c r="AM75" s="215"/>
      <c r="AN75" s="215"/>
      <c r="AO75" s="215"/>
      <c r="AP75" s="215"/>
      <c r="AQ75" s="215"/>
      <c r="AR75" s="215"/>
      <c r="AS75" s="177"/>
      <c r="AT75" s="177"/>
    </row>
    <row r="76" spans="1:46" ht="15" customHeight="1">
      <c r="A76" s="134"/>
      <c r="B76" s="160" t="s">
        <v>275</v>
      </c>
      <c r="C76" s="215" t="s">
        <v>376</v>
      </c>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N76" s="215"/>
      <c r="AO76" s="215"/>
      <c r="AP76" s="215"/>
      <c r="AQ76" s="215"/>
      <c r="AR76" s="215"/>
      <c r="AS76" s="182">
        <v>5</v>
      </c>
      <c r="AT76" s="183">
        <f>LEN(C76)</f>
        <v>40</v>
      </c>
    </row>
    <row r="77" spans="1:46" ht="15" customHeight="1">
      <c r="A77" s="134"/>
      <c r="B77" s="160" t="s">
        <v>275</v>
      </c>
      <c r="C77" s="215" t="s">
        <v>377</v>
      </c>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215"/>
      <c r="AL77" s="215"/>
      <c r="AM77" s="215"/>
      <c r="AN77" s="215"/>
      <c r="AO77" s="215"/>
      <c r="AP77" s="215"/>
      <c r="AQ77" s="215"/>
      <c r="AR77" s="215"/>
      <c r="AS77" s="182">
        <v>3</v>
      </c>
      <c r="AT77" s="183">
        <f>LEN(C77)</f>
        <v>26</v>
      </c>
    </row>
    <row r="78" spans="1:46" ht="15" customHeight="1">
      <c r="A78" s="134"/>
      <c r="B78" s="160" t="s">
        <v>275</v>
      </c>
      <c r="C78" s="215" t="s">
        <v>378</v>
      </c>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15"/>
      <c r="AK78" s="215"/>
      <c r="AL78" s="215"/>
      <c r="AM78" s="215"/>
      <c r="AN78" s="215"/>
      <c r="AO78" s="215"/>
      <c r="AP78" s="215"/>
      <c r="AQ78" s="215"/>
      <c r="AR78" s="215"/>
      <c r="AS78" s="182">
        <v>0</v>
      </c>
      <c r="AT78" s="183">
        <f>LEN(C78)</f>
        <v>24</v>
      </c>
    </row>
    <row r="79" spans="1:46" ht="15" customHeight="1">
      <c r="A79" s="134"/>
      <c r="B79" s="160"/>
      <c r="C79" s="215" t="s">
        <v>345</v>
      </c>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177"/>
      <c r="AT79" s="177"/>
    </row>
    <row r="80" spans="1:46" ht="15" customHeight="1">
      <c r="A80" s="134"/>
      <c r="B80" s="161" t="s">
        <v>275</v>
      </c>
      <c r="C80" s="215" t="s">
        <v>355</v>
      </c>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c r="AL80" s="215"/>
      <c r="AM80" s="215"/>
      <c r="AN80" s="215"/>
      <c r="AO80" s="215"/>
      <c r="AP80" s="215"/>
      <c r="AQ80" s="215"/>
      <c r="AR80" s="215"/>
      <c r="AS80" s="182">
        <v>5</v>
      </c>
      <c r="AT80" s="183">
        <f>LEN(C80)</f>
        <v>38</v>
      </c>
    </row>
    <row r="81" spans="1:46" ht="15" customHeight="1">
      <c r="A81" s="134"/>
      <c r="B81" s="161" t="s">
        <v>275</v>
      </c>
      <c r="C81" s="215" t="s">
        <v>356</v>
      </c>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N81" s="215"/>
      <c r="AO81" s="215"/>
      <c r="AP81" s="215"/>
      <c r="AQ81" s="215"/>
      <c r="AR81" s="215"/>
      <c r="AS81" s="182">
        <v>3</v>
      </c>
      <c r="AT81" s="183">
        <f>LEN(C81)</f>
        <v>38</v>
      </c>
    </row>
    <row r="82" spans="1:46" ht="15" customHeight="1">
      <c r="A82" s="134"/>
      <c r="B82" s="161" t="s">
        <v>275</v>
      </c>
      <c r="C82" s="215" t="s">
        <v>357</v>
      </c>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5"/>
      <c r="AL82" s="215"/>
      <c r="AM82" s="215"/>
      <c r="AN82" s="215"/>
      <c r="AO82" s="215"/>
      <c r="AP82" s="215"/>
      <c r="AQ82" s="215"/>
      <c r="AR82" s="215"/>
      <c r="AS82" s="182">
        <v>0</v>
      </c>
      <c r="AT82" s="183">
        <f>LEN(C82)</f>
        <v>44</v>
      </c>
    </row>
    <row r="83" spans="1:46" ht="15" customHeight="1">
      <c r="A83" s="134"/>
      <c r="B83" s="160"/>
      <c r="C83" s="215" t="s">
        <v>347</v>
      </c>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177"/>
      <c r="AT83" s="177"/>
    </row>
    <row r="84" spans="1:46" ht="15" customHeight="1">
      <c r="A84" s="134"/>
      <c r="B84" s="160" t="s">
        <v>275</v>
      </c>
      <c r="C84" s="215" t="s">
        <v>379</v>
      </c>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c r="AS84" s="182">
        <v>5</v>
      </c>
      <c r="AT84" s="183">
        <f>LEN(C84)</f>
        <v>33</v>
      </c>
    </row>
    <row r="85" spans="1:46" ht="15" customHeight="1">
      <c r="A85" s="134"/>
      <c r="B85" s="160" t="s">
        <v>275</v>
      </c>
      <c r="C85" s="215" t="s">
        <v>380</v>
      </c>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c r="AQ85" s="215"/>
      <c r="AR85" s="215"/>
      <c r="AS85" s="182">
        <v>3</v>
      </c>
      <c r="AT85" s="183">
        <f>LEN(C85)</f>
        <v>35</v>
      </c>
    </row>
    <row r="86" spans="1:46" ht="15" customHeight="1">
      <c r="A86" s="134"/>
      <c r="B86" s="160" t="s">
        <v>275</v>
      </c>
      <c r="C86" s="215" t="s">
        <v>381</v>
      </c>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215"/>
      <c r="AS86" s="182">
        <v>0</v>
      </c>
      <c r="AT86" s="183">
        <f>LEN(C86)</f>
        <v>36</v>
      </c>
    </row>
    <row r="87" spans="1:46" ht="15" customHeight="1">
      <c r="A87" s="134"/>
      <c r="B87" s="160"/>
      <c r="C87" s="215" t="s">
        <v>348</v>
      </c>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c r="AN87" s="215"/>
      <c r="AO87" s="215"/>
      <c r="AP87" s="215"/>
      <c r="AQ87" s="215"/>
      <c r="AR87" s="215"/>
      <c r="AS87" s="177"/>
      <c r="AT87" s="177"/>
    </row>
    <row r="88" spans="1:46" ht="15" customHeight="1">
      <c r="A88" s="134"/>
      <c r="B88" s="160" t="s">
        <v>275</v>
      </c>
      <c r="C88" s="215" t="s">
        <v>352</v>
      </c>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c r="AS88" s="182">
        <v>5</v>
      </c>
      <c r="AT88" s="183">
        <f>LEN(C88)</f>
        <v>60</v>
      </c>
    </row>
    <row r="89" spans="1:46" ht="15" customHeight="1">
      <c r="A89" s="134"/>
      <c r="B89" s="160" t="s">
        <v>275</v>
      </c>
      <c r="C89" s="215" t="s">
        <v>353</v>
      </c>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182">
        <v>3</v>
      </c>
      <c r="AT89" s="183">
        <f>LEN(C89)</f>
        <v>61</v>
      </c>
    </row>
    <row r="90" spans="1:46" ht="15" customHeight="1">
      <c r="A90" s="134"/>
      <c r="B90" s="160" t="s">
        <v>275</v>
      </c>
      <c r="C90" s="215" t="s">
        <v>354</v>
      </c>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182">
        <v>0</v>
      </c>
      <c r="AT90" s="183">
        <f>LEN(C90)</f>
        <v>62</v>
      </c>
    </row>
    <row r="91" spans="1:46" ht="15" customHeight="1">
      <c r="A91" s="167"/>
      <c r="B91" s="162"/>
      <c r="C91" s="215" t="s">
        <v>349</v>
      </c>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177"/>
      <c r="AT91" s="177"/>
    </row>
    <row r="92" spans="1:46" ht="30" customHeight="1">
      <c r="A92" s="167"/>
      <c r="B92" s="162" t="s">
        <v>275</v>
      </c>
      <c r="C92" s="362" t="s">
        <v>346</v>
      </c>
      <c r="D92" s="362"/>
      <c r="E92" s="362"/>
      <c r="F92" s="362"/>
      <c r="G92" s="362"/>
      <c r="H92" s="362"/>
      <c r="I92" s="362"/>
      <c r="J92" s="362"/>
      <c r="K92" s="362"/>
      <c r="L92" s="362"/>
      <c r="M92" s="362"/>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182">
        <v>3</v>
      </c>
      <c r="AT92" s="183">
        <f>LEN(C92)</f>
        <v>107</v>
      </c>
    </row>
    <row r="93" spans="1:46" ht="30" customHeight="1">
      <c r="A93" s="167"/>
      <c r="B93" s="162" t="s">
        <v>275</v>
      </c>
      <c r="C93" s="362" t="s">
        <v>382</v>
      </c>
      <c r="D93" s="362"/>
      <c r="E93" s="362"/>
      <c r="F93" s="362"/>
      <c r="G93" s="362"/>
      <c r="H93" s="362"/>
      <c r="I93" s="362"/>
      <c r="J93" s="362"/>
      <c r="K93" s="362"/>
      <c r="L93" s="362"/>
      <c r="M93" s="362"/>
      <c r="N93" s="362"/>
      <c r="O93" s="362"/>
      <c r="P93" s="362"/>
      <c r="Q93" s="362"/>
      <c r="R93" s="362"/>
      <c r="S93" s="362"/>
      <c r="T93" s="362"/>
      <c r="U93" s="362"/>
      <c r="V93" s="362"/>
      <c r="W93" s="362"/>
      <c r="X93" s="362"/>
      <c r="Y93" s="362"/>
      <c r="Z93" s="362"/>
      <c r="AA93" s="362"/>
      <c r="AB93" s="362"/>
      <c r="AC93" s="362"/>
      <c r="AD93" s="362"/>
      <c r="AE93" s="362"/>
      <c r="AF93" s="362"/>
      <c r="AG93" s="362"/>
      <c r="AH93" s="362"/>
      <c r="AI93" s="362"/>
      <c r="AJ93" s="362"/>
      <c r="AK93" s="362"/>
      <c r="AL93" s="362"/>
      <c r="AM93" s="362"/>
      <c r="AN93" s="362"/>
      <c r="AO93" s="362"/>
      <c r="AP93" s="362"/>
      <c r="AQ93" s="362"/>
      <c r="AR93" s="362"/>
      <c r="AS93" s="182">
        <v>0</v>
      </c>
      <c r="AT93" s="183">
        <f>LEN(C93)</f>
        <v>80</v>
      </c>
    </row>
    <row r="94" spans="1:46" ht="15" customHeight="1">
      <c r="A94" s="134"/>
      <c r="B94" s="160"/>
      <c r="C94" s="215" t="s">
        <v>350</v>
      </c>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184"/>
      <c r="AT94" s="177"/>
    </row>
    <row r="95" spans="1:46" ht="15" customHeight="1">
      <c r="A95" s="134"/>
      <c r="B95" s="160" t="s">
        <v>275</v>
      </c>
      <c r="C95" s="215" t="s">
        <v>317</v>
      </c>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182">
        <v>3</v>
      </c>
      <c r="AT95" s="183">
        <f>LEN(C95)</f>
        <v>15</v>
      </c>
    </row>
    <row r="96" spans="1:46" ht="15" customHeight="1">
      <c r="A96" s="134"/>
      <c r="B96" s="160" t="s">
        <v>275</v>
      </c>
      <c r="C96" s="215" t="s">
        <v>318</v>
      </c>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182">
        <v>0</v>
      </c>
      <c r="AT96" s="183">
        <f>LEN(C96)</f>
        <v>16</v>
      </c>
    </row>
    <row r="97" spans="1:46" ht="35.1" customHeight="1">
      <c r="A97" s="134"/>
      <c r="B97" s="169"/>
      <c r="C97" s="233" t="s">
        <v>330</v>
      </c>
      <c r="D97" s="233"/>
      <c r="E97" s="233"/>
      <c r="F97" s="233"/>
      <c r="G97" s="233"/>
      <c r="H97" s="233"/>
      <c r="I97" s="233"/>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185"/>
      <c r="AT97" s="185"/>
    </row>
    <row r="98" spans="1:46" ht="15" customHeight="1">
      <c r="A98" s="134"/>
      <c r="B98" s="160" t="s">
        <v>282</v>
      </c>
      <c r="C98" s="216" t="s">
        <v>273</v>
      </c>
      <c r="D98" s="216"/>
      <c r="E98" s="216"/>
      <c r="F98" s="216"/>
      <c r="G98" s="216"/>
      <c r="H98" s="216"/>
      <c r="I98" s="216"/>
      <c r="J98" s="216"/>
      <c r="K98" s="216"/>
      <c r="L98" s="216"/>
      <c r="M98" s="216"/>
      <c r="N98" s="216"/>
      <c r="O98" s="216"/>
      <c r="P98" s="216"/>
      <c r="Q98" s="216"/>
      <c r="R98" s="216"/>
      <c r="S98" s="216"/>
      <c r="T98" s="216"/>
      <c r="U98" s="216"/>
      <c r="V98" s="216"/>
      <c r="W98" s="216"/>
      <c r="X98" s="216"/>
      <c r="Y98" s="216"/>
      <c r="Z98" s="216"/>
      <c r="AA98" s="216"/>
      <c r="AB98" s="216"/>
      <c r="AC98" s="216"/>
      <c r="AD98" s="216"/>
      <c r="AE98" s="216"/>
      <c r="AF98" s="216"/>
      <c r="AG98" s="216"/>
      <c r="AH98" s="216"/>
      <c r="AI98" s="216"/>
      <c r="AJ98" s="216"/>
      <c r="AK98" s="216"/>
      <c r="AL98" s="216"/>
      <c r="AM98" s="216"/>
      <c r="AN98" s="216"/>
      <c r="AO98" s="216"/>
      <c r="AP98" s="216"/>
      <c r="AQ98" s="216"/>
      <c r="AR98" s="216"/>
      <c r="AS98" s="177"/>
      <c r="AT98" s="177"/>
    </row>
    <row r="99" spans="1:46" ht="15" customHeight="1">
      <c r="A99" s="134"/>
      <c r="B99" s="160" t="s">
        <v>275</v>
      </c>
      <c r="C99" s="215" t="s">
        <v>394</v>
      </c>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182">
        <v>3</v>
      </c>
      <c r="AT99" s="183">
        <f>LEN(C99)</f>
        <v>49</v>
      </c>
    </row>
    <row r="100" spans="1:46" ht="15" customHeight="1">
      <c r="A100" s="134"/>
      <c r="B100" s="160" t="s">
        <v>275</v>
      </c>
      <c r="C100" s="215" t="s">
        <v>388</v>
      </c>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182">
        <v>0</v>
      </c>
      <c r="AT100" s="183">
        <f>LEN(C100)</f>
        <v>52</v>
      </c>
    </row>
    <row r="101" spans="1:46" ht="15" customHeight="1">
      <c r="A101" s="134"/>
      <c r="B101" s="159" t="s">
        <v>283</v>
      </c>
      <c r="C101" s="216" t="s">
        <v>270</v>
      </c>
      <c r="D101" s="216"/>
      <c r="E101" s="216"/>
      <c r="F101" s="216"/>
      <c r="G101" s="216"/>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184"/>
      <c r="AT101" s="177"/>
    </row>
    <row r="102" spans="1:46" ht="15" customHeight="1">
      <c r="A102" s="134"/>
      <c r="B102" s="160" t="s">
        <v>275</v>
      </c>
      <c r="C102" s="215" t="s">
        <v>276</v>
      </c>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182">
        <v>3</v>
      </c>
      <c r="AT102" s="183">
        <f>LEN(C102)</f>
        <v>14</v>
      </c>
    </row>
    <row r="103" spans="1:46" ht="15" customHeight="1">
      <c r="A103" s="134"/>
      <c r="B103" s="160" t="s">
        <v>275</v>
      </c>
      <c r="C103" s="215" t="s">
        <v>290</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182">
        <v>0</v>
      </c>
      <c r="AT103" s="183">
        <f>LEN(C103)</f>
        <v>13</v>
      </c>
    </row>
    <row r="104" spans="1:46" ht="35.1" customHeight="1">
      <c r="A104" s="134"/>
      <c r="B104" s="158"/>
      <c r="C104" s="233" t="s">
        <v>383</v>
      </c>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177"/>
      <c r="AT104" s="177"/>
    </row>
    <row r="105" spans="1:46" ht="15" customHeight="1">
      <c r="A105" s="131"/>
      <c r="B105" s="160" t="s">
        <v>284</v>
      </c>
      <c r="C105" s="215" t="s">
        <v>387</v>
      </c>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177"/>
      <c r="AT105" s="177"/>
    </row>
    <row r="106" spans="1:46" ht="15" customHeight="1">
      <c r="A106" s="131"/>
      <c r="B106" s="160"/>
      <c r="C106" s="215" t="s">
        <v>399</v>
      </c>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c r="AH106" s="215"/>
      <c r="AI106" s="215"/>
      <c r="AJ106" s="215"/>
      <c r="AK106" s="215"/>
      <c r="AL106" s="215"/>
      <c r="AM106" s="215"/>
      <c r="AN106" s="215"/>
      <c r="AO106" s="215"/>
      <c r="AP106" s="215"/>
      <c r="AQ106" s="215"/>
      <c r="AR106" s="215"/>
      <c r="AS106" s="177"/>
      <c r="AT106" s="177"/>
    </row>
    <row r="107" spans="1:46" ht="15" customHeight="1">
      <c r="A107" s="131"/>
      <c r="B107" s="160"/>
      <c r="C107" s="215" t="s">
        <v>286</v>
      </c>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177"/>
      <c r="AT107" s="177"/>
    </row>
    <row r="108" spans="1:46" ht="15" customHeight="1">
      <c r="A108" s="131"/>
      <c r="B108" s="160"/>
      <c r="C108" s="215" t="s">
        <v>321</v>
      </c>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c r="AS108" s="177"/>
      <c r="AT108" s="177"/>
    </row>
    <row r="109" spans="1:46" ht="15" customHeight="1">
      <c r="A109" s="131"/>
      <c r="B109" s="160"/>
      <c r="C109" s="215" t="s">
        <v>322</v>
      </c>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c r="AO109" s="215"/>
      <c r="AP109" s="215"/>
      <c r="AQ109" s="215"/>
      <c r="AR109" s="215"/>
      <c r="AS109" s="177"/>
      <c r="AT109" s="177"/>
    </row>
    <row r="110" spans="1:46" ht="15" customHeight="1">
      <c r="A110" s="131"/>
      <c r="B110" s="160"/>
      <c r="C110" s="215" t="s">
        <v>344</v>
      </c>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c r="AH110" s="215"/>
      <c r="AI110" s="215"/>
      <c r="AJ110" s="215"/>
      <c r="AK110" s="215"/>
      <c r="AL110" s="215"/>
      <c r="AM110" s="215"/>
      <c r="AN110" s="215"/>
      <c r="AO110" s="215"/>
      <c r="AP110" s="215"/>
      <c r="AQ110" s="215"/>
      <c r="AR110" s="215"/>
      <c r="AS110" s="177"/>
      <c r="AT110" s="177"/>
    </row>
    <row r="111" spans="1:46" ht="15" customHeight="1">
      <c r="A111" s="131"/>
      <c r="B111" s="163" t="s">
        <v>285</v>
      </c>
      <c r="C111" s="392" t="s">
        <v>287</v>
      </c>
      <c r="D111" s="392"/>
      <c r="E111" s="392"/>
      <c r="F111" s="392"/>
      <c r="G111" s="392"/>
      <c r="H111" s="392"/>
      <c r="I111" s="392"/>
      <c r="J111" s="392"/>
      <c r="K111" s="392"/>
      <c r="L111" s="392"/>
      <c r="M111" s="392"/>
      <c r="N111" s="392"/>
      <c r="O111" s="392"/>
      <c r="P111" s="392"/>
      <c r="Q111" s="392"/>
      <c r="R111" s="392"/>
      <c r="S111" s="392"/>
      <c r="T111" s="392"/>
      <c r="U111" s="392"/>
      <c r="V111" s="392"/>
      <c r="W111" s="392"/>
      <c r="X111" s="392"/>
      <c r="Y111" s="392"/>
      <c r="Z111" s="392"/>
      <c r="AA111" s="392"/>
      <c r="AB111" s="392"/>
      <c r="AC111" s="392"/>
      <c r="AD111" s="392"/>
      <c r="AE111" s="392"/>
      <c r="AF111" s="392"/>
      <c r="AG111" s="392"/>
      <c r="AH111" s="392"/>
      <c r="AI111" s="392"/>
      <c r="AJ111" s="392"/>
      <c r="AK111" s="392"/>
      <c r="AL111" s="392"/>
      <c r="AM111" s="392"/>
      <c r="AN111" s="392"/>
      <c r="AO111" s="392"/>
      <c r="AP111" s="392"/>
      <c r="AQ111" s="392"/>
      <c r="AR111" s="392"/>
      <c r="AS111" s="177"/>
      <c r="AT111" s="177"/>
    </row>
    <row r="112" spans="1:46" ht="15" customHeight="1">
      <c r="A112" s="131"/>
      <c r="B112" s="159" t="s">
        <v>319</v>
      </c>
      <c r="C112" s="394" t="s">
        <v>390</v>
      </c>
      <c r="D112" s="394"/>
      <c r="E112" s="394"/>
      <c r="F112" s="394"/>
      <c r="G112" s="394"/>
      <c r="H112" s="394"/>
      <c r="I112" s="394"/>
      <c r="J112" s="394"/>
      <c r="K112" s="394"/>
      <c r="L112" s="394"/>
      <c r="M112" s="394"/>
      <c r="N112" s="394"/>
      <c r="O112" s="394"/>
      <c r="P112" s="394"/>
      <c r="Q112" s="394"/>
      <c r="R112" s="394"/>
      <c r="S112" s="394"/>
      <c r="T112" s="394"/>
      <c r="U112" s="394"/>
      <c r="V112" s="394"/>
      <c r="W112" s="394"/>
      <c r="X112" s="394"/>
      <c r="Y112" s="394"/>
      <c r="Z112" s="394"/>
      <c r="AA112" s="394"/>
      <c r="AB112" s="394"/>
      <c r="AC112" s="394"/>
      <c r="AD112" s="394"/>
      <c r="AE112" s="394"/>
      <c r="AF112" s="394"/>
      <c r="AG112" s="394"/>
      <c r="AH112" s="394"/>
      <c r="AI112" s="394"/>
      <c r="AJ112" s="394"/>
      <c r="AK112" s="394"/>
      <c r="AL112" s="394"/>
      <c r="AM112" s="394"/>
      <c r="AN112" s="394"/>
      <c r="AO112" s="394"/>
      <c r="AP112" s="394"/>
      <c r="AQ112" s="394"/>
      <c r="AR112" s="394"/>
      <c r="AS112" s="177"/>
      <c r="AT112" s="177"/>
    </row>
    <row r="113" spans="1:46" ht="15" customHeight="1">
      <c r="A113" s="131"/>
      <c r="B113" s="160" t="s">
        <v>301</v>
      </c>
      <c r="C113" s="395" t="s">
        <v>329</v>
      </c>
      <c r="D113" s="395"/>
      <c r="E113" s="395"/>
      <c r="F113" s="395"/>
      <c r="G113" s="395"/>
      <c r="H113" s="395"/>
      <c r="I113" s="395"/>
      <c r="J113" s="395"/>
      <c r="K113" s="395"/>
      <c r="L113" s="395"/>
      <c r="M113" s="395"/>
      <c r="N113" s="395"/>
      <c r="O113" s="395"/>
      <c r="P113" s="395"/>
      <c r="Q113" s="395"/>
      <c r="R113" s="395"/>
      <c r="S113" s="395"/>
      <c r="T113" s="395"/>
      <c r="U113" s="395"/>
      <c r="V113" s="395"/>
      <c r="W113" s="395"/>
      <c r="X113" s="395"/>
      <c r="Y113" s="395"/>
      <c r="Z113" s="395"/>
      <c r="AA113" s="395"/>
      <c r="AB113" s="395"/>
      <c r="AC113" s="395"/>
      <c r="AD113" s="395"/>
      <c r="AE113" s="395"/>
      <c r="AF113" s="395"/>
      <c r="AG113" s="395"/>
      <c r="AH113" s="395"/>
      <c r="AI113" s="395"/>
      <c r="AJ113" s="395"/>
      <c r="AK113" s="395"/>
      <c r="AL113" s="395"/>
      <c r="AM113" s="395"/>
      <c r="AN113" s="395"/>
      <c r="AO113" s="395"/>
      <c r="AP113" s="395"/>
      <c r="AQ113" s="395"/>
      <c r="AR113" s="395"/>
      <c r="AS113" s="177"/>
      <c r="AT113" s="177"/>
    </row>
    <row r="114" spans="1:46" ht="15" customHeight="1">
      <c r="A114" s="131"/>
      <c r="B114" s="160"/>
      <c r="C114" s="396" t="s">
        <v>391</v>
      </c>
      <c r="D114" s="396"/>
      <c r="E114" s="396"/>
      <c r="F114" s="396"/>
      <c r="G114" s="396"/>
      <c r="H114" s="396"/>
      <c r="I114" s="396"/>
      <c r="J114" s="396"/>
      <c r="K114" s="396"/>
      <c r="L114" s="396"/>
      <c r="M114" s="396"/>
      <c r="N114" s="396"/>
      <c r="O114" s="396"/>
      <c r="P114" s="396"/>
      <c r="Q114" s="396"/>
      <c r="R114" s="396"/>
      <c r="S114" s="396"/>
      <c r="T114" s="396"/>
      <c r="U114" s="396"/>
      <c r="V114" s="396"/>
      <c r="W114" s="396"/>
      <c r="X114" s="396"/>
      <c r="Y114" s="396"/>
      <c r="Z114" s="396"/>
      <c r="AA114" s="396"/>
      <c r="AB114" s="396"/>
      <c r="AC114" s="396"/>
      <c r="AD114" s="396"/>
      <c r="AE114" s="396"/>
      <c r="AF114" s="396"/>
      <c r="AG114" s="396"/>
      <c r="AH114" s="396"/>
      <c r="AI114" s="396"/>
      <c r="AJ114" s="396"/>
      <c r="AK114" s="396"/>
      <c r="AL114" s="396"/>
      <c r="AM114" s="396"/>
      <c r="AN114" s="396"/>
      <c r="AO114" s="396"/>
      <c r="AP114" s="396"/>
      <c r="AQ114" s="396"/>
      <c r="AR114" s="396"/>
      <c r="AS114" s="177"/>
      <c r="AT114" s="177"/>
    </row>
    <row r="115" spans="1:46" ht="35.1" customHeight="1">
      <c r="A115" s="131"/>
      <c r="B115" s="512" t="s">
        <v>369</v>
      </c>
      <c r="C115" s="501" t="s">
        <v>386</v>
      </c>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c r="AI115" s="216"/>
      <c r="AJ115" s="216"/>
      <c r="AK115" s="216"/>
      <c r="AL115" s="216"/>
      <c r="AM115" s="216"/>
      <c r="AN115" s="216"/>
      <c r="AO115" s="216"/>
      <c r="AP115" s="216"/>
      <c r="AQ115" s="216"/>
      <c r="AR115" s="216"/>
      <c r="AS115" s="177"/>
      <c r="AT115" s="177"/>
    </row>
    <row r="116" spans="1:46" ht="54.95" customHeight="1">
      <c r="A116" s="131"/>
      <c r="B116" s="513"/>
      <c r="C116" s="397" t="s">
        <v>384</v>
      </c>
      <c r="D116" s="398"/>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F116" s="398"/>
      <c r="AG116" s="398"/>
      <c r="AH116" s="398"/>
      <c r="AI116" s="398"/>
      <c r="AJ116" s="398"/>
      <c r="AK116" s="398"/>
      <c r="AL116" s="398"/>
      <c r="AM116" s="398"/>
      <c r="AN116" s="398"/>
      <c r="AO116" s="398"/>
      <c r="AP116" s="398"/>
      <c r="AQ116" s="398"/>
      <c r="AR116" s="398"/>
      <c r="AS116" s="177"/>
      <c r="AT116" s="177"/>
    </row>
    <row r="117" spans="1:46" ht="15" customHeight="1">
      <c r="A117" s="131"/>
      <c r="B117" s="163" t="s">
        <v>320</v>
      </c>
      <c r="C117" s="392" t="s">
        <v>385</v>
      </c>
      <c r="D117" s="392"/>
      <c r="E117" s="392"/>
      <c r="F117" s="392"/>
      <c r="G117" s="392"/>
      <c r="H117" s="392"/>
      <c r="I117" s="392"/>
      <c r="J117" s="392"/>
      <c r="K117" s="392"/>
      <c r="L117" s="392"/>
      <c r="M117" s="392"/>
      <c r="N117" s="392"/>
      <c r="O117" s="392"/>
      <c r="P117" s="392"/>
      <c r="Q117" s="392"/>
      <c r="R117" s="392"/>
      <c r="S117" s="392"/>
      <c r="T117" s="392"/>
      <c r="U117" s="392"/>
      <c r="V117" s="392"/>
      <c r="W117" s="392"/>
      <c r="X117" s="392"/>
      <c r="Y117" s="392"/>
      <c r="Z117" s="392"/>
      <c r="AA117" s="392"/>
      <c r="AB117" s="392"/>
      <c r="AC117" s="392"/>
      <c r="AD117" s="392"/>
      <c r="AE117" s="392"/>
      <c r="AF117" s="392"/>
      <c r="AG117" s="392"/>
      <c r="AH117" s="392"/>
      <c r="AI117" s="392"/>
      <c r="AJ117" s="392"/>
      <c r="AK117" s="392"/>
      <c r="AL117" s="392"/>
      <c r="AM117" s="392"/>
      <c r="AN117" s="392"/>
      <c r="AO117" s="392"/>
      <c r="AP117" s="392"/>
      <c r="AQ117" s="392"/>
      <c r="AR117" s="392"/>
      <c r="AS117" s="177"/>
      <c r="AT117" s="177"/>
    </row>
    <row r="118" spans="1:46" ht="35.1" customHeight="1">
      <c r="A118" s="131"/>
      <c r="B118" s="159" t="s">
        <v>370</v>
      </c>
      <c r="C118" s="285" t="s">
        <v>389</v>
      </c>
      <c r="D118" s="286"/>
      <c r="E118" s="286"/>
      <c r="F118" s="286"/>
      <c r="G118" s="286"/>
      <c r="H118" s="286"/>
      <c r="I118" s="286"/>
      <c r="J118" s="286"/>
      <c r="K118" s="286"/>
      <c r="L118" s="286"/>
      <c r="M118" s="286"/>
      <c r="N118" s="286"/>
      <c r="O118" s="286"/>
      <c r="P118" s="286"/>
      <c r="Q118" s="286"/>
      <c r="R118" s="286"/>
      <c r="S118" s="286"/>
      <c r="T118" s="286"/>
      <c r="U118" s="286"/>
      <c r="V118" s="286"/>
      <c r="W118" s="286"/>
      <c r="X118" s="286"/>
      <c r="Y118" s="286"/>
      <c r="Z118" s="286"/>
      <c r="AA118" s="286"/>
      <c r="AB118" s="286"/>
      <c r="AC118" s="286"/>
      <c r="AD118" s="286"/>
      <c r="AE118" s="286"/>
      <c r="AF118" s="286"/>
      <c r="AG118" s="286"/>
      <c r="AH118" s="286"/>
      <c r="AI118" s="286"/>
      <c r="AJ118" s="286"/>
      <c r="AK118" s="286"/>
      <c r="AL118" s="286"/>
      <c r="AM118" s="286"/>
      <c r="AN118" s="286"/>
      <c r="AO118" s="286"/>
      <c r="AP118" s="286"/>
      <c r="AQ118" s="286"/>
      <c r="AR118" s="286"/>
      <c r="AS118" s="177"/>
      <c r="AT118" s="177"/>
    </row>
  </sheetData>
  <sheetProtection algorithmName="SHA-512" hashValue="7EazJ1c56OmEf+p6jfoZTw6O+i+w1JQaTjRG9Rvx0ZyKDT2Hil+yhtbVymUYc1SV7KZLRaD7LlCZNLhV9w92vg==" saltValue="mQqEqTha/Lc0FHdZuPsGag==" spinCount="100000" sheet="1" scenarios="1"/>
  <dataConsolidate/>
  <mergeCells count="271">
    <mergeCell ref="R19:AQ19"/>
    <mergeCell ref="R22:AQ22"/>
    <mergeCell ref="R21:AQ21"/>
    <mergeCell ref="B18:G23"/>
    <mergeCell ref="H23:Q23"/>
    <mergeCell ref="H22:Q22"/>
    <mergeCell ref="H21:Q21"/>
    <mergeCell ref="H20:Q20"/>
    <mergeCell ref="H19:Q19"/>
    <mergeCell ref="H18:Q18"/>
    <mergeCell ref="B115:B116"/>
    <mergeCell ref="K43:N45"/>
    <mergeCell ref="AJ44:AM45"/>
    <mergeCell ref="AN44:AQ45"/>
    <mergeCell ref="D36:J38"/>
    <mergeCell ref="X36:Z38"/>
    <mergeCell ref="B47:J49"/>
    <mergeCell ref="K47:S49"/>
    <mergeCell ref="U46:V49"/>
    <mergeCell ref="B33:C41"/>
    <mergeCell ref="K36:N38"/>
    <mergeCell ref="AO62:AQ63"/>
    <mergeCell ref="AO60:AQ61"/>
    <mergeCell ref="AK62:AN63"/>
    <mergeCell ref="AD55:AF56"/>
    <mergeCell ref="AD60:AF61"/>
    <mergeCell ref="W60:Z61"/>
    <mergeCell ref="AA60:AC61"/>
    <mergeCell ref="AD62:AF63"/>
    <mergeCell ref="W46:AE48"/>
    <mergeCell ref="Y49:AE49"/>
    <mergeCell ref="AD57:AF58"/>
    <mergeCell ref="AG52:AQ52"/>
    <mergeCell ref="X39:Z41"/>
    <mergeCell ref="U43:AE45"/>
    <mergeCell ref="AF43:AQ43"/>
    <mergeCell ref="AF44:AI45"/>
    <mergeCell ref="R25:AQ25"/>
    <mergeCell ref="AA39:AC41"/>
    <mergeCell ref="AE30:AQ32"/>
    <mergeCell ref="U36:W38"/>
    <mergeCell ref="C115:AR115"/>
    <mergeCell ref="S66:X66"/>
    <mergeCell ref="Y66:AC66"/>
    <mergeCell ref="AG54:AJ54"/>
    <mergeCell ref="AF49:AI49"/>
    <mergeCell ref="AJ49:AM49"/>
    <mergeCell ref="L54:O54"/>
    <mergeCell ref="P54:R54"/>
    <mergeCell ref="S54:V54"/>
    <mergeCell ref="S53:V53"/>
    <mergeCell ref="S52:AF52"/>
    <mergeCell ref="W57:Z58"/>
    <mergeCell ref="AG53:AJ53"/>
    <mergeCell ref="AK53:AN53"/>
    <mergeCell ref="AN49:AQ49"/>
    <mergeCell ref="AK54:AN54"/>
    <mergeCell ref="AO54:AQ54"/>
    <mergeCell ref="AG51:AQ51"/>
    <mergeCell ref="AO53:AQ53"/>
    <mergeCell ref="AG60:AJ61"/>
    <mergeCell ref="AA55:AC56"/>
    <mergeCell ref="AK57:AN58"/>
    <mergeCell ref="AK60:AN61"/>
    <mergeCell ref="AK59:AN59"/>
    <mergeCell ref="B66:G68"/>
    <mergeCell ref="L62:O63"/>
    <mergeCell ref="W62:Z63"/>
    <mergeCell ref="AA62:AC63"/>
    <mergeCell ref="B60:D63"/>
    <mergeCell ref="E60:G61"/>
    <mergeCell ref="N66:R66"/>
    <mergeCell ref="AD66:AH66"/>
    <mergeCell ref="S60:V61"/>
    <mergeCell ref="AG62:AJ63"/>
    <mergeCell ref="S59:V59"/>
    <mergeCell ref="E62:G63"/>
    <mergeCell ref="H62:K63"/>
    <mergeCell ref="P62:R63"/>
    <mergeCell ref="S62:V63"/>
    <mergeCell ref="H60:K61"/>
    <mergeCell ref="L60:O61"/>
    <mergeCell ref="W53:Z53"/>
    <mergeCell ref="AO55:AQ56"/>
    <mergeCell ref="AO57:AQ58"/>
    <mergeCell ref="S57:V58"/>
    <mergeCell ref="H59:K59"/>
    <mergeCell ref="L59:O59"/>
    <mergeCell ref="AG59:AJ59"/>
    <mergeCell ref="AK55:AN56"/>
    <mergeCell ref="AG55:AJ56"/>
    <mergeCell ref="AA57:AC58"/>
    <mergeCell ref="AO59:AQ59"/>
    <mergeCell ref="W55:Z56"/>
    <mergeCell ref="H55:K56"/>
    <mergeCell ref="L55:O56"/>
    <mergeCell ref="P55:R56"/>
    <mergeCell ref="AG57:AJ58"/>
    <mergeCell ref="S55:V56"/>
    <mergeCell ref="W59:Z59"/>
    <mergeCell ref="D6:G6"/>
    <mergeCell ref="H6:AQ6"/>
    <mergeCell ref="D7:G7"/>
    <mergeCell ref="H7:AQ7"/>
    <mergeCell ref="D8:G8"/>
    <mergeCell ref="H8:Z8"/>
    <mergeCell ref="AA8:AE8"/>
    <mergeCell ref="AF8:AQ8"/>
    <mergeCell ref="D9:G10"/>
    <mergeCell ref="H9:K9"/>
    <mergeCell ref="L9:U9"/>
    <mergeCell ref="V9:Z9"/>
    <mergeCell ref="O36:Q38"/>
    <mergeCell ref="AA9:AQ9"/>
    <mergeCell ref="H10:AQ10"/>
    <mergeCell ref="B1:F1"/>
    <mergeCell ref="B2:P4"/>
    <mergeCell ref="X2:AQ2"/>
    <mergeCell ref="X3:AB3"/>
    <mergeCell ref="AC3:AG3"/>
    <mergeCell ref="AH3:AL3"/>
    <mergeCell ref="AM3:AQ3"/>
    <mergeCell ref="X4:AB4"/>
    <mergeCell ref="AC4:AG4"/>
    <mergeCell ref="AH4:AL4"/>
    <mergeCell ref="AM4:AQ4"/>
    <mergeCell ref="AA11:AQ11"/>
    <mergeCell ref="D12:G12"/>
    <mergeCell ref="H12:AQ12"/>
    <mergeCell ref="D11:G11"/>
    <mergeCell ref="H11:U11"/>
    <mergeCell ref="V11:Z11"/>
    <mergeCell ref="B16:Q16"/>
    <mergeCell ref="R23:AQ23"/>
    <mergeCell ref="L14:U14"/>
    <mergeCell ref="R18:AQ18"/>
    <mergeCell ref="C111:AR111"/>
    <mergeCell ref="C117:AR117"/>
    <mergeCell ref="C73:AR73"/>
    <mergeCell ref="C76:AR76"/>
    <mergeCell ref="C75:AR75"/>
    <mergeCell ref="C78:AR78"/>
    <mergeCell ref="C83:AR83"/>
    <mergeCell ref="C93:AR93"/>
    <mergeCell ref="C108:AR108"/>
    <mergeCell ref="C109:AR109"/>
    <mergeCell ref="C110:AR110"/>
    <mergeCell ref="C112:AR112"/>
    <mergeCell ref="C113:AR113"/>
    <mergeCell ref="C114:AR114"/>
    <mergeCell ref="C105:AR105"/>
    <mergeCell ref="C106:AR106"/>
    <mergeCell ref="C107:AR107"/>
    <mergeCell ref="C99:AR99"/>
    <mergeCell ref="C94:AR94"/>
    <mergeCell ref="C96:AR96"/>
    <mergeCell ref="C95:AR95"/>
    <mergeCell ref="C116:AR116"/>
    <mergeCell ref="R36:T38"/>
    <mergeCell ref="B25:Q25"/>
    <mergeCell ref="R16:AQ16"/>
    <mergeCell ref="R24:AQ24"/>
    <mergeCell ref="C92:AR92"/>
    <mergeCell ref="C91:AR91"/>
    <mergeCell ref="AS14:AS15"/>
    <mergeCell ref="AE33:AQ37"/>
    <mergeCell ref="AE38:AQ42"/>
    <mergeCell ref="B43:J45"/>
    <mergeCell ref="V14:AE14"/>
    <mergeCell ref="U33:W35"/>
    <mergeCell ref="U39:W41"/>
    <mergeCell ref="D33:J35"/>
    <mergeCell ref="H54:K54"/>
    <mergeCell ref="W54:Z54"/>
    <mergeCell ref="L53:O53"/>
    <mergeCell ref="U29:W29"/>
    <mergeCell ref="X29:Z29"/>
    <mergeCell ref="B24:Q24"/>
    <mergeCell ref="B51:G54"/>
    <mergeCell ref="H51:AF51"/>
    <mergeCell ref="O39:Q41"/>
    <mergeCell ref="R39:T41"/>
    <mergeCell ref="K33:N35"/>
    <mergeCell ref="O33:Q35"/>
    <mergeCell ref="V13:Z13"/>
    <mergeCell ref="AA13:AQ13"/>
    <mergeCell ref="AF14:AQ14"/>
    <mergeCell ref="H14:K14"/>
    <mergeCell ref="B28:J29"/>
    <mergeCell ref="K28:AC28"/>
    <mergeCell ref="K29:N29"/>
    <mergeCell ref="O29:Q29"/>
    <mergeCell ref="R29:T29"/>
    <mergeCell ref="AA29:AC29"/>
    <mergeCell ref="AE28:AQ28"/>
    <mergeCell ref="AE29:AQ29"/>
    <mergeCell ref="AA33:AC35"/>
    <mergeCell ref="AA30:AC32"/>
    <mergeCell ref="D13:G14"/>
    <mergeCell ref="H13:K13"/>
    <mergeCell ref="L13:U13"/>
    <mergeCell ref="X33:Z35"/>
    <mergeCell ref="K30:N32"/>
    <mergeCell ref="O30:Q32"/>
    <mergeCell ref="R20:AQ20"/>
    <mergeCell ref="B6:C14"/>
    <mergeCell ref="AA36:AC38"/>
    <mergeCell ref="R30:T32"/>
    <mergeCell ref="U30:W32"/>
    <mergeCell ref="X30:Z32"/>
    <mergeCell ref="B30:J32"/>
    <mergeCell ref="C118:AR118"/>
    <mergeCell ref="AI66:AL66"/>
    <mergeCell ref="AM66:AQ66"/>
    <mergeCell ref="H68:M68"/>
    <mergeCell ref="N68:R68"/>
    <mergeCell ref="S68:X68"/>
    <mergeCell ref="Y68:AC68"/>
    <mergeCell ref="AD68:AH68"/>
    <mergeCell ref="AI68:AL68"/>
    <mergeCell ref="AM68:AQ68"/>
    <mergeCell ref="C97:AR97"/>
    <mergeCell ref="C102:AR102"/>
    <mergeCell ref="C103:AR103"/>
    <mergeCell ref="C72:AR72"/>
    <mergeCell ref="C84:AR84"/>
    <mergeCell ref="C71:AR71"/>
    <mergeCell ref="D39:J41"/>
    <mergeCell ref="R33:T35"/>
    <mergeCell ref="K39:N41"/>
    <mergeCell ref="AF46:AI48"/>
    <mergeCell ref="AJ46:AM48"/>
    <mergeCell ref="AN46:AQ48"/>
    <mergeCell ref="H52:R52"/>
    <mergeCell ref="C104:AR104"/>
    <mergeCell ref="C100:AR100"/>
    <mergeCell ref="C101:AR101"/>
    <mergeCell ref="E55:G56"/>
    <mergeCell ref="H53:K53"/>
    <mergeCell ref="AA53:AC53"/>
    <mergeCell ref="AD53:AF54"/>
    <mergeCell ref="AA54:AC54"/>
    <mergeCell ref="P53:R53"/>
    <mergeCell ref="B55:D58"/>
    <mergeCell ref="AA59:AC59"/>
    <mergeCell ref="AD59:AF59"/>
    <mergeCell ref="P59:R59"/>
    <mergeCell ref="P60:R61"/>
    <mergeCell ref="B59:G59"/>
    <mergeCell ref="E57:G58"/>
    <mergeCell ref="H57:K58"/>
    <mergeCell ref="L57:O58"/>
    <mergeCell ref="P57:R58"/>
    <mergeCell ref="S64:V64"/>
    <mergeCell ref="AG64:AJ64"/>
    <mergeCell ref="B64:R64"/>
    <mergeCell ref="C77:AR77"/>
    <mergeCell ref="C85:AR85"/>
    <mergeCell ref="C86:AR86"/>
    <mergeCell ref="C98:AR98"/>
    <mergeCell ref="C70:AR70"/>
    <mergeCell ref="C74:AR74"/>
    <mergeCell ref="H66:M66"/>
    <mergeCell ref="C79:AR79"/>
    <mergeCell ref="C80:AR80"/>
    <mergeCell ref="C81:AR81"/>
    <mergeCell ref="C82:AR82"/>
    <mergeCell ref="C87:AR87"/>
    <mergeCell ref="C88:AR88"/>
    <mergeCell ref="C89:AR89"/>
    <mergeCell ref="C90:AR90"/>
  </mergeCells>
  <phoneticPr fontId="13"/>
  <conditionalFormatting sqref="AC4:AQ4 H6:AQ7 AA9 AA30:AC41 AE30 P55:R58 P60:R63 AA55:AF58 AA60:AF63 AO55:AQ58 AO60:AQ63 K30:Z32 H68 AI68 N68 S68 Y68 AM68 S64 AG64">
    <cfRule type="expression" dxfId="11" priority="20" stopIfTrue="1">
      <formula>H4=""</formula>
    </cfRule>
  </conditionalFormatting>
  <conditionalFormatting sqref="H8 AF8 L9 H10:AQ12 L13:U14 AA13 AF14 R16 R18:AQ18 R24:R25 K33:Z41 H55:O58 H60:O63 S55:Z58 S60:Z63 AG55:AN58 AG60:AN63 K43 K47 AF46:AQ49 AD68 R20:AQ20 R23:AQ23">
    <cfRule type="expression" dxfId="10" priority="19" stopIfTrue="1">
      <formula>H8=""</formula>
    </cfRule>
  </conditionalFormatting>
  <conditionalFormatting sqref="AE30 AA39">
    <cfRule type="expression" dxfId="9" priority="18" stopIfTrue="1">
      <formula>$AS$34="NG"</formula>
    </cfRule>
  </conditionalFormatting>
  <conditionalFormatting sqref="AM68">
    <cfRule type="expression" dxfId="8" priority="8" stopIfTrue="1">
      <formula>AM68=""</formula>
    </cfRule>
  </conditionalFormatting>
  <conditionalFormatting sqref="S64 B64">
    <cfRule type="expression" dxfId="7" priority="5">
      <formula>AND($Y$68&gt;0,$S$64&gt;0,$AG$64="")</formula>
    </cfRule>
  </conditionalFormatting>
  <conditionalFormatting sqref="S64 AG64 B64">
    <cfRule type="expression" dxfId="6" priority="4">
      <formula>AND($Y$68&gt;0,$S$64*1.3&gt;$AG$64)</formula>
    </cfRule>
  </conditionalFormatting>
  <conditionalFormatting sqref="R19:AQ19">
    <cfRule type="expression" dxfId="5" priority="3" stopIfTrue="1">
      <formula>R19=""</formula>
    </cfRule>
  </conditionalFormatting>
  <conditionalFormatting sqref="R22:AQ22">
    <cfRule type="expression" dxfId="4" priority="2" stopIfTrue="1">
      <formula>R22=""</formula>
    </cfRule>
  </conditionalFormatting>
  <conditionalFormatting sqref="R21:AQ21">
    <cfRule type="expression" dxfId="3" priority="1" stopIfTrue="1">
      <formula>R21=""</formula>
    </cfRule>
  </conditionalFormatting>
  <dataValidations count="38">
    <dataValidation type="whole" imeMode="disabled" allowBlank="1" showInputMessage="1" showErrorMessage="1" error="年度末時点の従業員数は0～1000の間の半角数字で入力してください。" sqref="H46 L46 Q46" xr:uid="{00000000-0002-0000-0200-000000000000}">
      <formula1>0</formula1>
      <formula2>1000</formula2>
    </dataValidation>
    <dataValidation type="whole" imeMode="disabled" allowBlank="1" showInputMessage="1" showErrorMessage="1" error="0～99の間の半角数字で入力してください。" sqref="AF46 AJ46 AN46" xr:uid="{00000000-0002-0000-0200-000001000000}">
      <formula1>0</formula1>
      <formula2>99</formula2>
    </dataValidation>
    <dataValidation imeMode="disabled" allowBlank="1" showInputMessage="1" showErrorMessage="1" error="①研修生数（FW1）は0～100の半角数字で入力してください。" sqref="R30 O30 K30" xr:uid="{00000000-0002-0000-0200-000002000000}"/>
    <dataValidation type="whole" imeMode="halfAlpha" allowBlank="1" showInputMessage="1" showErrorMessage="1" error="0～99の半角数字で入力して下さい。" sqref="AM68 H68 N68 AI68" xr:uid="{00000000-0002-0000-0200-000003000000}">
      <formula1>0</formula1>
      <formula2>99</formula2>
    </dataValidation>
    <dataValidation type="custom" imeMode="disabled" allowBlank="1" showInputMessage="1" showErrorMessage="1" error="E-Mail は100文字以内で入力してください。_x000a_E-Mailを有していない場合は-（ハイフン）を入力してください。" sqref="H12:AQ12" xr:uid="{00000000-0002-0000-0200-000004000000}">
      <formula1>OR(H12="-",LENB(H12)&lt;=100)</formula1>
    </dataValidation>
    <dataValidation type="custom" imeMode="disabled" allowBlank="1" showErrorMessage="1" error="FAX番号は12桁以内で入力してください。_x000a_FAX番号を有していない場合は-（ハイフン）を入力してください。" sqref="AA11:AQ11" xr:uid="{00000000-0002-0000-0200-000005000000}">
      <formula1>OR(AA11="-",LENB(AA11)&lt;=12)</formula1>
    </dataValidation>
    <dataValidation type="custom" imeMode="disabled" allowBlank="1" showErrorMessage="1" error="電話番号は13桁以内で入力してください。_x000a_電話番号を有していない場合は-（ハイフン）を入力してください。" sqref="H11:U11" xr:uid="{00000000-0002-0000-0200-000006000000}">
      <formula1>OR(H11="-",LENB(H11)&lt;=13)</formula1>
    </dataValidation>
    <dataValidation type="list" imeMode="disabled" allowBlank="1" showInputMessage="1" promptTitle="認定申請中の場合" prompt="&quot;－&quot;を選択して下さい" sqref="L13:U14" xr:uid="{00000000-0002-0000-0200-000007000000}">
      <formula1>"-"</formula1>
    </dataValidation>
    <dataValidation type="custom" allowBlank="1" showInputMessage="1" showErrorMessage="1" error="住所は255文字以内です。_x000a_※空白（スペース）も全角で入力して下さい。" sqref="H10:AQ10" xr:uid="{00000000-0002-0000-0200-000008000000}">
      <formula1>OR(H10="-",LENB(H10)&lt;=510)</formula1>
    </dataValidation>
    <dataValidation type="custom" allowBlank="1" showErrorMessage="1" error="郵便番号は「000-0000」の形式で入力してください。" sqref="L9:U9" xr:uid="{00000000-0002-0000-0200-000009000000}">
      <formula1>OR(L9="-",AND(LENB(L9)=8,ISNUMBER(INT(MID(L9,1,3))),MID(L9,4,1)="-",ISNUMBER(INT(MID(L9,5,4)))))</formula1>
    </dataValidation>
    <dataValidation type="list" allowBlank="1" showInputMessage="1" promptTitle="認定申請中の場合" prompt="&quot;－&quot;を選択して下さい" sqref="AA13:AQ13" xr:uid="{00000000-0002-0000-0200-00000A000000}">
      <formula1>"-"</formula1>
    </dataValidation>
    <dataValidation type="list" allowBlank="1" showErrorMessage="1" error="事業体区分はリストから選択してください。" sqref="H8:Z8" xr:uid="{00000000-0002-0000-0200-00000B000000}">
      <formula1>INDIRECT("リスト!$S$4:$S$21")</formula1>
    </dataValidation>
    <dataValidation type="custom" allowBlank="1" showErrorMessage="1" error="担当者名は全角20文字です。_x000a_※空白（スペース）も全角で入力して下さい。_x000a_担当者を設定していない場合は-（ハイフン）を入力してください。" sqref="AF8:AQ8" xr:uid="{00000000-0002-0000-0200-00000C000000}">
      <formula1>OR(AF8="-",AND(LENB(AF8)&lt;=40,AF8=DBCS(AF8)))</formula1>
    </dataValidation>
    <dataValidation type="whole" allowBlank="1" showInputMessage="1" showErrorMessage="1" error="労働生産性（ha／人日）は事業量（ha）／雇用量（人日）の数値を入力して下さい。" sqref="AA60:AC63" xr:uid="{00000000-0002-0000-0200-00000D000000}">
      <formula1>0</formula1>
      <formula2>999</formula2>
    </dataValidation>
    <dataValidation type="whole" allowBlank="1" showInputMessage="1" showErrorMessage="1" error="労働生産性（㎥／人日）は事業量（㎥）／雇用量（人日）の数値を入力して下さい。" sqref="AA55:AC58" xr:uid="{00000000-0002-0000-0200-00000E000000}">
      <formula1>0</formula1>
      <formula2>999</formula2>
    </dataValidation>
    <dataValidation imeMode="disabled" allowBlank="1" showInputMessage="1" error="雇用量（人日）は0～99,999の半角数字で入力してください。" sqref="W60:Z63 L55:O58 AK60:AN63 W55:Z58 AK55:AN58 L60:O63" xr:uid="{00000000-0002-0000-0200-00000F000000}"/>
    <dataValidation imeMode="disabled" allowBlank="1" showInputMessage="1" error="事業量（ｈａ）は0～999の半角数字で入力してください。" sqref="S60:V63 AG60:AJ63 H60:K63" xr:uid="{00000000-0002-0000-0200-000010000000}"/>
    <dataValidation imeMode="disabled" allowBlank="1" showInputMessage="1" error="事業量（㎥）は0～99,999の間の半角数字で入力してください。" sqref="AG55:AJ58 H55:K58 S55:V58" xr:uid="{00000000-0002-0000-0200-000011000000}"/>
    <dataValidation allowBlank="1" showInputMessage="1" showErrorMessage="1" error="①研修生数（FW1）は0～100の半角数字で入力してください。" sqref="X30" xr:uid="{00000000-0002-0000-0200-000012000000}"/>
    <dataValidation type="list" imeMode="halfAlpha" allowBlank="1" showInputMessage="1" promptTitle="認定済みの場合" prompt="&quot;－&quot;を選択して下さい" sqref="AF14:AQ14" xr:uid="{00000000-0002-0000-0200-000013000000}">
      <formula1>"-"</formula1>
    </dataValidation>
    <dataValidation type="list" allowBlank="1" showInputMessage="1" showErrorMessage="1" sqref="R16:AQ16" xr:uid="{00000000-0002-0000-0200-000014000000}">
      <formula1>$C$72:$C$73</formula1>
    </dataValidation>
    <dataValidation type="list" allowBlank="1" showInputMessage="1" showErrorMessage="1" sqref="R18:AQ18" xr:uid="{00000000-0002-0000-0200-000015000000}">
      <formula1>$C$76:$C$78</formula1>
    </dataValidation>
    <dataValidation type="list" allowBlank="1" showInputMessage="1" showErrorMessage="1" sqref="R20:AQ20" xr:uid="{00000000-0002-0000-0200-000016000000}">
      <formula1>$C$84:$C$86</formula1>
    </dataValidation>
    <dataValidation type="list" allowBlank="1" showInputMessage="1" showErrorMessage="1" sqref="R24:AQ24" xr:uid="{00000000-0002-0000-0200-000018000000}">
      <formula1>$C$99:$C$100</formula1>
    </dataValidation>
    <dataValidation type="list" allowBlank="1" showInputMessage="1" showErrorMessage="1" error="加入している場合は&quot;○&quot;を選択して下さい" sqref="K43:N45" xr:uid="{00000000-0002-0000-0200-00001A000000}">
      <formula1>"○,×"</formula1>
    </dataValidation>
    <dataValidation type="whole" allowBlank="1" showInputMessage="1" showErrorMessage="1" error="0～99の間の半角数字で入力してください。" sqref="K33:Z41" xr:uid="{00000000-0002-0000-0200-00001B000000}">
      <formula1>0</formula1>
      <formula2>99</formula2>
    </dataValidation>
    <dataValidation type="whole" allowBlank="1" showInputMessage="1" showErrorMessage="1" error="0～99の半角数字で入力して下さい。" sqref="S68" xr:uid="{00000000-0002-0000-0200-00001C000000}">
      <formula1>0</formula1>
      <formula2>99</formula2>
    </dataValidation>
    <dataValidation type="list" allowBlank="1" showInputMessage="1" showErrorMessage="1" sqref="S25:AQ26 R25" xr:uid="{00000000-0002-0000-0200-00001D000000}">
      <formula1>$C$102:$C$103</formula1>
    </dataValidation>
    <dataValidation type="whole" allowBlank="1" showInputMessage="1" showErrorMessage="1" error="1～999の間の半角数字で入力してください。" sqref="K47" xr:uid="{00000000-0002-0000-0200-00001E000000}">
      <formula1>1</formula1>
      <formula2>999</formula2>
    </dataValidation>
    <dataValidation type="whole" allowBlank="1" showInputMessage="1" showErrorMessage="1" error="うち死亡者数は件数の範囲内で入力してください。" sqref="AN49:AN50 AO50:AQ50" xr:uid="{00000000-0002-0000-0200-00001F000000}">
      <formula1>0</formula1>
      <formula2>$AN$46</formula2>
    </dataValidation>
    <dataValidation type="whole" allowBlank="1" showInputMessage="1" showErrorMessage="1" error="うち死亡者数は件数の範囲内で入力してください。" sqref="AJ49:AJ50 AK50:AM50" xr:uid="{00000000-0002-0000-0200-000020000000}">
      <formula1>0</formula1>
      <formula2>$AJ$46</formula2>
    </dataValidation>
    <dataValidation type="whole" allowBlank="1" showInputMessage="1" showErrorMessage="1" error="うち死亡者数は件数の範囲内で入力してください。" sqref="AF49:AF50 AG50:AI50" xr:uid="{00000000-0002-0000-0200-000021000000}">
      <formula1>0</formula1>
      <formula2>$AF$46</formula2>
    </dataValidation>
    <dataValidation imeMode="halfAlpha" allowBlank="1" showInputMessage="1" showErrorMessage="1" sqref="Y68:AC68" xr:uid="{00000000-0002-0000-0200-000022000000}"/>
    <dataValidation type="list" allowBlank="1" showInputMessage="1" showErrorMessage="1" sqref="R22:AQ22" xr:uid="{00000000-0002-0000-0200-000017000000}">
      <formula1>$C$92:$C$93</formula1>
    </dataValidation>
    <dataValidation type="list" allowBlank="1" showInputMessage="1" showErrorMessage="1" sqref="R19:AQ19" xr:uid="{DE4AE957-C309-443F-B026-BB7BCFD4179C}">
      <formula1>$C$80:$C$82</formula1>
    </dataValidation>
    <dataValidation type="list" allowBlank="1" showInputMessage="1" showErrorMessage="1" sqref="R21:AQ21" xr:uid="{5BA7EC38-BE64-4C98-8A39-A5C5269FAB8A}">
      <formula1>$C$88:$C$90</formula1>
    </dataValidation>
    <dataValidation type="list" allowBlank="1" showInputMessage="1" showErrorMessage="1" sqref="R23:AQ23" xr:uid="{30BBA4AC-B6A0-408F-B603-CE6BF1BE9C75}">
      <formula1>$C$95:$C$96</formula1>
    </dataValidation>
    <dataValidation type="whole" imeMode="halfAlpha" operator="greaterThanOrEqual" allowBlank="1" showInputMessage="1" showErrorMessage="1" error="1以上の数値を入力して下さい" sqref="AD68:AH68" xr:uid="{F1290E27-F3B0-44BA-B979-EB37ECF233F8}">
      <formula1>1</formula1>
    </dataValidation>
  </dataValidations>
  <pageMargins left="0.43307086614173229" right="0.23622047244094491" top="0.19685039370078741" bottom="0.19685039370078741" header="0.31496062992125984" footer="0.31496062992125984"/>
  <pageSetup paperSize="9" scale="89" orientation="portrait" errors="blank" r:id="rId1"/>
  <rowBreaks count="1" manualBreakCount="1">
    <brk id="68" max="4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P53"/>
  <sheetViews>
    <sheetView view="pageBreakPreview" zoomScale="85" zoomScaleNormal="100" zoomScaleSheetLayoutView="85" workbookViewId="0">
      <selection sqref="A1:B1"/>
    </sheetView>
  </sheetViews>
  <sheetFormatPr defaultRowHeight="13.5" customHeight="1"/>
  <cols>
    <col min="1" max="1" width="4.75" bestFit="1" customWidth="1"/>
    <col min="2" max="2" width="15.625" customWidth="1"/>
    <col min="3" max="3" width="15.125" customWidth="1"/>
    <col min="4" max="4" width="10.75" bestFit="1" customWidth="1"/>
    <col min="5" max="6" width="4.75" bestFit="1" customWidth="1"/>
    <col min="7" max="7" width="8.625" bestFit="1" customWidth="1"/>
    <col min="8" max="9" width="12.625" customWidth="1"/>
    <col min="10" max="12" width="4.75" bestFit="1" customWidth="1"/>
    <col min="13" max="13" width="4.75" customWidth="1"/>
    <col min="14" max="14" width="4.75" bestFit="1" customWidth="1"/>
    <col min="15" max="15" width="21.75" customWidth="1"/>
  </cols>
  <sheetData>
    <row r="1" spans="1:16" ht="18.75" customHeight="1">
      <c r="A1" s="192" t="s">
        <v>246</v>
      </c>
      <c r="B1" s="194"/>
      <c r="C1" s="116" t="str">
        <f>IF('1-1（表紙）'!D1&lt;&gt;"",'1-1（表紙）'!D1,"")</f>
        <v/>
      </c>
      <c r="E1" s="39"/>
      <c r="H1" s="588" t="s">
        <v>328</v>
      </c>
      <c r="I1" s="589"/>
      <c r="J1" s="589"/>
      <c r="K1" s="589"/>
      <c r="L1" s="589"/>
      <c r="M1" s="589"/>
      <c r="N1" s="589"/>
      <c r="O1" s="590"/>
    </row>
    <row r="2" spans="1:16" ht="19.5" customHeight="1">
      <c r="B2" s="69" t="str">
        <f>IF(AND('1-1（表紙）'!J2="予備登録申請書",COUNTIF($P$8:$P$17,"雇用契約書にチェックがありません")&gt;0),"雇用契約書（写）の提出ができていない研修生がいます。","")</f>
        <v/>
      </c>
      <c r="H2" s="128" t="s">
        <v>235</v>
      </c>
      <c r="I2" s="129" t="s">
        <v>236</v>
      </c>
      <c r="J2" s="591" t="s">
        <v>237</v>
      </c>
      <c r="K2" s="591"/>
      <c r="L2" s="591"/>
      <c r="M2" s="591"/>
      <c r="N2" s="591"/>
      <c r="O2" s="130" t="s">
        <v>238</v>
      </c>
    </row>
    <row r="3" spans="1:16" ht="19.5" customHeight="1">
      <c r="B3" s="69" t="str">
        <f>IF(AND('1-1（表紙）'!J2="予備登録申請書",COUNTIF($P$8:$P$17,"雇用契約書にチェックがありません")&gt;0),"予備登録申請書は提出できますが、","")</f>
        <v/>
      </c>
      <c r="H3" s="71">
        <f>'1-1（表紙）'!H14</f>
        <v>4</v>
      </c>
      <c r="I3" s="127" t="str">
        <f>IF('1-1（表紙）'!I14&lt;&gt;"",'1-1（表紙）'!I14,"")</f>
        <v/>
      </c>
      <c r="J3" s="592" t="str">
        <f>IF('1-1（表紙）'!J14&lt;&gt;"",'1-1（表紙）'!J14,"")</f>
        <v/>
      </c>
      <c r="K3" s="592"/>
      <c r="L3" s="592"/>
      <c r="M3" s="592"/>
      <c r="N3" s="592"/>
      <c r="O3" s="70" t="str">
        <f>IF('1-1（表紙）'!K14&lt;&gt;"",'1-1（表紙）'!K14,"")</f>
        <v/>
      </c>
    </row>
    <row r="4" spans="1:16" ht="19.5" customHeight="1" thickBot="1">
      <c r="B4" s="69" t="str">
        <f>IF(AND('1-1（表紙）'!J2="予備登録申請書",COUNTIF($P$8:$P$17,"雇用契約書にチェックがありません")&gt;0),"4月10日までに雇用契約書（写）の提出が必要です。","")</f>
        <v/>
      </c>
      <c r="H4" s="593" t="s">
        <v>323</v>
      </c>
      <c r="I4" s="594"/>
      <c r="J4" s="594" t="str">
        <f>IF('1-1（表紙）'!H9&lt;&gt;"",'1-1（表紙）'!H9,"")</f>
        <v/>
      </c>
      <c r="K4" s="594"/>
      <c r="L4" s="594"/>
      <c r="M4" s="594"/>
      <c r="N4" s="594"/>
      <c r="O4" s="595"/>
    </row>
    <row r="5" spans="1:16" ht="14.25" thickBot="1"/>
    <row r="6" spans="1:16" ht="20.100000000000001" customHeight="1">
      <c r="A6" s="47"/>
      <c r="B6" s="587" t="s">
        <v>229</v>
      </c>
      <c r="C6" s="587"/>
      <c r="D6" s="587"/>
      <c r="E6" s="587"/>
      <c r="F6" s="587"/>
      <c r="G6" s="587" t="s">
        <v>221</v>
      </c>
      <c r="H6" s="587"/>
      <c r="I6" s="587"/>
      <c r="J6" s="587" t="s">
        <v>239</v>
      </c>
      <c r="K6" s="587"/>
      <c r="L6" s="587"/>
      <c r="M6" s="587"/>
      <c r="N6" s="587"/>
      <c r="O6" s="585" t="s">
        <v>244</v>
      </c>
    </row>
    <row r="7" spans="1:16" ht="165" customHeight="1" thickBot="1">
      <c r="A7" s="48" t="s">
        <v>230</v>
      </c>
      <c r="B7" s="49" t="s">
        <v>223</v>
      </c>
      <c r="C7" s="49" t="s">
        <v>247</v>
      </c>
      <c r="D7" s="49" t="s">
        <v>224</v>
      </c>
      <c r="E7" s="50" t="s">
        <v>225</v>
      </c>
      <c r="F7" s="50" t="s">
        <v>226</v>
      </c>
      <c r="G7" s="51" t="s">
        <v>243</v>
      </c>
      <c r="H7" s="49" t="s">
        <v>227</v>
      </c>
      <c r="I7" s="49" t="s">
        <v>228</v>
      </c>
      <c r="J7" s="120" t="s">
        <v>222</v>
      </c>
      <c r="K7" s="120" t="s">
        <v>234</v>
      </c>
      <c r="L7" s="120" t="s">
        <v>314</v>
      </c>
      <c r="M7" s="120" t="s">
        <v>315</v>
      </c>
      <c r="N7" s="120" t="s">
        <v>248</v>
      </c>
      <c r="O7" s="586"/>
    </row>
    <row r="8" spans="1:16" s="43" customFormat="1" ht="21.95" customHeight="1">
      <c r="A8" s="577" t="s">
        <v>231</v>
      </c>
      <c r="B8" s="55"/>
      <c r="C8" s="55"/>
      <c r="D8" s="99"/>
      <c r="E8" s="121" t="str">
        <f>IF(OR(D8="",リスト!$G$27=""),"",DATEDIF(D8,リスト!$G$27,"Y"))</f>
        <v/>
      </c>
      <c r="F8" s="56"/>
      <c r="G8" s="99"/>
      <c r="H8" s="56"/>
      <c r="I8" s="56"/>
      <c r="J8" s="56"/>
      <c r="K8" s="59"/>
      <c r="L8" s="56"/>
      <c r="M8" s="56"/>
      <c r="N8" s="56"/>
      <c r="O8" s="170"/>
      <c r="P8" s="166" t="str">
        <f t="shared" ref="P8:P17" si="0">IF(B8&lt;&gt;"",IF(AND(L8="○",M8="○"),"",IF(AND(L8="○",M8=""),"雇用契約書にチェックがありません",IF(AND(L8="",M8="○"),"履歴書にチェックがありません","履歴書、雇用契約書にチェックがありません"))),"")</f>
        <v/>
      </c>
    </row>
    <row r="9" spans="1:16" s="43" customFormat="1" ht="21.95" customHeight="1">
      <c r="A9" s="578"/>
      <c r="B9" s="45"/>
      <c r="C9" s="45"/>
      <c r="D9" s="100"/>
      <c r="E9" s="121" t="str">
        <f>IF(OR(D9="",リスト!$G$27=""),"",DATEDIF(D9,リスト!$G$27,"Y"))</f>
        <v/>
      </c>
      <c r="F9" s="53"/>
      <c r="G9" s="100"/>
      <c r="H9" s="53"/>
      <c r="I9" s="53"/>
      <c r="J9" s="53"/>
      <c r="K9" s="60"/>
      <c r="L9" s="53"/>
      <c r="M9" s="53"/>
      <c r="N9" s="53"/>
      <c r="O9" s="171"/>
      <c r="P9" s="166" t="str">
        <f t="shared" si="0"/>
        <v/>
      </c>
    </row>
    <row r="10" spans="1:16" s="43" customFormat="1" ht="21.95" customHeight="1">
      <c r="A10" s="578"/>
      <c r="B10" s="45"/>
      <c r="C10" s="45"/>
      <c r="D10" s="100"/>
      <c r="E10" s="121" t="str">
        <f>IF(OR(D10="",リスト!$G$27=""),"",DATEDIF(D10,リスト!$G$27,"Y"))</f>
        <v/>
      </c>
      <c r="F10" s="53"/>
      <c r="G10" s="100"/>
      <c r="H10" s="53"/>
      <c r="I10" s="53"/>
      <c r="J10" s="53"/>
      <c r="K10" s="60"/>
      <c r="L10" s="53"/>
      <c r="M10" s="53"/>
      <c r="N10" s="53"/>
      <c r="O10" s="171"/>
      <c r="P10" s="166" t="str">
        <f t="shared" si="0"/>
        <v/>
      </c>
    </row>
    <row r="11" spans="1:16" s="43" customFormat="1" ht="21.95" customHeight="1">
      <c r="A11" s="578"/>
      <c r="B11" s="45"/>
      <c r="C11" s="45"/>
      <c r="D11" s="100"/>
      <c r="E11" s="121" t="str">
        <f>IF(OR(D11="",リスト!$G$27=""),"",DATEDIF(D11,リスト!$G$27,"Y"))</f>
        <v/>
      </c>
      <c r="F11" s="53"/>
      <c r="G11" s="100"/>
      <c r="H11" s="53"/>
      <c r="I11" s="53"/>
      <c r="J11" s="53"/>
      <c r="K11" s="60"/>
      <c r="L11" s="53"/>
      <c r="M11" s="53"/>
      <c r="N11" s="53"/>
      <c r="O11" s="171"/>
      <c r="P11" s="166" t="str">
        <f t="shared" si="0"/>
        <v/>
      </c>
    </row>
    <row r="12" spans="1:16" s="43" customFormat="1" ht="21.95" customHeight="1">
      <c r="A12" s="578"/>
      <c r="B12" s="45"/>
      <c r="C12" s="45"/>
      <c r="D12" s="100"/>
      <c r="E12" s="121" t="str">
        <f>IF(OR(D12="",リスト!$G$27=""),"",DATEDIF(D12,リスト!$G$27,"Y"))</f>
        <v/>
      </c>
      <c r="F12" s="53"/>
      <c r="G12" s="100"/>
      <c r="H12" s="53"/>
      <c r="I12" s="53"/>
      <c r="J12" s="53"/>
      <c r="K12" s="60"/>
      <c r="L12" s="53"/>
      <c r="M12" s="53"/>
      <c r="N12" s="53"/>
      <c r="O12" s="171"/>
      <c r="P12" s="166" t="str">
        <f t="shared" si="0"/>
        <v/>
      </c>
    </row>
    <row r="13" spans="1:16" s="43" customFormat="1" ht="21.95" customHeight="1">
      <c r="A13" s="578"/>
      <c r="B13" s="45"/>
      <c r="C13" s="45"/>
      <c r="D13" s="100"/>
      <c r="E13" s="121" t="str">
        <f>IF(OR(D13="",リスト!$G$27=""),"",DATEDIF(D13,リスト!$G$27,"Y"))</f>
        <v/>
      </c>
      <c r="F13" s="53"/>
      <c r="G13" s="100"/>
      <c r="H13" s="53"/>
      <c r="I13" s="53"/>
      <c r="J13" s="53"/>
      <c r="K13" s="60"/>
      <c r="L13" s="53"/>
      <c r="M13" s="53"/>
      <c r="N13" s="53"/>
      <c r="O13" s="171"/>
      <c r="P13" s="166" t="str">
        <f t="shared" si="0"/>
        <v/>
      </c>
    </row>
    <row r="14" spans="1:16" s="43" customFormat="1" ht="21.95" customHeight="1">
      <c r="A14" s="578"/>
      <c r="B14" s="45"/>
      <c r="C14" s="45"/>
      <c r="D14" s="100"/>
      <c r="E14" s="121" t="str">
        <f>IF(OR(D14="",リスト!$G$27=""),"",DATEDIF(D14,リスト!$G$27,"Y"))</f>
        <v/>
      </c>
      <c r="F14" s="53"/>
      <c r="G14" s="100"/>
      <c r="H14" s="53"/>
      <c r="I14" s="53"/>
      <c r="J14" s="53"/>
      <c r="K14" s="60"/>
      <c r="L14" s="53"/>
      <c r="M14" s="53"/>
      <c r="N14" s="53"/>
      <c r="O14" s="171"/>
      <c r="P14" s="166" t="str">
        <f t="shared" si="0"/>
        <v/>
      </c>
    </row>
    <row r="15" spans="1:16" s="43" customFormat="1" ht="21.95" customHeight="1">
      <c r="A15" s="578"/>
      <c r="B15" s="45"/>
      <c r="C15" s="45"/>
      <c r="D15" s="100"/>
      <c r="E15" s="121" t="str">
        <f>IF(OR(D15="",リスト!$G$27=""),"",DATEDIF(D15,リスト!$G$27,"Y"))</f>
        <v/>
      </c>
      <c r="F15" s="53"/>
      <c r="G15" s="100"/>
      <c r="H15" s="53"/>
      <c r="I15" s="53"/>
      <c r="J15" s="53"/>
      <c r="K15" s="60"/>
      <c r="L15" s="53"/>
      <c r="M15" s="53"/>
      <c r="N15" s="53"/>
      <c r="O15" s="171"/>
      <c r="P15" s="166" t="str">
        <f t="shared" si="0"/>
        <v/>
      </c>
    </row>
    <row r="16" spans="1:16" s="43" customFormat="1" ht="21.95" customHeight="1">
      <c r="A16" s="578"/>
      <c r="B16" s="45"/>
      <c r="C16" s="45"/>
      <c r="D16" s="100"/>
      <c r="E16" s="121" t="str">
        <f>IF(OR(D16="",リスト!$G$27=""),"",DATEDIF(D16,リスト!$G$27,"Y"))</f>
        <v/>
      </c>
      <c r="F16" s="53"/>
      <c r="G16" s="100"/>
      <c r="H16" s="53"/>
      <c r="I16" s="53"/>
      <c r="J16" s="53"/>
      <c r="K16" s="60"/>
      <c r="L16" s="53"/>
      <c r="M16" s="53"/>
      <c r="N16" s="53"/>
      <c r="O16" s="171"/>
      <c r="P16" s="166" t="str">
        <f t="shared" si="0"/>
        <v/>
      </c>
    </row>
    <row r="17" spans="1:16" s="43" customFormat="1" ht="21.95" customHeight="1" thickBot="1">
      <c r="A17" s="579"/>
      <c r="B17" s="46"/>
      <c r="C17" s="46"/>
      <c r="D17" s="101"/>
      <c r="E17" s="151" t="str">
        <f>IF(OR(D17="",リスト!$G$27=""),"",DATEDIF(D17,リスト!$G$27,"Y"))</f>
        <v/>
      </c>
      <c r="F17" s="54"/>
      <c r="G17" s="101"/>
      <c r="H17" s="54"/>
      <c r="I17" s="54"/>
      <c r="J17" s="54"/>
      <c r="K17" s="61"/>
      <c r="L17" s="54"/>
      <c r="M17" s="54"/>
      <c r="N17" s="54"/>
      <c r="O17" s="172"/>
      <c r="P17" s="166" t="str">
        <f t="shared" si="0"/>
        <v/>
      </c>
    </row>
    <row r="18" spans="1:16" s="43" customFormat="1" ht="21.95" customHeight="1">
      <c r="A18" s="599" t="s">
        <v>232</v>
      </c>
      <c r="B18" s="44"/>
      <c r="C18" s="44"/>
      <c r="D18" s="102"/>
      <c r="E18" s="122" t="str">
        <f>IF(OR(D18="",リスト!$G$27=""),"",DATEDIF(D18,リスト!$G$27,"Y"))</f>
        <v/>
      </c>
      <c r="F18" s="52"/>
      <c r="G18" s="66"/>
      <c r="H18" s="52"/>
      <c r="I18" s="62"/>
      <c r="J18" s="63"/>
      <c r="K18" s="52"/>
      <c r="L18" s="62"/>
      <c r="M18" s="62"/>
      <c r="N18" s="52"/>
      <c r="O18" s="173"/>
      <c r="P18" s="165"/>
    </row>
    <row r="19" spans="1:16" s="43" customFormat="1" ht="21.95" customHeight="1">
      <c r="A19" s="578"/>
      <c r="B19" s="45"/>
      <c r="C19" s="45"/>
      <c r="D19" s="100"/>
      <c r="E19" s="121" t="str">
        <f>IF(OR(D19="",リスト!$G$27=""),"",DATEDIF(D19,リスト!$G$27,"Y"))</f>
        <v/>
      </c>
      <c r="F19" s="53"/>
      <c r="G19" s="67"/>
      <c r="H19" s="53"/>
      <c r="I19" s="64"/>
      <c r="J19" s="60"/>
      <c r="K19" s="53"/>
      <c r="L19" s="64"/>
      <c r="M19" s="64"/>
      <c r="N19" s="53"/>
      <c r="O19" s="171"/>
      <c r="P19" s="164"/>
    </row>
    <row r="20" spans="1:16" s="43" customFormat="1" ht="21.95" customHeight="1">
      <c r="A20" s="578"/>
      <c r="B20" s="45"/>
      <c r="C20" s="45"/>
      <c r="D20" s="100"/>
      <c r="E20" s="121" t="str">
        <f>IF(OR(D20="",リスト!$G$27=""),"",DATEDIF(D20,リスト!$G$27,"Y"))</f>
        <v/>
      </c>
      <c r="F20" s="53"/>
      <c r="G20" s="67"/>
      <c r="H20" s="53"/>
      <c r="I20" s="64"/>
      <c r="J20" s="60"/>
      <c r="K20" s="53"/>
      <c r="L20" s="64"/>
      <c r="M20" s="64"/>
      <c r="N20" s="53"/>
      <c r="O20" s="171"/>
      <c r="P20" s="164"/>
    </row>
    <row r="21" spans="1:16" s="43" customFormat="1" ht="21.95" customHeight="1">
      <c r="A21" s="578"/>
      <c r="B21" s="45"/>
      <c r="C21" s="45"/>
      <c r="D21" s="100"/>
      <c r="E21" s="121" t="str">
        <f>IF(OR(D21="",リスト!$G$27=""),"",DATEDIF(D21,リスト!$G$27,"Y"))</f>
        <v/>
      </c>
      <c r="F21" s="53"/>
      <c r="G21" s="67"/>
      <c r="H21" s="53"/>
      <c r="I21" s="64"/>
      <c r="J21" s="60"/>
      <c r="K21" s="53"/>
      <c r="L21" s="64"/>
      <c r="M21" s="64"/>
      <c r="N21" s="53"/>
      <c r="O21" s="171"/>
      <c r="P21" s="164"/>
    </row>
    <row r="22" spans="1:16" s="43" customFormat="1" ht="21.95" customHeight="1">
      <c r="A22" s="578"/>
      <c r="B22" s="45"/>
      <c r="C22" s="45"/>
      <c r="D22" s="100"/>
      <c r="E22" s="121" t="str">
        <f>IF(OR(D22="",リスト!$G$27=""),"",DATEDIF(D22,リスト!$G$27,"Y"))</f>
        <v/>
      </c>
      <c r="F22" s="53"/>
      <c r="G22" s="67"/>
      <c r="H22" s="53"/>
      <c r="I22" s="64"/>
      <c r="J22" s="60"/>
      <c r="K22" s="53"/>
      <c r="L22" s="64"/>
      <c r="M22" s="64"/>
      <c r="N22" s="53"/>
      <c r="O22" s="171"/>
      <c r="P22" s="164"/>
    </row>
    <row r="23" spans="1:16" s="43" customFormat="1" ht="21.95" customHeight="1">
      <c r="A23" s="578"/>
      <c r="B23" s="45"/>
      <c r="C23" s="45"/>
      <c r="D23" s="100"/>
      <c r="E23" s="121" t="str">
        <f>IF(OR(D23="",リスト!$G$27=""),"",DATEDIF(D23,リスト!$G$27,"Y"))</f>
        <v/>
      </c>
      <c r="F23" s="53"/>
      <c r="G23" s="67"/>
      <c r="H23" s="53"/>
      <c r="I23" s="64"/>
      <c r="J23" s="60"/>
      <c r="K23" s="53"/>
      <c r="L23" s="64"/>
      <c r="M23" s="64"/>
      <c r="N23" s="53"/>
      <c r="O23" s="171"/>
      <c r="P23" s="164"/>
    </row>
    <row r="24" spans="1:16" s="43" customFormat="1" ht="21.95" customHeight="1">
      <c r="A24" s="578"/>
      <c r="B24" s="45"/>
      <c r="C24" s="45"/>
      <c r="D24" s="100"/>
      <c r="E24" s="121" t="str">
        <f>IF(OR(D24="",リスト!$G$27=""),"",DATEDIF(D24,リスト!$G$27,"Y"))</f>
        <v/>
      </c>
      <c r="F24" s="53"/>
      <c r="G24" s="67"/>
      <c r="H24" s="53"/>
      <c r="I24" s="64"/>
      <c r="J24" s="60"/>
      <c r="K24" s="53"/>
      <c r="L24" s="64"/>
      <c r="M24" s="64"/>
      <c r="N24" s="53"/>
      <c r="O24" s="171"/>
      <c r="P24" s="164"/>
    </row>
    <row r="25" spans="1:16" s="43" customFormat="1" ht="21.95" customHeight="1" thickBot="1">
      <c r="A25" s="579"/>
      <c r="B25" s="46"/>
      <c r="C25" s="46"/>
      <c r="D25" s="101"/>
      <c r="E25" s="152" t="str">
        <f>IF(OR(D25="",リスト!$G$27=""),"",DATEDIF(D25,リスト!$G$27,"Y"))</f>
        <v/>
      </c>
      <c r="F25" s="54"/>
      <c r="G25" s="68"/>
      <c r="H25" s="54"/>
      <c r="I25" s="65"/>
      <c r="J25" s="61"/>
      <c r="K25" s="54"/>
      <c r="L25" s="65"/>
      <c r="M25" s="65"/>
      <c r="N25" s="54"/>
      <c r="O25" s="172"/>
      <c r="P25" s="164"/>
    </row>
    <row r="26" spans="1:16" s="43" customFormat="1" ht="21.95" customHeight="1">
      <c r="A26" s="599" t="s">
        <v>233</v>
      </c>
      <c r="B26" s="44"/>
      <c r="C26" s="44"/>
      <c r="D26" s="102"/>
      <c r="E26" s="121" t="str">
        <f>IF(OR(D26="",リスト!$G$27=""),"",DATEDIF(D26,リスト!$G$27,"Y"))</f>
        <v/>
      </c>
      <c r="F26" s="52"/>
      <c r="G26" s="66"/>
      <c r="H26" s="52"/>
      <c r="I26" s="62"/>
      <c r="J26" s="63"/>
      <c r="K26" s="52"/>
      <c r="L26" s="62"/>
      <c r="M26" s="62"/>
      <c r="N26" s="52"/>
      <c r="O26" s="173"/>
      <c r="P26" s="164"/>
    </row>
    <row r="27" spans="1:16" s="43" customFormat="1" ht="21.95" customHeight="1">
      <c r="A27" s="578"/>
      <c r="B27" s="45"/>
      <c r="C27" s="45"/>
      <c r="D27" s="100"/>
      <c r="E27" s="121" t="str">
        <f>IF(OR(D27="",リスト!$G$27=""),"",DATEDIF(D27,リスト!$G$27,"Y"))</f>
        <v/>
      </c>
      <c r="F27" s="53"/>
      <c r="G27" s="67"/>
      <c r="H27" s="53"/>
      <c r="I27" s="64"/>
      <c r="J27" s="60"/>
      <c r="K27" s="53"/>
      <c r="L27" s="64"/>
      <c r="M27" s="64"/>
      <c r="N27" s="53"/>
      <c r="O27" s="171"/>
      <c r="P27" s="164"/>
    </row>
    <row r="28" spans="1:16" s="43" customFormat="1" ht="21.95" customHeight="1">
      <c r="A28" s="578"/>
      <c r="B28" s="45"/>
      <c r="C28" s="45"/>
      <c r="D28" s="100"/>
      <c r="E28" s="121" t="str">
        <f>IF(OR(D28="",リスト!$G$27=""),"",DATEDIF(D28,リスト!$G$27,"Y"))</f>
        <v/>
      </c>
      <c r="F28" s="53"/>
      <c r="G28" s="67"/>
      <c r="H28" s="53"/>
      <c r="I28" s="64"/>
      <c r="J28" s="60"/>
      <c r="K28" s="53"/>
      <c r="L28" s="64"/>
      <c r="M28" s="64"/>
      <c r="N28" s="53"/>
      <c r="O28" s="171"/>
      <c r="P28" s="164"/>
    </row>
    <row r="29" spans="1:16" s="43" customFormat="1" ht="21.95" customHeight="1">
      <c r="A29" s="578"/>
      <c r="B29" s="45"/>
      <c r="C29" s="45"/>
      <c r="D29" s="100"/>
      <c r="E29" s="121" t="str">
        <f>IF(OR(D29="",リスト!$G$27=""),"",DATEDIF(D29,リスト!$G$27,"Y"))</f>
        <v/>
      </c>
      <c r="F29" s="53"/>
      <c r="G29" s="67"/>
      <c r="H29" s="53"/>
      <c r="I29" s="64"/>
      <c r="J29" s="60"/>
      <c r="K29" s="53"/>
      <c r="L29" s="64"/>
      <c r="M29" s="64"/>
      <c r="N29" s="53"/>
      <c r="O29" s="171"/>
      <c r="P29" s="164"/>
    </row>
    <row r="30" spans="1:16" s="43" customFormat="1" ht="21.95" customHeight="1">
      <c r="A30" s="578"/>
      <c r="B30" s="45"/>
      <c r="C30" s="45"/>
      <c r="D30" s="100"/>
      <c r="E30" s="121" t="str">
        <f>IF(OR(D30="",リスト!$G$27=""),"",DATEDIF(D30,リスト!$G$27,"Y"))</f>
        <v/>
      </c>
      <c r="F30" s="53"/>
      <c r="G30" s="67"/>
      <c r="H30" s="53"/>
      <c r="I30" s="64"/>
      <c r="J30" s="60"/>
      <c r="K30" s="53"/>
      <c r="L30" s="64"/>
      <c r="M30" s="64"/>
      <c r="N30" s="53"/>
      <c r="O30" s="171"/>
      <c r="P30" s="164"/>
    </row>
    <row r="31" spans="1:16" s="43" customFormat="1" ht="21.95" customHeight="1">
      <c r="A31" s="578"/>
      <c r="B31" s="45"/>
      <c r="C31" s="45"/>
      <c r="D31" s="100"/>
      <c r="E31" s="121" t="str">
        <f>IF(OR(D31="",リスト!$G$27=""),"",DATEDIF(D31,リスト!$G$27,"Y"))</f>
        <v/>
      </c>
      <c r="F31" s="53"/>
      <c r="G31" s="67"/>
      <c r="H31" s="53"/>
      <c r="I31" s="64"/>
      <c r="J31" s="60"/>
      <c r="K31" s="53"/>
      <c r="L31" s="64"/>
      <c r="M31" s="64"/>
      <c r="N31" s="53"/>
      <c r="O31" s="171"/>
      <c r="P31" s="164"/>
    </row>
    <row r="32" spans="1:16" s="43" customFormat="1" ht="21.95" customHeight="1" thickBot="1">
      <c r="A32" s="579"/>
      <c r="B32" s="46"/>
      <c r="C32" s="46"/>
      <c r="D32" s="101"/>
      <c r="E32" s="151" t="str">
        <f>IF(OR(D32="",リスト!$G$27=""),"",DATEDIF(D32,リスト!$G$27,"Y"))</f>
        <v/>
      </c>
      <c r="F32" s="54"/>
      <c r="G32" s="68"/>
      <c r="H32" s="54"/>
      <c r="I32" s="65"/>
      <c r="J32" s="61"/>
      <c r="K32" s="54"/>
      <c r="L32" s="65"/>
      <c r="M32" s="65"/>
      <c r="N32" s="54"/>
      <c r="O32" s="172"/>
      <c r="P32" s="164"/>
    </row>
    <row r="33" spans="1:16" s="43" customFormat="1" ht="21.95" customHeight="1">
      <c r="A33" s="596" t="s">
        <v>333</v>
      </c>
      <c r="B33" s="44"/>
      <c r="C33" s="44"/>
      <c r="D33" s="102"/>
      <c r="E33" s="122" t="str">
        <f>IF(OR(D33="",リスト!$G$27=""),"",DATEDIF(D33,リスト!$G$27,"Y"))</f>
        <v/>
      </c>
      <c r="F33" s="52"/>
      <c r="G33" s="66"/>
      <c r="H33" s="52"/>
      <c r="I33" s="62"/>
      <c r="J33" s="63"/>
      <c r="K33" s="63"/>
      <c r="L33" s="62"/>
      <c r="M33" s="62"/>
      <c r="N33" s="52"/>
      <c r="O33" s="153" t="str">
        <f>IF(N33="○","造林保育の経験は無し","")</f>
        <v/>
      </c>
      <c r="P33" s="164"/>
    </row>
    <row r="34" spans="1:16" s="43" customFormat="1" ht="21.95" customHeight="1">
      <c r="A34" s="597"/>
      <c r="B34" s="45"/>
      <c r="C34" s="45"/>
      <c r="D34" s="100"/>
      <c r="E34" s="121" t="str">
        <f>IF(OR(D34="",リスト!$G$27=""),"",DATEDIF(D34,リスト!$G$27,"Y"))</f>
        <v/>
      </c>
      <c r="F34" s="53"/>
      <c r="G34" s="67"/>
      <c r="H34" s="53"/>
      <c r="I34" s="64"/>
      <c r="J34" s="60"/>
      <c r="K34" s="60"/>
      <c r="L34" s="64"/>
      <c r="M34" s="64"/>
      <c r="N34" s="53"/>
      <c r="O34" s="154" t="str">
        <f>IF(N34="○","造林保育の経験は無し","")</f>
        <v/>
      </c>
      <c r="P34" s="164"/>
    </row>
    <row r="35" spans="1:16" s="43" customFormat="1" ht="21.95" customHeight="1">
      <c r="A35" s="597"/>
      <c r="B35" s="45"/>
      <c r="C35" s="45"/>
      <c r="D35" s="100"/>
      <c r="E35" s="121" t="str">
        <f>IF(OR(D35="",リスト!$G$27=""),"",DATEDIF(D35,リスト!$G$27,"Y"))</f>
        <v/>
      </c>
      <c r="F35" s="53"/>
      <c r="G35" s="67"/>
      <c r="H35" s="53"/>
      <c r="I35" s="64"/>
      <c r="J35" s="60"/>
      <c r="K35" s="60"/>
      <c r="L35" s="64"/>
      <c r="M35" s="64"/>
      <c r="N35" s="53"/>
      <c r="O35" s="154" t="str">
        <f>IF(N35="○","造林保育の経験は無し","")</f>
        <v/>
      </c>
      <c r="P35" s="164"/>
    </row>
    <row r="36" spans="1:16" s="43" customFormat="1" ht="21.95" customHeight="1">
      <c r="A36" s="597"/>
      <c r="B36" s="45"/>
      <c r="C36" s="45"/>
      <c r="D36" s="100"/>
      <c r="E36" s="121" t="str">
        <f>IF(OR(D36="",リスト!$G$27=""),"",DATEDIF(D36,リスト!$G$27,"Y"))</f>
        <v/>
      </c>
      <c r="F36" s="53"/>
      <c r="G36" s="67"/>
      <c r="H36" s="53"/>
      <c r="I36" s="64"/>
      <c r="J36" s="60"/>
      <c r="K36" s="60"/>
      <c r="L36" s="64"/>
      <c r="M36" s="64"/>
      <c r="N36" s="53"/>
      <c r="O36" s="154" t="str">
        <f>IF(N36="○","造林保育の経験は無し","")</f>
        <v/>
      </c>
      <c r="P36" s="164"/>
    </row>
    <row r="37" spans="1:16" s="43" customFormat="1" ht="21.95" customHeight="1" thickBot="1">
      <c r="A37" s="598"/>
      <c r="B37" s="46"/>
      <c r="C37" s="46"/>
      <c r="D37" s="101"/>
      <c r="E37" s="152" t="str">
        <f>IF(OR(D37="",リスト!$G$27=""),"",DATEDIF(D37,リスト!$G$27,"Y"))</f>
        <v/>
      </c>
      <c r="F37" s="54"/>
      <c r="G37" s="68"/>
      <c r="H37" s="54"/>
      <c r="I37" s="65"/>
      <c r="J37" s="61"/>
      <c r="K37" s="61"/>
      <c r="L37" s="65"/>
      <c r="M37" s="65"/>
      <c r="N37" s="54"/>
      <c r="O37" s="155" t="str">
        <f>IF(N37="○","造林保育の経験は無し","")</f>
        <v/>
      </c>
      <c r="P37" s="164"/>
    </row>
    <row r="38" spans="1:16" s="43" customFormat="1" ht="21.95" customHeight="1">
      <c r="A38" s="582" t="s">
        <v>240</v>
      </c>
      <c r="B38" s="44"/>
      <c r="C38" s="44"/>
      <c r="D38" s="102"/>
      <c r="E38" s="121" t="str">
        <f>IF(OR(D38="",リスト!$G$27=""),"",DATEDIF(D38,リスト!$G$27,"Y"))</f>
        <v/>
      </c>
      <c r="F38" s="52"/>
      <c r="G38" s="66"/>
      <c r="H38" s="52"/>
      <c r="I38" s="62"/>
      <c r="J38" s="63"/>
      <c r="K38" s="52"/>
      <c r="L38" s="62"/>
      <c r="M38" s="62"/>
      <c r="N38" s="52"/>
      <c r="O38" s="173"/>
      <c r="P38" s="164"/>
    </row>
    <row r="39" spans="1:16" s="43" customFormat="1" ht="21.95" customHeight="1">
      <c r="A39" s="583"/>
      <c r="B39" s="45"/>
      <c r="C39" s="45"/>
      <c r="D39" s="100"/>
      <c r="E39" s="121" t="str">
        <f>IF(OR(D39="",リスト!$G$27=""),"",DATEDIF(D39,リスト!$G$27,"Y"))</f>
        <v/>
      </c>
      <c r="F39" s="53"/>
      <c r="G39" s="67"/>
      <c r="H39" s="53"/>
      <c r="I39" s="64"/>
      <c r="J39" s="60"/>
      <c r="K39" s="53"/>
      <c r="L39" s="64"/>
      <c r="M39" s="64"/>
      <c r="N39" s="53"/>
      <c r="O39" s="171"/>
      <c r="P39" s="164"/>
    </row>
    <row r="40" spans="1:16" s="43" customFormat="1" ht="21.95" customHeight="1">
      <c r="A40" s="583"/>
      <c r="B40" s="45"/>
      <c r="C40" s="45"/>
      <c r="D40" s="100"/>
      <c r="E40" s="121" t="str">
        <f>IF(OR(D40="",リスト!$G$27=""),"",DATEDIF(D40,リスト!$G$27,"Y"))</f>
        <v/>
      </c>
      <c r="F40" s="53"/>
      <c r="G40" s="67"/>
      <c r="H40" s="53"/>
      <c r="I40" s="64"/>
      <c r="J40" s="60"/>
      <c r="K40" s="53"/>
      <c r="L40" s="64"/>
      <c r="M40" s="64"/>
      <c r="N40" s="53"/>
      <c r="O40" s="171"/>
      <c r="P40" s="164"/>
    </row>
    <row r="41" spans="1:16" s="43" customFormat="1" ht="21.95" customHeight="1">
      <c r="A41" s="583"/>
      <c r="B41" s="45"/>
      <c r="C41" s="45"/>
      <c r="D41" s="100"/>
      <c r="E41" s="121" t="str">
        <f>IF(OR(D41="",リスト!$G$27=""),"",DATEDIF(D41,リスト!$G$27,"Y"))</f>
        <v/>
      </c>
      <c r="F41" s="53"/>
      <c r="G41" s="67"/>
      <c r="H41" s="53"/>
      <c r="I41" s="64"/>
      <c r="J41" s="60"/>
      <c r="K41" s="53"/>
      <c r="L41" s="64"/>
      <c r="M41" s="64"/>
      <c r="N41" s="53"/>
      <c r="O41" s="171"/>
      <c r="P41" s="164"/>
    </row>
    <row r="42" spans="1:16" s="43" customFormat="1" ht="21.95" customHeight="1">
      <c r="A42" s="583"/>
      <c r="B42" s="45"/>
      <c r="C42" s="45"/>
      <c r="D42" s="100"/>
      <c r="E42" s="121" t="str">
        <f>IF(OR(D42="",リスト!$G$27=""),"",DATEDIF(D42,リスト!$G$27,"Y"))</f>
        <v/>
      </c>
      <c r="F42" s="53"/>
      <c r="G42" s="67"/>
      <c r="H42" s="53"/>
      <c r="I42" s="64"/>
      <c r="J42" s="60"/>
      <c r="K42" s="53"/>
      <c r="L42" s="64"/>
      <c r="M42" s="64"/>
      <c r="N42" s="53"/>
      <c r="O42" s="171"/>
      <c r="P42" s="164"/>
    </row>
    <row r="43" spans="1:16" s="43" customFormat="1" ht="21.95" customHeight="1">
      <c r="A43" s="583"/>
      <c r="B43" s="45"/>
      <c r="C43" s="45"/>
      <c r="D43" s="100"/>
      <c r="E43" s="121" t="str">
        <f>IF(OR(D43="",リスト!$G$27=""),"",DATEDIF(D43,リスト!$G$27,"Y"))</f>
        <v/>
      </c>
      <c r="F43" s="53"/>
      <c r="G43" s="67"/>
      <c r="H43" s="53"/>
      <c r="I43" s="64"/>
      <c r="J43" s="60"/>
      <c r="K43" s="53"/>
      <c r="L43" s="64"/>
      <c r="M43" s="64"/>
      <c r="N43" s="53"/>
      <c r="O43" s="171"/>
      <c r="P43" s="164"/>
    </row>
    <row r="44" spans="1:16" s="43" customFormat="1" ht="21.95" customHeight="1" thickBot="1">
      <c r="A44" s="584"/>
      <c r="B44" s="46"/>
      <c r="C44" s="46"/>
      <c r="D44" s="101"/>
      <c r="E44" s="151" t="str">
        <f>IF(OR(D44="",リスト!$G$27=""),"",DATEDIF(D44,リスト!$G$27,"Y"))</f>
        <v/>
      </c>
      <c r="F44" s="54"/>
      <c r="G44" s="68"/>
      <c r="H44" s="54"/>
      <c r="I44" s="65"/>
      <c r="J44" s="61"/>
      <c r="K44" s="54"/>
      <c r="L44" s="65"/>
      <c r="M44" s="65"/>
      <c r="N44" s="54"/>
      <c r="O44" s="172"/>
      <c r="P44" s="164"/>
    </row>
    <row r="45" spans="1:16" s="43" customFormat="1" ht="21.95" customHeight="1">
      <c r="A45" s="582" t="s">
        <v>241</v>
      </c>
      <c r="B45" s="44"/>
      <c r="C45" s="44"/>
      <c r="D45" s="102"/>
      <c r="E45" s="122" t="str">
        <f>IF(OR(D45="",リスト!$G$27=""),"",DATEDIF(D45,リスト!$G$27,"Y"))</f>
        <v/>
      </c>
      <c r="F45" s="52"/>
      <c r="G45" s="66"/>
      <c r="H45" s="52"/>
      <c r="I45" s="62"/>
      <c r="J45" s="63"/>
      <c r="K45" s="52"/>
      <c r="L45" s="62"/>
      <c r="M45" s="62"/>
      <c r="N45" s="52"/>
      <c r="O45" s="173"/>
      <c r="P45" s="164"/>
    </row>
    <row r="46" spans="1:16" s="43" customFormat="1" ht="21.95" customHeight="1">
      <c r="A46" s="583"/>
      <c r="B46" s="45"/>
      <c r="C46" s="45"/>
      <c r="D46" s="100"/>
      <c r="E46" s="121" t="str">
        <f>IF(OR(D46="",リスト!$G$27=""),"",DATEDIF(D46,リスト!$G$27,"Y"))</f>
        <v/>
      </c>
      <c r="F46" s="53"/>
      <c r="G46" s="67"/>
      <c r="H46" s="53"/>
      <c r="I46" s="64"/>
      <c r="J46" s="60"/>
      <c r="K46" s="53"/>
      <c r="L46" s="64"/>
      <c r="M46" s="64"/>
      <c r="N46" s="53"/>
      <c r="O46" s="171"/>
      <c r="P46" s="164"/>
    </row>
    <row r="47" spans="1:16" s="43" customFormat="1" ht="21.95" customHeight="1" thickBot="1">
      <c r="A47" s="584"/>
      <c r="B47" s="46"/>
      <c r="C47" s="46"/>
      <c r="D47" s="101"/>
      <c r="E47" s="152" t="str">
        <f>IF(OR(D47="",リスト!$G$27=""),"",DATEDIF(D47,リスト!$G$27,"Y"))</f>
        <v/>
      </c>
      <c r="F47" s="54"/>
      <c r="G47" s="68"/>
      <c r="H47" s="54"/>
      <c r="I47" s="65"/>
      <c r="J47" s="61"/>
      <c r="K47" s="54"/>
      <c r="L47" s="65"/>
      <c r="M47" s="65"/>
      <c r="N47" s="54"/>
      <c r="O47" s="172"/>
      <c r="P47" s="164"/>
    </row>
    <row r="48" spans="1:16" ht="20.100000000000001" customHeight="1">
      <c r="B48" s="580" t="s">
        <v>397</v>
      </c>
      <c r="C48" s="580"/>
      <c r="D48" s="580"/>
      <c r="E48" s="580"/>
      <c r="F48" s="580"/>
      <c r="G48" s="580"/>
      <c r="H48" s="580"/>
      <c r="I48" s="580"/>
      <c r="J48" s="580"/>
      <c r="K48" s="580"/>
      <c r="L48" s="580"/>
      <c r="M48" s="580"/>
      <c r="N48" s="580"/>
      <c r="O48" s="580"/>
    </row>
    <row r="49" spans="2:15" ht="20.100000000000001" customHeight="1">
      <c r="B49" s="581" t="s">
        <v>398</v>
      </c>
      <c r="C49" s="581"/>
      <c r="D49" s="581"/>
      <c r="E49" s="581"/>
      <c r="F49" s="581"/>
      <c r="G49" s="581"/>
      <c r="H49" s="581"/>
      <c r="I49" s="581"/>
      <c r="J49" s="581"/>
      <c r="K49" s="581"/>
      <c r="L49" s="581"/>
      <c r="M49" s="581"/>
      <c r="N49" s="581"/>
      <c r="O49" s="581"/>
    </row>
    <row r="50" spans="2:15" ht="20.100000000000001" customHeight="1">
      <c r="B50" s="581" t="s">
        <v>396</v>
      </c>
      <c r="C50" s="581"/>
      <c r="D50" s="581"/>
      <c r="E50" s="581"/>
      <c r="F50" s="581"/>
      <c r="G50" s="581"/>
      <c r="H50" s="581"/>
      <c r="I50" s="581"/>
      <c r="J50" s="581"/>
      <c r="K50" s="581"/>
      <c r="L50" s="581"/>
      <c r="M50" s="581"/>
      <c r="N50" s="581"/>
      <c r="O50" s="581"/>
    </row>
    <row r="51" spans="2:15" ht="20.100000000000001" customHeight="1">
      <c r="B51" s="580" t="s">
        <v>395</v>
      </c>
      <c r="C51" s="580"/>
      <c r="D51" s="580"/>
      <c r="E51" s="580"/>
      <c r="F51" s="580"/>
      <c r="G51" s="580"/>
      <c r="H51" s="580"/>
      <c r="I51" s="580"/>
      <c r="J51" s="580"/>
      <c r="K51" s="580"/>
      <c r="L51" s="580"/>
      <c r="M51" s="580"/>
      <c r="N51" s="580"/>
      <c r="O51" s="580"/>
    </row>
    <row r="52" spans="2:15" hidden="1">
      <c r="B52" t="s">
        <v>255</v>
      </c>
    </row>
    <row r="53" spans="2:15" hidden="1">
      <c r="B53" t="s">
        <v>256</v>
      </c>
    </row>
  </sheetData>
  <sheetProtection algorithmName="SHA-512" hashValue="aPr4gW1wgJdq2jbI3m7DwhUOyVvcHnjs5Jp4NQRIOl5b8dgcG9xXVYaN++TZ+7Jd6hP37+Syl6bS1qoDEy3haw==" saltValue="oGjFr/etOuALKRw29lNebQ==" spinCount="100000" sheet="1" scenarios="1"/>
  <dataConsolidate/>
  <mergeCells count="20">
    <mergeCell ref="B51:O51"/>
    <mergeCell ref="O6:O7"/>
    <mergeCell ref="B6:F6"/>
    <mergeCell ref="G6:I6"/>
    <mergeCell ref="H1:O1"/>
    <mergeCell ref="A1:B1"/>
    <mergeCell ref="J6:N6"/>
    <mergeCell ref="J2:N2"/>
    <mergeCell ref="J3:N3"/>
    <mergeCell ref="H4:I4"/>
    <mergeCell ref="J4:O4"/>
    <mergeCell ref="A8:A17"/>
    <mergeCell ref="B48:O48"/>
    <mergeCell ref="B49:O49"/>
    <mergeCell ref="B50:O50"/>
    <mergeCell ref="A38:A44"/>
    <mergeCell ref="A33:A37"/>
    <mergeCell ref="A18:A25"/>
    <mergeCell ref="A26:A32"/>
    <mergeCell ref="A45:A47"/>
  </mergeCells>
  <phoneticPr fontId="11"/>
  <conditionalFormatting sqref="G8:J17 L8:O17 N18:O32 K18:K32 N33:N37 B8:D47 F8:F47 H18:H47 N38:O47 K38:K47">
    <cfRule type="expression" dxfId="2" priority="1" stopIfTrue="1">
      <formula>B8=""</formula>
    </cfRule>
  </conditionalFormatting>
  <conditionalFormatting sqref="O33:O37 E8:E47">
    <cfRule type="expression" dxfId="1" priority="5" stopIfTrue="1">
      <formula>E8=""</formula>
    </cfRule>
  </conditionalFormatting>
  <conditionalFormatting sqref="I3:O3 J4">
    <cfRule type="expression" dxfId="0" priority="2" stopIfTrue="1">
      <formula>I3=""</formula>
    </cfRule>
  </conditionalFormatting>
  <dataValidations count="12">
    <dataValidation type="whole" imeMode="disabled" allowBlank="1" showErrorMessage="1" error="FW1は林業就業経験が2年未満の方が対象となります。_x000a_経験月数を 0～23 の間で入力してください。" sqref="J8:J17" xr:uid="{00000000-0002-0000-0300-000000000000}">
      <formula1>0</formula1>
      <formula2>23</formula2>
    </dataValidation>
    <dataValidation type="whole" allowBlank="1" showInputMessage="1" showErrorMessage="1" error="FL研修生の資格は就業経験が通算5年以上です。" sqref="K38:K44" xr:uid="{00000000-0002-0000-0300-000001000000}">
      <formula1>5</formula1>
      <formula2>99</formula2>
    </dataValidation>
    <dataValidation type="date" operator="lessThanOrEqual" allowBlank="1" showErrorMessage="1" error="4月1日までの採用予定の場合は”2022/4/1”と記載すること" sqref="G8:G17" xr:uid="{00000000-0002-0000-0300-000002000000}">
      <formula1>44652</formula1>
    </dataValidation>
    <dataValidation type="list" allowBlank="1" showInputMessage="1" showErrorMessage="1" error="採用手段はリストから選択してください。" sqref="I8:I17" xr:uid="{00000000-0002-0000-0300-000003000000}">
      <formula1>INDIRECT("リスト!$AA$4:$AA$10")</formula1>
    </dataValidation>
    <dataValidation type="list" allowBlank="1" showInputMessage="1" showErrorMessage="1" error="研修生資格を満たしていることが確認できたら、リストから○を選択してください。" sqref="L8:M17 N8:N47" xr:uid="{00000000-0002-0000-0300-000004000000}">
      <formula1>INDIRECT("リスト!$G$13")</formula1>
    </dataValidation>
    <dataValidation type="whole" allowBlank="1" showErrorMessage="1" error="整数を入力して下さい。" sqref="K18:K37" xr:uid="{00000000-0002-0000-0300-000005000000}">
      <formula1>0</formula1>
      <formula2>99</formula2>
    </dataValidation>
    <dataValidation type="whole" allowBlank="1" showInputMessage="1" showErrorMessage="1" error="FM研修生の資格は就業経験が通算10年以上です。" sqref="K33:K37 K45:K47" xr:uid="{00000000-0002-0000-0300-000006000000}">
      <formula1>10</formula1>
      <formula2>99</formula2>
    </dataValidation>
    <dataValidation type="list" allowBlank="1" showInputMessage="1" showErrorMessage="1" error="雇用区分はリストから選択してください。" sqref="H8:H47" xr:uid="{00000000-0002-0000-0300-000007000000}">
      <formula1>INDIRECT("リスト!$W$4:$W$6")</formula1>
    </dataValidation>
    <dataValidation type="list" allowBlank="1" showInputMessage="1" showErrorMessage="1" error="性別はリストから選択してください。" sqref="F8:F47" xr:uid="{00000000-0002-0000-0300-000008000000}">
      <formula1>INDIRECT("リスト!$G$20:$G$21")</formula1>
    </dataValidation>
    <dataValidation type="custom" imeMode="hiragana" allowBlank="1" showInputMessage="1" showErrorMessage="1" error="氏名は全角20文字以内で入力してください。_x000a_※空白（スペース）も全角で入力してください。_x000a_　 氏名の前後に空白（スペース）が入力されていないか確認してください。" sqref="B8:B47" xr:uid="{00000000-0002-0000-0300-000009000000}">
      <formula1>AND(TRIM(B8)=B8,LENB(B8)&lt;=40,B8=DBCS(B8))</formula1>
    </dataValidation>
    <dataValidation type="date" operator="greaterThanOrEqual" allowBlank="1" showInputMessage="1" showErrorMessage="1" error="生年月日は日付(H00.00.00)で入力して下さい。" sqref="D8:D47" xr:uid="{00000000-0002-0000-0300-00000A000000}">
      <formula1>1</formula1>
    </dataValidation>
    <dataValidation imeMode="halfKatakana" allowBlank="1" showInputMessage="1" showErrorMessage="1" sqref="C8:C47" xr:uid="{00000000-0002-0000-0300-00000B000000}"/>
  </dataValidations>
  <pageMargins left="0.70866141732283472" right="0.31496062992125984" top="0.55118110236220474" bottom="0.35433070866141736"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リスト</vt:lpstr>
      <vt:lpstr>1-1（表紙）</vt:lpstr>
      <vt:lpstr>1-2（登録申請書）</vt:lpstr>
      <vt:lpstr>1-3（申請名簿）</vt:lpstr>
      <vt:lpstr>'1-1（表紙）'!Print_Area</vt:lpstr>
      <vt:lpstr>'1-2（登録申請書）'!Print_Area</vt:lpstr>
      <vt:lpstr>'1-3（申請名簿）'!Print_Area</vt:lpstr>
      <vt:lpstr>'1-2（登録申請書）'!Print_Titles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cp:lastModifiedBy>全森　藤倉 朋行</cp:lastModifiedBy>
  <cp:lastPrinted>2022-02-14T04:35:39Z</cp:lastPrinted>
  <dcterms:created xsi:type="dcterms:W3CDTF">2013-02-13T01:59:49Z</dcterms:created>
  <dcterms:modified xsi:type="dcterms:W3CDTF">2022-02-14T05:00:32Z</dcterms:modified>
</cp:coreProperties>
</file>