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ninaite02\Desktop\"/>
    </mc:Choice>
  </mc:AlternateContent>
  <bookViews>
    <workbookView xWindow="-120" yWindow="-120" windowWidth="20730" windowHeight="11160" tabRatio="891" firstSheet="1" activeTab="4"/>
  </bookViews>
  <sheets>
    <sheet name="リスト" sheetId="8" state="hidden" r:id="rId1"/>
    <sheet name="7-1(表紙)" sheetId="2" r:id="rId2"/>
    <sheet name="7-2(基本)" sheetId="1" r:id="rId3"/>
    <sheet name="7-3(詳細)" sheetId="3" r:id="rId4"/>
    <sheet name="7-4(技術習得費_旅費)" sheetId="51" r:id="rId5"/>
    <sheet name="7-5(積算表)" sheetId="49" r:id="rId6"/>
    <sheet name="7-6(請求書)" sheetId="15" r:id="rId7"/>
    <sheet name="中止届" sheetId="52" r:id="rId8"/>
    <sheet name="離脱届" sheetId="64" r:id="rId9"/>
    <sheet name="別添様式1（FL調査票）1" sheetId="53" r:id="rId10"/>
    <sheet name="別添様式1（FL調査票）2" sheetId="55" r:id="rId11"/>
    <sheet name="別添様式1（FL調査票）3" sheetId="56" r:id="rId12"/>
    <sheet name="別添様式1（FL調査票）4" sheetId="57" r:id="rId13"/>
    <sheet name="別添様式1（FL調査票）5" sheetId="58" r:id="rId14"/>
    <sheet name="別添様式1（FL調査票）6" sheetId="59" r:id="rId15"/>
    <sheet name="別添様式1（FL調査票）7" sheetId="60" r:id="rId16"/>
    <sheet name="別添様式1（FL調査票）8" sheetId="61" r:id="rId17"/>
    <sheet name="別添様式2（FM調査票）1" sheetId="54" r:id="rId18"/>
    <sheet name="別添様式2（FM調査票）2" sheetId="62" r:id="rId19"/>
    <sheet name="別添様式2（FM調査票）３" sheetId="63" r:id="rId20"/>
  </sheets>
  <definedNames>
    <definedName name="FL研修生番号">'7-2(基本)'!$D$9:$D$19</definedName>
    <definedName name="FM研修生番号">'7-2(基本)'!$D$20:$D$29</definedName>
    <definedName name="_xlnm.Print_Area" localSheetId="2">'7-2(基本)'!$A$1:$S$33</definedName>
    <definedName name="_xlnm.Print_Area" localSheetId="3">'7-3(詳細)'!$A$1:$AA$31</definedName>
    <definedName name="_xlnm.Print_Area" localSheetId="4">'7-4(技術習得費_旅費)'!$A$1:$T$35</definedName>
    <definedName name="_xlnm.Print_Area" localSheetId="9">'別添様式1（FL調査票）1'!$A$1:$W$70</definedName>
    <definedName name="_xlnm.Print_Area" localSheetId="10">'別添様式1（FL調査票）2'!$A$1:$W$70</definedName>
    <definedName name="_xlnm.Print_Area" localSheetId="11">'別添様式1（FL調査票）3'!$A$1:$W$70</definedName>
    <definedName name="_xlnm.Print_Area" localSheetId="12">'別添様式1（FL調査票）4'!$A$1:$W$70</definedName>
    <definedName name="_xlnm.Print_Area" localSheetId="13">'別添様式1（FL調査票）5'!$A$1:$W$70</definedName>
    <definedName name="_xlnm.Print_Area" localSheetId="14">'別添様式1（FL調査票）6'!$A$1:$W$70</definedName>
    <definedName name="_xlnm.Print_Area" localSheetId="15">'別添様式1（FL調査票）7'!$A$1:$W$70</definedName>
    <definedName name="_xlnm.Print_Area" localSheetId="16">'別添様式1（FL調査票）8'!$A$1:$W$70</definedName>
    <definedName name="_xlnm.Print_Area" localSheetId="17">'別添様式2（FM調査票）1'!$A$1:$W$76</definedName>
    <definedName name="_xlnm.Print_Area" localSheetId="18">'別添様式2（FM調査票）2'!$A$1:$W$76</definedName>
    <definedName name="_xlnm.Print_Area" localSheetId="19">'別添様式2（FM調査票）３'!$A$1:$W$76</definedName>
    <definedName name="_xlnm.Print_Area" localSheetId="8">離脱届!$A$1:$I$27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21" i="51" l="1"/>
  <c r="R20" i="51"/>
  <c r="R19" i="51"/>
  <c r="R18" i="51"/>
  <c r="R17" i="51"/>
  <c r="R16" i="51"/>
  <c r="R15" i="51"/>
  <c r="R14" i="51"/>
  <c r="R13" i="51"/>
  <c r="R12" i="51"/>
  <c r="AA13" i="51"/>
  <c r="AB13" i="51"/>
  <c r="AA14" i="51"/>
  <c r="AB14" i="51"/>
  <c r="AA15" i="51"/>
  <c r="AB15" i="51"/>
  <c r="AA16" i="51"/>
  <c r="AB16" i="51"/>
  <c r="AA17" i="51"/>
  <c r="AB17" i="51"/>
  <c r="AA18" i="51"/>
  <c r="AB18" i="51"/>
  <c r="AA19" i="51"/>
  <c r="AB19" i="51"/>
  <c r="AA20" i="51"/>
  <c r="AB20" i="51"/>
  <c r="AA21" i="51"/>
  <c r="AB21" i="51"/>
  <c r="AB12" i="51"/>
  <c r="AA12" i="51"/>
  <c r="B30" i="1" l="1"/>
  <c r="B35" i="2"/>
  <c r="AD10" i="3"/>
  <c r="AC10" i="3"/>
  <c r="I2" i="64"/>
  <c r="H2" i="64"/>
  <c r="G2" i="64"/>
  <c r="F2" i="64"/>
  <c r="H8" i="64"/>
  <c r="H7" i="64"/>
  <c r="AF20" i="3"/>
  <c r="AF29" i="3"/>
  <c r="T9" i="63"/>
  <c r="E3" i="63"/>
  <c r="AA24" i="51"/>
  <c r="AB24" i="51"/>
  <c r="AA25" i="51"/>
  <c r="AB25" i="51"/>
  <c r="AA26" i="51"/>
  <c r="AB26" i="51"/>
  <c r="AA27" i="51"/>
  <c r="AB27" i="51"/>
  <c r="AA28" i="51"/>
  <c r="AB28" i="51"/>
  <c r="AA29" i="51"/>
  <c r="AB29" i="51"/>
  <c r="AA30" i="51"/>
  <c r="AB30" i="51"/>
  <c r="AA31" i="51"/>
  <c r="AB31" i="51"/>
  <c r="AA32" i="51"/>
  <c r="AB32" i="51"/>
  <c r="AB23" i="51"/>
  <c r="Q22" i="51" s="1"/>
  <c r="AA23" i="51"/>
  <c r="V13" i="51"/>
  <c r="AE29" i="3"/>
  <c r="AE28" i="3"/>
  <c r="AE27" i="3"/>
  <c r="AE26" i="3"/>
  <c r="AE25" i="3"/>
  <c r="AE24" i="3"/>
  <c r="AE23" i="3"/>
  <c r="AE22" i="3"/>
  <c r="AE21" i="3"/>
  <c r="AE20" i="3"/>
  <c r="AE19" i="3"/>
  <c r="AE18" i="3"/>
  <c r="AE17" i="3"/>
  <c r="AE16" i="3"/>
  <c r="AE15" i="3"/>
  <c r="AE14" i="3"/>
  <c r="AE13" i="3"/>
  <c r="AE12" i="3"/>
  <c r="AE11" i="3"/>
  <c r="AE10" i="3"/>
  <c r="W24" i="51"/>
  <c r="Z24" i="51" s="1"/>
  <c r="W25" i="51"/>
  <c r="Z25" i="51" s="1"/>
  <c r="W26" i="51"/>
  <c r="Z26" i="51" s="1"/>
  <c r="W27" i="51"/>
  <c r="Z27" i="51" s="1"/>
  <c r="W28" i="51"/>
  <c r="Z28" i="51" s="1"/>
  <c r="W29" i="51"/>
  <c r="Z29" i="51" s="1"/>
  <c r="W30" i="51"/>
  <c r="Z30" i="51" s="1"/>
  <c r="W31" i="51"/>
  <c r="Z31" i="51" s="1"/>
  <c r="W32" i="51"/>
  <c r="Z32" i="51" s="1"/>
  <c r="W23" i="51"/>
  <c r="Z23" i="51" s="1"/>
  <c r="W13" i="51"/>
  <c r="Z13" i="51" s="1"/>
  <c r="W14" i="51"/>
  <c r="Z14" i="51" s="1"/>
  <c r="W15" i="51"/>
  <c r="Z15" i="51" s="1"/>
  <c r="W16" i="51"/>
  <c r="Z16" i="51" s="1"/>
  <c r="W17" i="51"/>
  <c r="Z17" i="51" s="1"/>
  <c r="W18" i="51"/>
  <c r="Z18" i="51" s="1"/>
  <c r="W19" i="51"/>
  <c r="Z19" i="51" s="1"/>
  <c r="W20" i="51"/>
  <c r="Z20" i="51" s="1"/>
  <c r="W21" i="51"/>
  <c r="Z21" i="51" s="1"/>
  <c r="W12" i="51"/>
  <c r="Z12" i="51" s="1"/>
  <c r="V24" i="51"/>
  <c r="Y24" i="51" s="1"/>
  <c r="V25" i="51"/>
  <c r="Y25" i="51" s="1"/>
  <c r="V26" i="51"/>
  <c r="Y26" i="51" s="1"/>
  <c r="R26" i="51" s="1"/>
  <c r="S26" i="51" s="1"/>
  <c r="V27" i="51"/>
  <c r="Y27" i="51" s="1"/>
  <c r="V28" i="51"/>
  <c r="Y28" i="51" s="1"/>
  <c r="V29" i="51"/>
  <c r="Y29" i="51"/>
  <c r="V30" i="51"/>
  <c r="Y30" i="51" s="1"/>
  <c r="R30" i="51" s="1"/>
  <c r="S30" i="51" s="1"/>
  <c r="V31" i="51"/>
  <c r="Y31" i="51" s="1"/>
  <c r="V32" i="51"/>
  <c r="Y32" i="51" s="1"/>
  <c r="R32" i="51" s="1"/>
  <c r="S32" i="51" s="1"/>
  <c r="V23" i="51"/>
  <c r="Y23" i="51" s="1"/>
  <c r="V14" i="51"/>
  <c r="Y14" i="51" s="1"/>
  <c r="V15" i="51"/>
  <c r="Y15" i="51" s="1"/>
  <c r="V16" i="51"/>
  <c r="Y16" i="51" s="1"/>
  <c r="V17" i="51"/>
  <c r="Y17" i="51" s="1"/>
  <c r="S17" i="51" s="1"/>
  <c r="V18" i="51"/>
  <c r="Y18" i="51" s="1"/>
  <c r="V19" i="51"/>
  <c r="Y19" i="51" s="1"/>
  <c r="V20" i="51"/>
  <c r="Y20" i="51" s="1"/>
  <c r="V21" i="51"/>
  <c r="Y21" i="51" s="1"/>
  <c r="V12" i="51"/>
  <c r="Y12" i="51" s="1"/>
  <c r="Y13" i="51"/>
  <c r="S13" i="51" s="1"/>
  <c r="T9" i="62"/>
  <c r="E3" i="62"/>
  <c r="F12" i="61"/>
  <c r="E3" i="61"/>
  <c r="F12" i="60"/>
  <c r="E3" i="60"/>
  <c r="F12" i="59"/>
  <c r="E3" i="59"/>
  <c r="F12" i="58"/>
  <c r="E3" i="58"/>
  <c r="F12" i="57"/>
  <c r="E3" i="57"/>
  <c r="F12" i="56"/>
  <c r="E3" i="56"/>
  <c r="F12" i="55"/>
  <c r="E3" i="55"/>
  <c r="AJ10" i="3"/>
  <c r="H22" i="51"/>
  <c r="D9" i="49" s="1"/>
  <c r="H11" i="51"/>
  <c r="D8" i="49" s="1"/>
  <c r="M5" i="51"/>
  <c r="G23" i="51"/>
  <c r="G32" i="51"/>
  <c r="G31" i="51"/>
  <c r="G30" i="51"/>
  <c r="G29" i="51"/>
  <c r="G28" i="51"/>
  <c r="G27" i="51"/>
  <c r="G26" i="51"/>
  <c r="G25" i="51"/>
  <c r="G24" i="51"/>
  <c r="G13" i="51"/>
  <c r="G14" i="51"/>
  <c r="G15" i="51"/>
  <c r="G16" i="51"/>
  <c r="G17" i="51"/>
  <c r="G18" i="51"/>
  <c r="G19" i="51"/>
  <c r="G20" i="51"/>
  <c r="G21" i="51"/>
  <c r="G12" i="51"/>
  <c r="E5" i="49"/>
  <c r="Q5" i="3"/>
  <c r="L5" i="1"/>
  <c r="B31" i="2"/>
  <c r="B30" i="2"/>
  <c r="H5" i="49"/>
  <c r="T5" i="51"/>
  <c r="AA5" i="3"/>
  <c r="F12" i="53"/>
  <c r="H8" i="52"/>
  <c r="H7" i="52"/>
  <c r="I2" i="52"/>
  <c r="H2" i="52"/>
  <c r="G2" i="52"/>
  <c r="F5" i="49"/>
  <c r="F4" i="49"/>
  <c r="F3" i="49"/>
  <c r="AJ11" i="3"/>
  <c r="AJ12" i="3"/>
  <c r="AJ13" i="3"/>
  <c r="AJ14" i="3"/>
  <c r="AJ15" i="3"/>
  <c r="AJ16" i="3"/>
  <c r="AJ17" i="3"/>
  <c r="AJ18" i="3"/>
  <c r="AJ19" i="3"/>
  <c r="AJ20" i="3"/>
  <c r="AJ21" i="3"/>
  <c r="AJ22" i="3"/>
  <c r="AJ23" i="3"/>
  <c r="AJ24" i="3"/>
  <c r="AJ25" i="3"/>
  <c r="AJ26" i="3"/>
  <c r="AJ27" i="3"/>
  <c r="AJ28" i="3"/>
  <c r="AJ29" i="3"/>
  <c r="O5" i="51"/>
  <c r="O4" i="51"/>
  <c r="O3" i="51"/>
  <c r="T4" i="3"/>
  <c r="T5" i="3"/>
  <c r="T3" i="3"/>
  <c r="N5" i="1"/>
  <c r="N4" i="1"/>
  <c r="N3" i="1"/>
  <c r="J6" i="2"/>
  <c r="E3" i="54"/>
  <c r="E3" i="53"/>
  <c r="T9" i="54"/>
  <c r="AF21" i="3"/>
  <c r="AF22" i="3"/>
  <c r="AF23" i="3"/>
  <c r="AF24" i="3"/>
  <c r="AF25" i="3"/>
  <c r="AF26" i="3"/>
  <c r="AF27" i="3"/>
  <c r="AF28" i="3"/>
  <c r="AC21" i="3"/>
  <c r="AD21" i="3"/>
  <c r="AC22" i="3"/>
  <c r="AD22" i="3"/>
  <c r="AC23" i="3"/>
  <c r="AD23" i="3"/>
  <c r="AC24" i="3"/>
  <c r="AD24" i="3"/>
  <c r="AC25" i="3"/>
  <c r="AD25" i="3"/>
  <c r="AC26" i="3"/>
  <c r="AD26" i="3"/>
  <c r="AC27" i="3"/>
  <c r="AD27" i="3"/>
  <c r="AC28" i="3"/>
  <c r="AD28" i="3"/>
  <c r="AC29" i="3"/>
  <c r="AD29" i="3"/>
  <c r="AC11" i="3"/>
  <c r="AD11" i="3"/>
  <c r="AC12" i="3"/>
  <c r="AD12" i="3"/>
  <c r="AC13" i="3"/>
  <c r="AD13" i="3"/>
  <c r="AC14" i="3"/>
  <c r="AD14" i="3"/>
  <c r="AC15" i="3"/>
  <c r="AD15" i="3"/>
  <c r="AC16" i="3"/>
  <c r="AD16" i="3"/>
  <c r="AC17" i="3"/>
  <c r="AD17" i="3"/>
  <c r="AC18" i="3"/>
  <c r="AD18" i="3"/>
  <c r="AC19" i="3"/>
  <c r="AD19" i="3"/>
  <c r="AC20" i="3"/>
  <c r="AD20" i="3"/>
  <c r="F2" i="52"/>
  <c r="E10" i="3"/>
  <c r="AI10" i="3" s="1"/>
  <c r="C29" i="2"/>
  <c r="H22" i="1"/>
  <c r="H23" i="1"/>
  <c r="H24" i="1"/>
  <c r="H25" i="1"/>
  <c r="H26" i="1"/>
  <c r="H27" i="1"/>
  <c r="H28" i="1"/>
  <c r="H29" i="1"/>
  <c r="H21" i="1"/>
  <c r="H20" i="1"/>
  <c r="K9" i="15"/>
  <c r="G1" i="49"/>
  <c r="B18" i="2"/>
  <c r="E24" i="2" s="1"/>
  <c r="B11" i="15"/>
  <c r="E32" i="51"/>
  <c r="C32" i="51"/>
  <c r="E31" i="51"/>
  <c r="C31" i="51"/>
  <c r="E30" i="51"/>
  <c r="C30" i="51"/>
  <c r="E29" i="51"/>
  <c r="C29" i="51"/>
  <c r="E28" i="51"/>
  <c r="C28" i="51"/>
  <c r="E27" i="51"/>
  <c r="C27" i="51"/>
  <c r="E26" i="51"/>
  <c r="C26" i="51"/>
  <c r="E25" i="51"/>
  <c r="C25" i="51"/>
  <c r="E24" i="51"/>
  <c r="C24" i="51"/>
  <c r="E23" i="51"/>
  <c r="C23" i="51"/>
  <c r="E21" i="51"/>
  <c r="C21" i="51"/>
  <c r="E20" i="51"/>
  <c r="C20" i="51"/>
  <c r="E19" i="51"/>
  <c r="C19" i="51"/>
  <c r="E18" i="51"/>
  <c r="C18" i="51"/>
  <c r="E17" i="51"/>
  <c r="C17" i="51"/>
  <c r="E16" i="51"/>
  <c r="C16" i="51"/>
  <c r="E15" i="51"/>
  <c r="C15" i="51"/>
  <c r="E14" i="51"/>
  <c r="C14" i="51"/>
  <c r="E13" i="51"/>
  <c r="C13" i="51"/>
  <c r="E12" i="51"/>
  <c r="C12" i="51"/>
  <c r="T1" i="51"/>
  <c r="C21" i="3"/>
  <c r="C22" i="3"/>
  <c r="C23" i="3"/>
  <c r="C24" i="3"/>
  <c r="C25" i="3"/>
  <c r="C26" i="3"/>
  <c r="C27" i="3"/>
  <c r="C28" i="3"/>
  <c r="C29" i="3"/>
  <c r="C20" i="3"/>
  <c r="C11" i="3"/>
  <c r="C12" i="3"/>
  <c r="C13" i="3"/>
  <c r="C14" i="3"/>
  <c r="C15" i="3"/>
  <c r="C16" i="3"/>
  <c r="C17" i="3"/>
  <c r="C18" i="3"/>
  <c r="C19" i="3"/>
  <c r="C10" i="3"/>
  <c r="D29" i="1"/>
  <c r="D32" i="51" s="1"/>
  <c r="D28" i="1"/>
  <c r="D31" i="51" s="1"/>
  <c r="D27" i="1"/>
  <c r="D27" i="3" s="1"/>
  <c r="D26" i="1"/>
  <c r="D29" i="51" s="1"/>
  <c r="D25" i="1"/>
  <c r="D28" i="51" s="1"/>
  <c r="D19" i="1"/>
  <c r="D21" i="51" s="1"/>
  <c r="D18" i="1"/>
  <c r="D18" i="3" s="1"/>
  <c r="D20" i="51"/>
  <c r="D17" i="1"/>
  <c r="D19" i="51" s="1"/>
  <c r="D16" i="1"/>
  <c r="D18" i="51" s="1"/>
  <c r="D15" i="1"/>
  <c r="D17" i="51" s="1"/>
  <c r="Z1" i="3"/>
  <c r="E14" i="3"/>
  <c r="AI14" i="3" s="1"/>
  <c r="E13" i="3"/>
  <c r="AI13" i="3" s="1"/>
  <c r="E12" i="3"/>
  <c r="AI12" i="3" s="1"/>
  <c r="AK12" i="3" s="1"/>
  <c r="E11" i="3"/>
  <c r="AI11" i="3" s="1"/>
  <c r="H14" i="1"/>
  <c r="H13" i="1"/>
  <c r="H12" i="1"/>
  <c r="H11" i="1"/>
  <c r="D24" i="1"/>
  <c r="D27" i="51" s="1"/>
  <c r="D23" i="1"/>
  <c r="D26" i="51" s="1"/>
  <c r="D22" i="1"/>
  <c r="D25" i="51" s="1"/>
  <c r="D21" i="1"/>
  <c r="D21" i="3" s="1"/>
  <c r="D20" i="1"/>
  <c r="D20" i="3" s="1"/>
  <c r="L5" i="63"/>
  <c r="D14" i="1"/>
  <c r="D16" i="51" s="1"/>
  <c r="D13" i="1"/>
  <c r="D13" i="3" s="1"/>
  <c r="D12" i="1"/>
  <c r="D12" i="3" s="1"/>
  <c r="D11" i="1"/>
  <c r="D11" i="3" s="1"/>
  <c r="D10" i="1"/>
  <c r="D10" i="3" s="1"/>
  <c r="C5" i="61"/>
  <c r="H19" i="1"/>
  <c r="H18" i="1"/>
  <c r="H17" i="1"/>
  <c r="H16" i="1"/>
  <c r="H15" i="1"/>
  <c r="S5" i="1"/>
  <c r="R1" i="1"/>
  <c r="E29" i="3"/>
  <c r="AI29" i="3" s="1"/>
  <c r="E15" i="3"/>
  <c r="AI15" i="3" s="1"/>
  <c r="E16" i="3"/>
  <c r="AI16" i="3" s="1"/>
  <c r="E17" i="3"/>
  <c r="AI17" i="3" s="1"/>
  <c r="E18" i="3"/>
  <c r="AI18" i="3" s="1"/>
  <c r="E19" i="3"/>
  <c r="AI19" i="3" s="1"/>
  <c r="E20" i="3"/>
  <c r="AI20" i="3" s="1"/>
  <c r="AK20" i="3" s="1"/>
  <c r="E21" i="3"/>
  <c r="AI21" i="3" s="1"/>
  <c r="E22" i="3"/>
  <c r="AI22" i="3" s="1"/>
  <c r="AK22" i="3" s="1"/>
  <c r="E23" i="3"/>
  <c r="AI23" i="3" s="1"/>
  <c r="E24" i="3"/>
  <c r="AI24" i="3" s="1"/>
  <c r="E25" i="3"/>
  <c r="AI25" i="3" s="1"/>
  <c r="E26" i="3"/>
  <c r="AI26" i="3" s="1"/>
  <c r="E27" i="3"/>
  <c r="AI27" i="3" s="1"/>
  <c r="E28" i="3"/>
  <c r="AI28" i="3" s="1"/>
  <c r="AK28" i="3" s="1"/>
  <c r="H10" i="1"/>
  <c r="K7" i="15"/>
  <c r="J3" i="15"/>
  <c r="H8" i="15"/>
  <c r="J4" i="15"/>
  <c r="H9" i="15"/>
  <c r="L7" i="15"/>
  <c r="L5" i="58"/>
  <c r="R29" i="51"/>
  <c r="S29" i="51" s="1"/>
  <c r="D22" i="3"/>
  <c r="L5" i="54"/>
  <c r="C5" i="54"/>
  <c r="L5" i="53"/>
  <c r="H5" i="56"/>
  <c r="L5" i="56"/>
  <c r="L5" i="61"/>
  <c r="H5" i="55"/>
  <c r="C5" i="60"/>
  <c r="L5" i="59"/>
  <c r="C5" i="57"/>
  <c r="L5" i="57"/>
  <c r="V5" i="62"/>
  <c r="V5" i="63"/>
  <c r="J5" i="54"/>
  <c r="H5" i="62"/>
  <c r="H5" i="63"/>
  <c r="V5" i="54"/>
  <c r="J5" i="62"/>
  <c r="J5" i="63"/>
  <c r="C5" i="62"/>
  <c r="C5" i="63"/>
  <c r="H5" i="54"/>
  <c r="L5" i="62"/>
  <c r="H5" i="60"/>
  <c r="J5" i="59"/>
  <c r="J5" i="56"/>
  <c r="V5" i="55"/>
  <c r="J5" i="57"/>
  <c r="J5" i="58"/>
  <c r="V5" i="53"/>
  <c r="H5" i="59"/>
  <c r="H5" i="53"/>
  <c r="L5" i="60"/>
  <c r="V5" i="60"/>
  <c r="J5" i="55"/>
  <c r="V5" i="59"/>
  <c r="C5" i="55"/>
  <c r="H5" i="57"/>
  <c r="H5" i="58"/>
  <c r="V5" i="58"/>
  <c r="C5" i="53"/>
  <c r="J5" i="61"/>
  <c r="V5" i="56"/>
  <c r="J5" i="60"/>
  <c r="L5" i="55"/>
  <c r="C5" i="59"/>
  <c r="H5" i="61"/>
  <c r="C5" i="56"/>
  <c r="V5" i="61"/>
  <c r="V5" i="57"/>
  <c r="J5" i="53"/>
  <c r="C5" i="58"/>
  <c r="S12" i="51" l="1"/>
  <c r="D17" i="3"/>
  <c r="G22" i="51"/>
  <c r="D19" i="3"/>
  <c r="AK26" i="3"/>
  <c r="AG23" i="3"/>
  <c r="AG18" i="3"/>
  <c r="AK14" i="3"/>
  <c r="D15" i="3"/>
  <c r="AK24" i="3"/>
  <c r="AK16" i="3"/>
  <c r="AK23" i="3"/>
  <c r="AK15" i="3"/>
  <c r="D26" i="3"/>
  <c r="AK29" i="3"/>
  <c r="AG20" i="3"/>
  <c r="AG26" i="3"/>
  <c r="AG22" i="3"/>
  <c r="AG29" i="3"/>
  <c r="AG24" i="3"/>
  <c r="AK13" i="3"/>
  <c r="AG12" i="3"/>
  <c r="AG16" i="3"/>
  <c r="AG15" i="3"/>
  <c r="P22" i="51"/>
  <c r="R24" i="51"/>
  <c r="S24" i="51" s="1"/>
  <c r="R28" i="51"/>
  <c r="S28" i="51" s="1"/>
  <c r="R23" i="51"/>
  <c r="S23" i="51" s="1"/>
  <c r="R25" i="51"/>
  <c r="S25" i="51" s="1"/>
  <c r="R27" i="51"/>
  <c r="S27" i="51" s="1"/>
  <c r="R31" i="51"/>
  <c r="S31" i="51" s="1"/>
  <c r="S14" i="51"/>
  <c r="S20" i="51"/>
  <c r="S18" i="51"/>
  <c r="S21" i="51"/>
  <c r="AK25" i="3"/>
  <c r="AK17" i="3"/>
  <c r="S19" i="51"/>
  <c r="S16" i="51"/>
  <c r="G11" i="51"/>
  <c r="S15" i="51"/>
  <c r="P11" i="51"/>
  <c r="Q11" i="51"/>
  <c r="O11" i="51"/>
  <c r="AK11" i="3"/>
  <c r="AK27" i="3"/>
  <c r="AK18" i="3"/>
  <c r="AK19" i="3"/>
  <c r="AG27" i="3"/>
  <c r="AG19" i="3"/>
  <c r="AG14" i="3"/>
  <c r="AG25" i="3"/>
  <c r="AG17" i="3"/>
  <c r="AG13" i="3"/>
  <c r="AG28" i="3"/>
  <c r="AG21" i="3"/>
  <c r="AG10" i="3"/>
  <c r="D30" i="51"/>
  <c r="D25" i="3"/>
  <c r="D24" i="3"/>
  <c r="D23" i="3"/>
  <c r="D24" i="51"/>
  <c r="D23" i="51"/>
  <c r="D16" i="3"/>
  <c r="D13" i="51"/>
  <c r="AG11" i="3"/>
  <c r="E18" i="52"/>
  <c r="F18" i="52" s="1"/>
  <c r="AK21" i="3"/>
  <c r="D10" i="49"/>
  <c r="K22" i="51"/>
  <c r="E17" i="52"/>
  <c r="F17" i="52" s="1"/>
  <c r="AK10" i="3"/>
  <c r="K11" i="51"/>
  <c r="O22" i="51"/>
  <c r="D28" i="3"/>
  <c r="D15" i="51"/>
  <c r="D12" i="51"/>
  <c r="D14" i="51"/>
  <c r="D29" i="3"/>
  <c r="D14" i="3"/>
  <c r="C8" i="49" l="1"/>
  <c r="S22" i="51"/>
  <c r="R22" i="51"/>
  <c r="E9" i="49" s="1"/>
  <c r="F9" i="49" s="1"/>
  <c r="E24" i="15" s="1"/>
  <c r="C9" i="49"/>
  <c r="S11" i="51"/>
  <c r="B27" i="2" s="1"/>
  <c r="R11" i="51"/>
  <c r="E8" i="49" s="1"/>
  <c r="C10" i="49" l="1"/>
  <c r="E10" i="49"/>
  <c r="F8" i="49"/>
  <c r="G8" i="49" s="1"/>
  <c r="B28" i="2" l="1"/>
  <c r="E25" i="15"/>
  <c r="B29" i="2" s="1"/>
  <c r="E23" i="15"/>
</calcChain>
</file>

<file path=xl/comments1.xml><?xml version="1.0" encoding="utf-8"?>
<comments xmlns="http://schemas.openxmlformats.org/spreadsheetml/2006/main">
  <authors>
    <author>全森　藤倉 朋行</author>
    <author>Tomoyuki</author>
  </authors>
  <commentList>
    <comment ref="J3" authorId="0" shapeId="0">
      <text>
        <r>
          <rPr>
            <b/>
            <sz val="12"/>
            <color indexed="12"/>
            <rFont val="ＭＳ Ｐゴシック"/>
            <family val="3"/>
            <charset val="128"/>
          </rPr>
          <t>水色：手入力して下さい</t>
        </r>
      </text>
    </comment>
    <comment ref="J5" authorId="1" shapeId="0">
      <text>
        <r>
          <rPr>
            <b/>
            <sz val="12"/>
            <color indexed="81"/>
            <rFont val="MS P ゴシック"/>
            <family val="3"/>
            <charset val="128"/>
          </rPr>
          <t>記入例：2022/6/15
”令和4年6月15日”と表示しない場合は、直接入力して下さい</t>
        </r>
      </text>
    </comment>
    <comment ref="J6" authorId="0" shapeId="0">
      <text>
        <r>
          <rPr>
            <b/>
            <sz val="12"/>
            <color indexed="52"/>
            <rFont val="ＭＳ Ｐゴシック"/>
            <family val="3"/>
            <charset val="128"/>
          </rPr>
          <t>黄色：水色を入力後、自動で表示されます</t>
        </r>
      </text>
    </comment>
  </commentList>
</comments>
</file>

<file path=xl/comments2.xml><?xml version="1.0" encoding="utf-8"?>
<comments xmlns="http://schemas.openxmlformats.org/spreadsheetml/2006/main">
  <authors>
    <author>全森　藤倉 朋行</author>
  </authors>
  <commentList>
    <comment ref="F7" authorId="0" shapeId="0">
      <text>
        <r>
          <rPr>
            <sz val="12"/>
            <color indexed="81"/>
            <rFont val="MS P ゴシック"/>
            <family val="3"/>
            <charset val="128"/>
          </rPr>
          <t>研修参加申請書、変更研修参加申請書時は"空欄"のまま</t>
        </r>
      </text>
    </comment>
    <comment ref="G10" authorId="0" shapeId="0">
      <text>
        <r>
          <rPr>
            <sz val="12"/>
            <color indexed="81"/>
            <rFont val="ＭＳ Ｐゴシック"/>
            <family val="3"/>
            <charset val="128"/>
          </rPr>
          <t>研修生条件（安全講習の既取得数）を満たした後、”黒字”となります（</t>
        </r>
        <r>
          <rPr>
            <b/>
            <sz val="12"/>
            <color indexed="10"/>
            <rFont val="ＭＳ Ｐゴシック"/>
            <family val="3"/>
            <charset val="128"/>
          </rPr>
          <t>記入途中</t>
        </r>
        <r>
          <rPr>
            <sz val="12"/>
            <color indexed="81"/>
            <rFont val="ＭＳ Ｐゴシック"/>
            <family val="3"/>
            <charset val="128"/>
          </rPr>
          <t>では、”</t>
        </r>
        <r>
          <rPr>
            <b/>
            <sz val="12"/>
            <color indexed="10"/>
            <rFont val="ＭＳ Ｐゴシック"/>
            <family val="3"/>
            <charset val="128"/>
          </rPr>
          <t>赤字</t>
        </r>
        <r>
          <rPr>
            <sz val="12"/>
            <color indexed="81"/>
            <rFont val="ＭＳ Ｐゴシック"/>
            <family val="3"/>
            <charset val="128"/>
          </rPr>
          <t>”）</t>
        </r>
      </text>
    </comment>
  </commentList>
</comments>
</file>

<file path=xl/comments3.xml><?xml version="1.0" encoding="utf-8"?>
<comments xmlns="http://schemas.openxmlformats.org/spreadsheetml/2006/main">
  <authors>
    <author>Tomoyuki</author>
  </authors>
  <commentList>
    <comment ref="I7" authorId="0" shapeId="0">
      <text>
        <r>
          <rPr>
            <sz val="11"/>
            <color indexed="81"/>
            <rFont val="MS P ゴシック"/>
            <family val="3"/>
            <charset val="128"/>
          </rPr>
          <t>FL研修を自県参加の場合”○”を選択して下さい（旅費は請求できません）</t>
        </r>
      </text>
    </comment>
  </commentList>
</comments>
</file>

<file path=xl/comments4.xml><?xml version="1.0" encoding="utf-8"?>
<comments xmlns="http://schemas.openxmlformats.org/spreadsheetml/2006/main">
  <authors>
    <author>Tomoyuki</author>
  </authors>
  <commentList>
    <comment ref="H4" authorId="0" shapeId="0">
      <text>
        <r>
          <rPr>
            <b/>
            <sz val="12"/>
            <color indexed="81"/>
            <rFont val="MS P ゴシック"/>
            <family val="3"/>
            <charset val="128"/>
          </rPr>
          <t>記入例：2022/8/1
”令和4年8月1日”と表示しない場合は、直接入力して下さい</t>
        </r>
      </text>
    </comment>
  </commentList>
</comments>
</file>

<file path=xl/comments5.xml><?xml version="1.0" encoding="utf-8"?>
<comments xmlns="http://schemas.openxmlformats.org/spreadsheetml/2006/main">
  <authors>
    <author>Tomoyuki</author>
    <author>全森　藤倉 朋行</author>
  </authors>
  <commentList>
    <comment ref="H4" authorId="0" shapeId="0">
      <text>
        <r>
          <rPr>
            <b/>
            <sz val="12"/>
            <color indexed="81"/>
            <rFont val="MS P ゴシック"/>
            <family val="3"/>
            <charset val="128"/>
          </rPr>
          <t>記入例：2022/9/1
”令和4年9月1日”と表示しない場合は、直接入力して下さい</t>
        </r>
      </text>
    </comment>
    <comment ref="G17" authorId="1" shapeId="0">
      <text>
        <r>
          <rPr>
            <b/>
            <sz val="12"/>
            <color indexed="81"/>
            <rFont val="ＭＳ Ｐゴシック"/>
            <family val="3"/>
            <charset val="128"/>
          </rPr>
          <t>記入例：2022/8/31
”令和4年8月31日”と表示しない場合は、直接入力して下さい</t>
        </r>
      </text>
    </comment>
  </commentList>
</comments>
</file>

<file path=xl/sharedStrings.xml><?xml version="1.0" encoding="utf-8"?>
<sst xmlns="http://schemas.openxmlformats.org/spreadsheetml/2006/main" count="1999" uniqueCount="589">
  <si>
    <t>研修生番号</t>
    <rPh sb="0" eb="3">
      <t>ケンシュウセイ</t>
    </rPh>
    <rPh sb="3" eb="5">
      <t>バンゴウ</t>
    </rPh>
    <phoneticPr fontId="3"/>
  </si>
  <si>
    <t>氏名</t>
    <rPh sb="0" eb="2">
      <t>シメイ</t>
    </rPh>
    <phoneticPr fontId="3"/>
  </si>
  <si>
    <t>生年月日</t>
    <rPh sb="0" eb="2">
      <t>セイネン</t>
    </rPh>
    <rPh sb="2" eb="4">
      <t>ガッピ</t>
    </rPh>
    <phoneticPr fontId="3"/>
  </si>
  <si>
    <t>年齢</t>
    <rPh sb="0" eb="2">
      <t>ネンレイ</t>
    </rPh>
    <phoneticPr fontId="3"/>
  </si>
  <si>
    <t>性別</t>
    <rPh sb="0" eb="2">
      <t>セイベツ</t>
    </rPh>
    <phoneticPr fontId="3"/>
  </si>
  <si>
    <t>備考</t>
    <rPh sb="0" eb="2">
      <t>ビコウ</t>
    </rPh>
    <phoneticPr fontId="3"/>
  </si>
  <si>
    <t>雇用管理</t>
    <rPh sb="0" eb="2">
      <t>コヨウ</t>
    </rPh>
    <rPh sb="2" eb="4">
      <t>カンリ</t>
    </rPh>
    <phoneticPr fontId="3"/>
  </si>
  <si>
    <t>様式</t>
    <rPh sb="0" eb="2">
      <t>ヨウシキ</t>
    </rPh>
    <phoneticPr fontId="3"/>
  </si>
  <si>
    <t>実施年度</t>
    <rPh sb="0" eb="2">
      <t>ジッシ</t>
    </rPh>
    <rPh sb="2" eb="4">
      <t>ネンド</t>
    </rPh>
    <phoneticPr fontId="3"/>
  </si>
  <si>
    <t>都道府県</t>
    <rPh sb="0" eb="4">
      <t>トドウフケン</t>
    </rPh>
    <phoneticPr fontId="3"/>
  </si>
  <si>
    <t>取りまとめ機関</t>
    <rPh sb="0" eb="1">
      <t>ト</t>
    </rPh>
    <rPh sb="5" eb="7">
      <t>キカン</t>
    </rPh>
    <phoneticPr fontId="3"/>
  </si>
  <si>
    <t>受付番号</t>
    <rPh sb="0" eb="2">
      <t>ウケツケ</t>
    </rPh>
    <rPh sb="2" eb="4">
      <t>バンゴウ</t>
    </rPh>
    <phoneticPr fontId="3"/>
  </si>
  <si>
    <t>提出区分：</t>
    <rPh sb="0" eb="2">
      <t>テイシュツ</t>
    </rPh>
    <rPh sb="2" eb="4">
      <t>クブン</t>
    </rPh>
    <phoneticPr fontId="3"/>
  </si>
  <si>
    <t>発信番号：</t>
    <rPh sb="0" eb="2">
      <t>ハッシン</t>
    </rPh>
    <rPh sb="2" eb="4">
      <t>バンゴウ</t>
    </rPh>
    <phoneticPr fontId="3"/>
  </si>
  <si>
    <t>発信日付：</t>
    <rPh sb="0" eb="2">
      <t>ハッシン</t>
    </rPh>
    <rPh sb="2" eb="4">
      <t>ヒヅケ</t>
    </rPh>
    <phoneticPr fontId="3"/>
  </si>
  <si>
    <t>全国森林組合連合会　代表理事会長　殿</t>
    <rPh sb="0" eb="9">
      <t>ゼンシンレン</t>
    </rPh>
    <rPh sb="10" eb="12">
      <t>ダイヒョウ</t>
    </rPh>
    <rPh sb="12" eb="14">
      <t>リジ</t>
    </rPh>
    <rPh sb="14" eb="16">
      <t>カイチョウ</t>
    </rPh>
    <rPh sb="17" eb="18">
      <t>ドノ</t>
    </rPh>
    <phoneticPr fontId="3"/>
  </si>
  <si>
    <t>（地方取りまとめ機関経由）</t>
    <rPh sb="1" eb="3">
      <t>チホウ</t>
    </rPh>
    <rPh sb="3" eb="4">
      <t>ト</t>
    </rPh>
    <rPh sb="8" eb="10">
      <t>キカン</t>
    </rPh>
    <rPh sb="10" eb="12">
      <t>ケイユ</t>
    </rPh>
    <phoneticPr fontId="3"/>
  </si>
  <si>
    <t>整理番号：</t>
    <rPh sb="0" eb="2">
      <t>セイリ</t>
    </rPh>
    <rPh sb="2" eb="4">
      <t>バンゴウ</t>
    </rPh>
    <phoneticPr fontId="3"/>
  </si>
  <si>
    <t>役職</t>
    <rPh sb="0" eb="2">
      <t>ヤクショク</t>
    </rPh>
    <phoneticPr fontId="3"/>
  </si>
  <si>
    <t>代表者名</t>
    <rPh sb="0" eb="3">
      <t>ダイヒョウシャ</t>
    </rPh>
    <rPh sb="3" eb="4">
      <t>メイ</t>
    </rPh>
    <phoneticPr fontId="3"/>
  </si>
  <si>
    <t>下記のとおり提出します。</t>
    <rPh sb="0" eb="2">
      <t>カキ</t>
    </rPh>
    <rPh sb="6" eb="8">
      <t>テイシュツ</t>
    </rPh>
    <phoneticPr fontId="3"/>
  </si>
  <si>
    <t>記</t>
    <rPh sb="0" eb="1">
      <t>キ</t>
    </rPh>
    <phoneticPr fontId="3"/>
  </si>
  <si>
    <t>北海道</t>
  </si>
  <si>
    <t>労確センター</t>
    <rPh sb="0" eb="2">
      <t>ロウカク</t>
    </rPh>
    <phoneticPr fontId="3"/>
  </si>
  <si>
    <t>○</t>
    <phoneticPr fontId="3"/>
  </si>
  <si>
    <t>青森県</t>
    <rPh sb="2" eb="3">
      <t>ケン</t>
    </rPh>
    <phoneticPr fontId="3"/>
  </si>
  <si>
    <t>森林組合連合会</t>
    <rPh sb="0" eb="7">
      <t>シンレン</t>
    </rPh>
    <phoneticPr fontId="3"/>
  </si>
  <si>
    <t>03</t>
  </si>
  <si>
    <t>岩手県</t>
    <rPh sb="2" eb="3">
      <t>ケン</t>
    </rPh>
    <phoneticPr fontId="3"/>
  </si>
  <si>
    <t>整備協同組合</t>
    <rPh sb="0" eb="2">
      <t>セイビ</t>
    </rPh>
    <rPh sb="2" eb="4">
      <t>キョウドウ</t>
    </rPh>
    <rPh sb="4" eb="6">
      <t>クミアイ</t>
    </rPh>
    <phoneticPr fontId="3"/>
  </si>
  <si>
    <t>04</t>
  </si>
  <si>
    <t>宮城県</t>
    <rPh sb="2" eb="3">
      <t>ケン</t>
    </rPh>
    <phoneticPr fontId="3"/>
  </si>
  <si>
    <t>林業協同組合</t>
    <rPh sb="0" eb="2">
      <t>リンギョウ</t>
    </rPh>
    <rPh sb="2" eb="4">
      <t>キョウドウ</t>
    </rPh>
    <rPh sb="4" eb="6">
      <t>クミアイ</t>
    </rPh>
    <phoneticPr fontId="3"/>
  </si>
  <si>
    <t>05</t>
  </si>
  <si>
    <t>秋田県</t>
    <rPh sb="2" eb="3">
      <t>ケン</t>
    </rPh>
    <phoneticPr fontId="3"/>
  </si>
  <si>
    <t>森林施業協会</t>
    <rPh sb="0" eb="2">
      <t>シンリン</t>
    </rPh>
    <rPh sb="2" eb="4">
      <t>セギョウ</t>
    </rPh>
    <rPh sb="4" eb="6">
      <t>キョウカイ</t>
    </rPh>
    <phoneticPr fontId="3"/>
  </si>
  <si>
    <t>06</t>
  </si>
  <si>
    <t>山形県</t>
    <rPh sb="2" eb="3">
      <t>ケン</t>
    </rPh>
    <phoneticPr fontId="3"/>
  </si>
  <si>
    <t>木材業協同組合連合会</t>
    <rPh sb="0" eb="3">
      <t>モクザイギョウ</t>
    </rPh>
    <rPh sb="3" eb="5">
      <t>キョウドウ</t>
    </rPh>
    <rPh sb="5" eb="7">
      <t>クミアイ</t>
    </rPh>
    <rPh sb="7" eb="10">
      <t>レンゴウカイ</t>
    </rPh>
    <phoneticPr fontId="3"/>
  </si>
  <si>
    <t>07</t>
  </si>
  <si>
    <t>福島県</t>
    <rPh sb="2" eb="3">
      <t>ケン</t>
    </rPh>
    <phoneticPr fontId="3"/>
  </si>
  <si>
    <t>林産業協同組合</t>
    <rPh sb="0" eb="1">
      <t>ハヤシ</t>
    </rPh>
    <rPh sb="1" eb="3">
      <t>サンギョウ</t>
    </rPh>
    <rPh sb="3" eb="5">
      <t>キョウドウ</t>
    </rPh>
    <rPh sb="5" eb="7">
      <t>クミアイ</t>
    </rPh>
    <phoneticPr fontId="3"/>
  </si>
  <si>
    <t>08</t>
  </si>
  <si>
    <t>茨城県</t>
    <rPh sb="2" eb="3">
      <t>ケン</t>
    </rPh>
    <phoneticPr fontId="3"/>
  </si>
  <si>
    <t>素生協連合会</t>
    <rPh sb="0" eb="1">
      <t>ソ</t>
    </rPh>
    <rPh sb="1" eb="3">
      <t>セイキョウ</t>
    </rPh>
    <rPh sb="3" eb="6">
      <t>レンゴウカイ</t>
    </rPh>
    <phoneticPr fontId="3"/>
  </si>
  <si>
    <t>09</t>
  </si>
  <si>
    <t>栃木県</t>
    <rPh sb="2" eb="3">
      <t>ケン</t>
    </rPh>
    <phoneticPr fontId="3"/>
  </si>
  <si>
    <t>10</t>
  </si>
  <si>
    <t>群馬県</t>
    <rPh sb="2" eb="3">
      <t>ケン</t>
    </rPh>
    <phoneticPr fontId="3"/>
  </si>
  <si>
    <t>11</t>
  </si>
  <si>
    <t>埼玉県</t>
    <rPh sb="2" eb="3">
      <t>ケン</t>
    </rPh>
    <phoneticPr fontId="3"/>
  </si>
  <si>
    <t>12</t>
  </si>
  <si>
    <t>千葉県</t>
    <rPh sb="2" eb="3">
      <t>ケン</t>
    </rPh>
    <phoneticPr fontId="3"/>
  </si>
  <si>
    <t>13</t>
  </si>
  <si>
    <t>東京都</t>
    <rPh sb="2" eb="3">
      <t>ト</t>
    </rPh>
    <phoneticPr fontId="3"/>
  </si>
  <si>
    <t>14</t>
  </si>
  <si>
    <t>神奈川県</t>
    <rPh sb="3" eb="4">
      <t>ケン</t>
    </rPh>
    <phoneticPr fontId="3"/>
  </si>
  <si>
    <t>15</t>
  </si>
  <si>
    <t>新潟県</t>
    <rPh sb="2" eb="3">
      <t>ケン</t>
    </rPh>
    <phoneticPr fontId="3"/>
  </si>
  <si>
    <t>16</t>
  </si>
  <si>
    <t>富山県</t>
    <rPh sb="2" eb="3">
      <t>ケン</t>
    </rPh>
    <phoneticPr fontId="3"/>
  </si>
  <si>
    <t>17</t>
  </si>
  <si>
    <t>石川県</t>
    <rPh sb="2" eb="3">
      <t>ケン</t>
    </rPh>
    <phoneticPr fontId="3"/>
  </si>
  <si>
    <t>18</t>
  </si>
  <si>
    <t>福井県</t>
    <rPh sb="2" eb="3">
      <t>ケン</t>
    </rPh>
    <phoneticPr fontId="3"/>
  </si>
  <si>
    <t>19</t>
  </si>
  <si>
    <t>山梨県</t>
    <rPh sb="2" eb="3">
      <t>ケン</t>
    </rPh>
    <phoneticPr fontId="3"/>
  </si>
  <si>
    <t>20</t>
  </si>
  <si>
    <t>長野県</t>
    <rPh sb="2" eb="3">
      <t>ケン</t>
    </rPh>
    <phoneticPr fontId="3"/>
  </si>
  <si>
    <t>21</t>
  </si>
  <si>
    <t>岐阜県</t>
    <rPh sb="2" eb="3">
      <t>ケン</t>
    </rPh>
    <phoneticPr fontId="3"/>
  </si>
  <si>
    <t>22</t>
  </si>
  <si>
    <t>静岡県</t>
    <rPh sb="2" eb="3">
      <t>ケン</t>
    </rPh>
    <phoneticPr fontId="3"/>
  </si>
  <si>
    <t>23</t>
  </si>
  <si>
    <t>愛知県</t>
    <rPh sb="2" eb="3">
      <t>ケン</t>
    </rPh>
    <phoneticPr fontId="3"/>
  </si>
  <si>
    <t>24</t>
  </si>
  <si>
    <t>三重県</t>
    <rPh sb="2" eb="3">
      <t>ケン</t>
    </rPh>
    <phoneticPr fontId="3"/>
  </si>
  <si>
    <t>25</t>
  </si>
  <si>
    <t>滋賀県</t>
    <rPh sb="2" eb="3">
      <t>ケン</t>
    </rPh>
    <phoneticPr fontId="3"/>
  </si>
  <si>
    <t>26</t>
  </si>
  <si>
    <t>京都府</t>
    <rPh sb="2" eb="3">
      <t>フ</t>
    </rPh>
    <phoneticPr fontId="3"/>
  </si>
  <si>
    <t>27</t>
  </si>
  <si>
    <t>大阪府</t>
    <rPh sb="2" eb="3">
      <t>フ</t>
    </rPh>
    <phoneticPr fontId="3"/>
  </si>
  <si>
    <t>28</t>
  </si>
  <si>
    <t>兵庫県</t>
    <rPh sb="2" eb="3">
      <t>ケン</t>
    </rPh>
    <phoneticPr fontId="3"/>
  </si>
  <si>
    <t>29</t>
  </si>
  <si>
    <t>奈良県</t>
    <rPh sb="2" eb="3">
      <t>ケン</t>
    </rPh>
    <phoneticPr fontId="3"/>
  </si>
  <si>
    <t>30</t>
  </si>
  <si>
    <t>和歌山県</t>
    <rPh sb="3" eb="4">
      <t>ケン</t>
    </rPh>
    <phoneticPr fontId="3"/>
  </si>
  <si>
    <t>31</t>
  </si>
  <si>
    <t>鳥取県</t>
    <rPh sb="2" eb="3">
      <t>ケン</t>
    </rPh>
    <phoneticPr fontId="3"/>
  </si>
  <si>
    <t>32</t>
  </si>
  <si>
    <t>島根県</t>
    <rPh sb="2" eb="3">
      <t>ケン</t>
    </rPh>
    <phoneticPr fontId="3"/>
  </si>
  <si>
    <t>33</t>
  </si>
  <si>
    <t>岡山県</t>
    <rPh sb="2" eb="3">
      <t>ケン</t>
    </rPh>
    <phoneticPr fontId="3"/>
  </si>
  <si>
    <t>34</t>
  </si>
  <si>
    <t>広島県</t>
    <rPh sb="2" eb="3">
      <t>ケン</t>
    </rPh>
    <phoneticPr fontId="3"/>
  </si>
  <si>
    <t>35</t>
  </si>
  <si>
    <t>山口県</t>
    <rPh sb="2" eb="3">
      <t>ケン</t>
    </rPh>
    <phoneticPr fontId="3"/>
  </si>
  <si>
    <t>36</t>
  </si>
  <si>
    <t>徳島県</t>
    <rPh sb="2" eb="3">
      <t>ケン</t>
    </rPh>
    <phoneticPr fontId="3"/>
  </si>
  <si>
    <t>37</t>
  </si>
  <si>
    <t>香川県</t>
    <rPh sb="2" eb="3">
      <t>ケン</t>
    </rPh>
    <phoneticPr fontId="3"/>
  </si>
  <si>
    <t>38</t>
  </si>
  <si>
    <t>愛媛県</t>
    <rPh sb="2" eb="3">
      <t>ケン</t>
    </rPh>
    <phoneticPr fontId="3"/>
  </si>
  <si>
    <t>39</t>
  </si>
  <si>
    <t>高知県</t>
    <rPh sb="2" eb="3">
      <t>ケン</t>
    </rPh>
    <phoneticPr fontId="3"/>
  </si>
  <si>
    <t>40</t>
  </si>
  <si>
    <t>福岡県</t>
    <rPh sb="2" eb="3">
      <t>ケン</t>
    </rPh>
    <phoneticPr fontId="3"/>
  </si>
  <si>
    <t>41</t>
  </si>
  <si>
    <t>佐賀県</t>
    <rPh sb="2" eb="3">
      <t>ケン</t>
    </rPh>
    <phoneticPr fontId="3"/>
  </si>
  <si>
    <t>42</t>
  </si>
  <si>
    <t>長崎県</t>
    <rPh sb="2" eb="3">
      <t>ケン</t>
    </rPh>
    <phoneticPr fontId="3"/>
  </si>
  <si>
    <t>43</t>
  </si>
  <si>
    <t>熊本県</t>
    <rPh sb="2" eb="3">
      <t>ケン</t>
    </rPh>
    <phoneticPr fontId="3"/>
  </si>
  <si>
    <t>44</t>
  </si>
  <si>
    <t>大分県</t>
    <rPh sb="2" eb="3">
      <t>ケン</t>
    </rPh>
    <phoneticPr fontId="3"/>
  </si>
  <si>
    <t>45</t>
  </si>
  <si>
    <t>宮崎県</t>
    <rPh sb="2" eb="3">
      <t>ケン</t>
    </rPh>
    <phoneticPr fontId="3"/>
  </si>
  <si>
    <t>46</t>
  </si>
  <si>
    <t>鹿児島県</t>
    <rPh sb="3" eb="4">
      <t>ケン</t>
    </rPh>
    <phoneticPr fontId="3"/>
  </si>
  <si>
    <t>47</t>
  </si>
  <si>
    <t>沖縄県</t>
    <rPh sb="2" eb="3">
      <t>ケン</t>
    </rPh>
    <phoneticPr fontId="3"/>
  </si>
  <si>
    <t>○</t>
  </si>
  <si>
    <t>研修生氏名等</t>
    <phoneticPr fontId="3"/>
  </si>
  <si>
    <t>安全講習等</t>
    <rPh sb="0" eb="2">
      <t>アンゼン</t>
    </rPh>
    <rPh sb="2" eb="4">
      <t>コウシュウ</t>
    </rPh>
    <rPh sb="4" eb="5">
      <t>トウ</t>
    </rPh>
    <phoneticPr fontId="3"/>
  </si>
  <si>
    <t>FW1</t>
    <phoneticPr fontId="3"/>
  </si>
  <si>
    <t>普通救命講習</t>
    <rPh sb="0" eb="2">
      <t>フツウ</t>
    </rPh>
    <rPh sb="2" eb="4">
      <t>キュウメイ</t>
    </rPh>
    <rPh sb="4" eb="6">
      <t>コウシュウ</t>
    </rPh>
    <phoneticPr fontId="3"/>
  </si>
  <si>
    <t>玉掛技能講習</t>
    <rPh sb="0" eb="1">
      <t>タマ</t>
    </rPh>
    <rPh sb="1" eb="2">
      <t>カケ</t>
    </rPh>
    <rPh sb="2" eb="4">
      <t>ギノウ</t>
    </rPh>
    <rPh sb="4" eb="6">
      <t>コウシュウ</t>
    </rPh>
    <phoneticPr fontId="3"/>
  </si>
  <si>
    <t>刈払機取扱作業者
安全衛生教育</t>
    <rPh sb="0" eb="1">
      <t>カリ</t>
    </rPh>
    <rPh sb="1" eb="2">
      <t>ハライ</t>
    </rPh>
    <rPh sb="2" eb="3">
      <t>キ</t>
    </rPh>
    <rPh sb="3" eb="5">
      <t>トリアツカイ</t>
    </rPh>
    <rPh sb="5" eb="8">
      <t>サギョウシャ</t>
    </rPh>
    <rPh sb="9" eb="11">
      <t>アンゼン</t>
    </rPh>
    <rPh sb="11" eb="13">
      <t>エイセイ</t>
    </rPh>
    <rPh sb="13" eb="15">
      <t>キョウイク</t>
    </rPh>
    <phoneticPr fontId="3"/>
  </si>
  <si>
    <t>小型移動式クレーン
運転技能講習</t>
    <rPh sb="0" eb="2">
      <t>コガタ</t>
    </rPh>
    <rPh sb="2" eb="4">
      <t>イドウ</t>
    </rPh>
    <rPh sb="4" eb="5">
      <t>シキ</t>
    </rPh>
    <rPh sb="10" eb="12">
      <t>ウンテン</t>
    </rPh>
    <rPh sb="12" eb="14">
      <t>ギノウ</t>
    </rPh>
    <rPh sb="14" eb="16">
      <t>コウシュウ</t>
    </rPh>
    <phoneticPr fontId="3"/>
  </si>
  <si>
    <t>車両系建設機械
（3t以上）技能講習</t>
    <rPh sb="0" eb="2">
      <t>シャリョウ</t>
    </rPh>
    <rPh sb="2" eb="3">
      <t>ケイ</t>
    </rPh>
    <rPh sb="3" eb="5">
      <t>ケンセツ</t>
    </rPh>
    <rPh sb="5" eb="7">
      <t>キカイ</t>
    </rPh>
    <rPh sb="11" eb="13">
      <t>イジョウ</t>
    </rPh>
    <rPh sb="14" eb="16">
      <t>ギノウ</t>
    </rPh>
    <rPh sb="16" eb="18">
      <t>コウシュウ</t>
    </rPh>
    <phoneticPr fontId="3"/>
  </si>
  <si>
    <t>不整地運搬車
運転技能講習</t>
    <rPh sb="0" eb="3">
      <t>フセイチ</t>
    </rPh>
    <rPh sb="3" eb="6">
      <t>ウンパンシャ</t>
    </rPh>
    <rPh sb="7" eb="9">
      <t>ウンテン</t>
    </rPh>
    <rPh sb="9" eb="11">
      <t>ギノウ</t>
    </rPh>
    <rPh sb="11" eb="13">
      <t>コウシュウ</t>
    </rPh>
    <phoneticPr fontId="3"/>
  </si>
  <si>
    <t>ショベルローダー等
運転の特別教育</t>
    <rPh sb="8" eb="9">
      <t>トウ</t>
    </rPh>
    <rPh sb="10" eb="12">
      <t>ウンテン</t>
    </rPh>
    <rPh sb="13" eb="15">
      <t>トクベツ</t>
    </rPh>
    <rPh sb="15" eb="17">
      <t>キョウイク</t>
    </rPh>
    <phoneticPr fontId="3"/>
  </si>
  <si>
    <t>機械集材装置の運転
業務に係る特別教育</t>
    <rPh sb="0" eb="2">
      <t>キカイ</t>
    </rPh>
    <rPh sb="2" eb="4">
      <t>シュウザイ</t>
    </rPh>
    <rPh sb="4" eb="6">
      <t>ソウチ</t>
    </rPh>
    <rPh sb="7" eb="9">
      <t>ウンテン</t>
    </rPh>
    <rPh sb="10" eb="12">
      <t>ギョウム</t>
    </rPh>
    <rPh sb="13" eb="14">
      <t>カカ</t>
    </rPh>
    <rPh sb="15" eb="17">
      <t>トクベツ</t>
    </rPh>
    <rPh sb="17" eb="19">
      <t>キョウイク</t>
    </rPh>
    <phoneticPr fontId="3"/>
  </si>
  <si>
    <t>都道府県番号リスト</t>
    <rPh sb="0" eb="4">
      <t>トドウフケン</t>
    </rPh>
    <rPh sb="4" eb="6">
      <t>バンゴウ</t>
    </rPh>
    <phoneticPr fontId="3"/>
  </si>
  <si>
    <t>取りまとめ機関番号リスト</t>
    <rPh sb="0" eb="1">
      <t>ト</t>
    </rPh>
    <rPh sb="5" eb="7">
      <t>キカン</t>
    </rPh>
    <rPh sb="7" eb="9">
      <t>バンゴウ</t>
    </rPh>
    <phoneticPr fontId="3"/>
  </si>
  <si>
    <t>選択リスト</t>
    <rPh sb="0" eb="2">
      <t>センタク</t>
    </rPh>
    <phoneticPr fontId="3"/>
  </si>
  <si>
    <t>年齢の算出基準</t>
    <rPh sb="0" eb="2">
      <t>ネンレイ</t>
    </rPh>
    <rPh sb="3" eb="5">
      <t>サンシュツ</t>
    </rPh>
    <rPh sb="5" eb="7">
      <t>キジュン</t>
    </rPh>
    <phoneticPr fontId="3"/>
  </si>
  <si>
    <t>男</t>
    <rPh sb="0" eb="1">
      <t>オトコ</t>
    </rPh>
    <phoneticPr fontId="3"/>
  </si>
  <si>
    <t>女</t>
    <rPh sb="0" eb="1">
      <t>オンナ</t>
    </rPh>
    <phoneticPr fontId="3"/>
  </si>
  <si>
    <t xml:space="preserve">トラクタ（スキッダ） </t>
  </si>
  <si>
    <t>フォワーダ</t>
  </si>
  <si>
    <t>ハーベスタ</t>
  </si>
  <si>
    <t>タワーヤーダ</t>
  </si>
  <si>
    <t>スイングヤーダ</t>
  </si>
  <si>
    <t>プロセッサ</t>
  </si>
  <si>
    <t>クレーン付トラック</t>
  </si>
  <si>
    <t>グラップル付トラック</t>
  </si>
  <si>
    <t>バックホー</t>
  </si>
  <si>
    <t>クローラローダ</t>
  </si>
  <si>
    <t>ホイールローダ</t>
  </si>
  <si>
    <t>林内作業車</t>
  </si>
  <si>
    <t>国有林</t>
  </si>
  <si>
    <t>都道府県有林</t>
  </si>
  <si>
    <t>市町村有林</t>
  </si>
  <si>
    <t>財産区</t>
    <rPh sb="0" eb="2">
      <t>ザイサン</t>
    </rPh>
    <rPh sb="2" eb="3">
      <t>ク</t>
    </rPh>
    <phoneticPr fontId="6"/>
  </si>
  <si>
    <t>分収林</t>
    <rPh sb="0" eb="2">
      <t>ブンシュウ</t>
    </rPh>
    <rPh sb="2" eb="3">
      <t>リン</t>
    </rPh>
    <phoneticPr fontId="6"/>
  </si>
  <si>
    <t>旧慣共有林</t>
    <rPh sb="0" eb="1">
      <t>キュウ</t>
    </rPh>
    <rPh sb="2" eb="4">
      <t>キョウユウ</t>
    </rPh>
    <rPh sb="4" eb="5">
      <t>リン</t>
    </rPh>
    <phoneticPr fontId="6"/>
  </si>
  <si>
    <t>人工林</t>
    <rPh sb="0" eb="3">
      <t>ジンコウリン</t>
    </rPh>
    <phoneticPr fontId="6"/>
  </si>
  <si>
    <t>天然林</t>
    <rPh sb="0" eb="2">
      <t>テンネン</t>
    </rPh>
    <rPh sb="2" eb="3">
      <t>リン</t>
    </rPh>
    <phoneticPr fontId="6"/>
  </si>
  <si>
    <t>ハローワーク</t>
  </si>
  <si>
    <t>労確センター</t>
    <rPh sb="0" eb="1">
      <t>ロウ</t>
    </rPh>
    <rPh sb="1" eb="2">
      <t>アキラ</t>
    </rPh>
    <phoneticPr fontId="6"/>
  </si>
  <si>
    <t>学校</t>
  </si>
  <si>
    <t>縁故関係</t>
  </si>
  <si>
    <t>知人の紹介</t>
  </si>
  <si>
    <t>本人の意志</t>
  </si>
  <si>
    <t>その他</t>
  </si>
  <si>
    <t>月給</t>
  </si>
  <si>
    <t>日給</t>
  </si>
  <si>
    <t>日給月給</t>
    <rPh sb="0" eb="2">
      <t>ニッキュウ</t>
    </rPh>
    <rPh sb="2" eb="4">
      <t>ゲッキュウ</t>
    </rPh>
    <phoneticPr fontId="6"/>
  </si>
  <si>
    <t>出来高</t>
    <rPh sb="0" eb="3">
      <t>デキダカ</t>
    </rPh>
    <phoneticPr fontId="6"/>
  </si>
  <si>
    <t>月給＋出来高</t>
  </si>
  <si>
    <t>日給＋出来高</t>
  </si>
  <si>
    <t>常用(季節・通年以外)</t>
  </si>
  <si>
    <t>臨時雇用</t>
  </si>
  <si>
    <t>森林組合連合会</t>
  </si>
  <si>
    <t>森林組合</t>
  </si>
  <si>
    <t>株式会社</t>
  </si>
  <si>
    <t>有限会社</t>
  </si>
  <si>
    <t>合資会社</t>
  </si>
  <si>
    <t>合同会社</t>
  </si>
  <si>
    <t>合名会社</t>
  </si>
  <si>
    <t>事業協同組合</t>
  </si>
  <si>
    <t>協業組合</t>
  </si>
  <si>
    <t>企業組合</t>
  </si>
  <si>
    <t>財団法人</t>
  </si>
  <si>
    <t>公益財団法人</t>
    <rPh sb="0" eb="2">
      <t>コウエキ</t>
    </rPh>
    <phoneticPr fontId="8"/>
  </si>
  <si>
    <t>一般財団法人</t>
  </si>
  <si>
    <t>社団法人</t>
  </si>
  <si>
    <t>公益社団法人</t>
  </si>
  <si>
    <t>一般社団法人</t>
    <rPh sb="0" eb="2">
      <t>イッパン</t>
    </rPh>
    <phoneticPr fontId="8"/>
  </si>
  <si>
    <t>個人</t>
  </si>
  <si>
    <t>その他</t>
    <rPh sb="2" eb="3">
      <t>タ</t>
    </rPh>
    <phoneticPr fontId="8"/>
  </si>
  <si>
    <t>１．承認計画</t>
    <rPh sb="2" eb="4">
      <t>ショウニン</t>
    </rPh>
    <rPh sb="4" eb="6">
      <t>ケイカク</t>
    </rPh>
    <phoneticPr fontId="9"/>
  </si>
  <si>
    <t>承認日</t>
    <rPh sb="0" eb="2">
      <t>ショウニン</t>
    </rPh>
    <rPh sb="2" eb="3">
      <t>ビ</t>
    </rPh>
    <phoneticPr fontId="9"/>
  </si>
  <si>
    <t>承認番号</t>
    <rPh sb="0" eb="2">
      <t>ショウニン</t>
    </rPh>
    <rPh sb="2" eb="4">
      <t>バンゴウ</t>
    </rPh>
    <phoneticPr fontId="9"/>
  </si>
  <si>
    <t>年</t>
    <rPh sb="0" eb="1">
      <t>ネン</t>
    </rPh>
    <phoneticPr fontId="9"/>
  </si>
  <si>
    <t>月</t>
    <rPh sb="0" eb="1">
      <t>ガツ</t>
    </rPh>
    <phoneticPr fontId="9"/>
  </si>
  <si>
    <t>日</t>
    <rPh sb="0" eb="1">
      <t>ニチ</t>
    </rPh>
    <phoneticPr fontId="9"/>
  </si>
  <si>
    <t>３．送金先口座</t>
    <rPh sb="2" eb="4">
      <t>ソウキン</t>
    </rPh>
    <rPh sb="4" eb="5">
      <t>サキ</t>
    </rPh>
    <rPh sb="5" eb="7">
      <t>コウザ</t>
    </rPh>
    <phoneticPr fontId="9"/>
  </si>
  <si>
    <t>金融機関名</t>
    <rPh sb="0" eb="2">
      <t>キンユウ</t>
    </rPh>
    <rPh sb="2" eb="4">
      <t>キカン</t>
    </rPh>
    <rPh sb="4" eb="5">
      <t>メイ</t>
    </rPh>
    <phoneticPr fontId="9"/>
  </si>
  <si>
    <t>支店名</t>
    <rPh sb="0" eb="2">
      <t>シテン</t>
    </rPh>
    <rPh sb="2" eb="3">
      <t>メイ</t>
    </rPh>
    <phoneticPr fontId="9"/>
  </si>
  <si>
    <t>預金種目</t>
    <rPh sb="0" eb="2">
      <t>ヨキン</t>
    </rPh>
    <rPh sb="2" eb="4">
      <t>シュモク</t>
    </rPh>
    <phoneticPr fontId="9"/>
  </si>
  <si>
    <t>口座番号</t>
    <rPh sb="0" eb="2">
      <t>コウザ</t>
    </rPh>
    <rPh sb="2" eb="4">
      <t>バンゴウ</t>
    </rPh>
    <phoneticPr fontId="9"/>
  </si>
  <si>
    <t>口座名義</t>
    <rPh sb="0" eb="2">
      <t>コウザ</t>
    </rPh>
    <rPh sb="2" eb="4">
      <t>メイギ</t>
    </rPh>
    <phoneticPr fontId="9"/>
  </si>
  <si>
    <t>都道府県名</t>
    <rPh sb="0" eb="4">
      <t>トドウフケン</t>
    </rPh>
    <rPh sb="4" eb="5">
      <t>メイ</t>
    </rPh>
    <phoneticPr fontId="5"/>
  </si>
  <si>
    <t>取りまとめ機関</t>
    <rPh sb="0" eb="1">
      <t>ト</t>
    </rPh>
    <rPh sb="5" eb="7">
      <t>キカン</t>
    </rPh>
    <phoneticPr fontId="5"/>
  </si>
  <si>
    <t>円</t>
    <rPh sb="0" eb="1">
      <t>エン</t>
    </rPh>
    <phoneticPr fontId="9"/>
  </si>
  <si>
    <t>都道府県名</t>
    <rPh sb="0" eb="4">
      <t>トドウフケン</t>
    </rPh>
    <rPh sb="4" eb="5">
      <t>メイ</t>
    </rPh>
    <phoneticPr fontId="3"/>
  </si>
  <si>
    <t>４．実績額内訳</t>
    <rPh sb="2" eb="4">
      <t>ジッセキ</t>
    </rPh>
    <rPh sb="4" eb="5">
      <t>ガク</t>
    </rPh>
    <rPh sb="5" eb="7">
      <t>ウチワケ</t>
    </rPh>
    <phoneticPr fontId="9"/>
  </si>
  <si>
    <t>　実績報告書のとおり</t>
    <rPh sb="1" eb="3">
      <t>ジッセキ</t>
    </rPh>
    <rPh sb="3" eb="6">
      <t>ホウコクショ</t>
    </rPh>
    <phoneticPr fontId="9"/>
  </si>
  <si>
    <t>以上</t>
    <rPh sb="0" eb="2">
      <t>イジョウ</t>
    </rPh>
    <phoneticPr fontId="9"/>
  </si>
  <si>
    <t>チェーンソー・新品購入</t>
    <rPh sb="7" eb="9">
      <t>シンピン</t>
    </rPh>
    <rPh sb="9" eb="11">
      <t>コウニュウ</t>
    </rPh>
    <phoneticPr fontId="3"/>
  </si>
  <si>
    <t>刈払機・新品購入</t>
    <rPh sb="0" eb="1">
      <t>カリ</t>
    </rPh>
    <rPh sb="1" eb="2">
      <t>ハライ</t>
    </rPh>
    <rPh sb="2" eb="3">
      <t>キ</t>
    </rPh>
    <rPh sb="4" eb="6">
      <t>シンピン</t>
    </rPh>
    <rPh sb="6" eb="8">
      <t>コウニュウ</t>
    </rPh>
    <phoneticPr fontId="3"/>
  </si>
  <si>
    <t>管理番号</t>
    <rPh sb="0" eb="2">
      <t>カンリ</t>
    </rPh>
    <rPh sb="2" eb="4">
      <t>バンゴウ</t>
    </rPh>
    <phoneticPr fontId="3"/>
  </si>
  <si>
    <t>以上</t>
    <rPh sb="0" eb="2">
      <t>イジョウ</t>
    </rPh>
    <phoneticPr fontId="3"/>
  </si>
  <si>
    <t>人天区分リスト（育成研修フィールド）</t>
    <rPh sb="0" eb="1">
      <t>ジン</t>
    </rPh>
    <rPh sb="1" eb="2">
      <t>テン</t>
    </rPh>
    <rPh sb="2" eb="4">
      <t>クブン</t>
    </rPh>
    <rPh sb="8" eb="10">
      <t>イクセイ</t>
    </rPh>
    <rPh sb="10" eb="12">
      <t>ケンシュウ</t>
    </rPh>
    <phoneticPr fontId="3"/>
  </si>
  <si>
    <t>預金区分リスト（送金先口座）</t>
    <rPh sb="0" eb="2">
      <t>ヨキン</t>
    </rPh>
    <rPh sb="2" eb="4">
      <t>クブン</t>
    </rPh>
    <rPh sb="8" eb="10">
      <t>ソウキン</t>
    </rPh>
    <rPh sb="10" eb="11">
      <t>サキ</t>
    </rPh>
    <rPh sb="11" eb="13">
      <t>コウザ</t>
    </rPh>
    <phoneticPr fontId="3"/>
  </si>
  <si>
    <t>普通</t>
    <rPh sb="0" eb="2">
      <t>フツウ</t>
    </rPh>
    <phoneticPr fontId="6"/>
  </si>
  <si>
    <t>当座</t>
    <rPh sb="0" eb="2">
      <t>トウザ</t>
    </rPh>
    <phoneticPr fontId="6"/>
  </si>
  <si>
    <t>FW2</t>
    <phoneticPr fontId="3"/>
  </si>
  <si>
    <t>走行集材機械特別教育</t>
    <rPh sb="0" eb="2">
      <t>ソウコウ</t>
    </rPh>
    <rPh sb="2" eb="4">
      <t>シュウザイ</t>
    </rPh>
    <rPh sb="4" eb="6">
      <t>キカイ</t>
    </rPh>
    <rPh sb="6" eb="8">
      <t>トクベツ</t>
    </rPh>
    <rPh sb="8" eb="10">
      <t>キョウイク</t>
    </rPh>
    <phoneticPr fontId="3"/>
  </si>
  <si>
    <t>刈払機・オーバーホール</t>
    <rPh sb="0" eb="1">
      <t>カリ</t>
    </rPh>
    <rPh sb="1" eb="2">
      <t>ハライ</t>
    </rPh>
    <rPh sb="2" eb="3">
      <t>キ</t>
    </rPh>
    <phoneticPr fontId="3"/>
  </si>
  <si>
    <t>事業区分：</t>
    <rPh sb="0" eb="2">
      <t>ジギョウ</t>
    </rPh>
    <rPh sb="2" eb="4">
      <t>クブン</t>
    </rPh>
    <phoneticPr fontId="3"/>
  </si>
  <si>
    <t>簡易架線集材装置等
特別教育</t>
    <rPh sb="0" eb="2">
      <t>カンイ</t>
    </rPh>
    <rPh sb="2" eb="4">
      <t>カセン</t>
    </rPh>
    <rPh sb="4" eb="6">
      <t>シュウザイ</t>
    </rPh>
    <rPh sb="6" eb="8">
      <t>ソウチ</t>
    </rPh>
    <rPh sb="8" eb="9">
      <t>トウ</t>
    </rPh>
    <rPh sb="10" eb="12">
      <t>トクベツ</t>
    </rPh>
    <rPh sb="12" eb="14">
      <t>キョウイク</t>
    </rPh>
    <phoneticPr fontId="3"/>
  </si>
  <si>
    <t>伐木等機械特別教育</t>
    <rPh sb="0" eb="2">
      <t>バツボク</t>
    </rPh>
    <rPh sb="2" eb="3">
      <t>トウ</t>
    </rPh>
    <rPh sb="3" eb="5">
      <t>キカイ</t>
    </rPh>
    <rPh sb="5" eb="7">
      <t>トクベツ</t>
    </rPh>
    <rPh sb="7" eb="9">
      <t>キョウイク</t>
    </rPh>
    <phoneticPr fontId="3"/>
  </si>
  <si>
    <t>FW3</t>
    <phoneticPr fontId="3"/>
  </si>
  <si>
    <t>開始日</t>
    <rPh sb="0" eb="2">
      <t>カイシ</t>
    </rPh>
    <rPh sb="2" eb="3">
      <t>ビ</t>
    </rPh>
    <phoneticPr fontId="3"/>
  </si>
  <si>
    <t>開始日</t>
    <rPh sb="0" eb="3">
      <t>カイシビ</t>
    </rPh>
    <phoneticPr fontId="3"/>
  </si>
  <si>
    <t>終了日</t>
    <rPh sb="0" eb="2">
      <t>シュウリョウ</t>
    </rPh>
    <rPh sb="2" eb="3">
      <t>ビ</t>
    </rPh>
    <phoneticPr fontId="3"/>
  </si>
  <si>
    <t>終了日</t>
    <rPh sb="0" eb="3">
      <t>シュウリョウビ</t>
    </rPh>
    <phoneticPr fontId="3"/>
  </si>
  <si>
    <t>研修期間（開始～終了）</t>
    <rPh sb="0" eb="2">
      <t>ケンシュウ</t>
    </rPh>
    <rPh sb="2" eb="4">
      <t>キカン</t>
    </rPh>
    <rPh sb="5" eb="7">
      <t>カイシ</t>
    </rPh>
    <rPh sb="8" eb="10">
      <t>シュウリョウ</t>
    </rPh>
    <phoneticPr fontId="3"/>
  </si>
  <si>
    <t>取りまとめ機関</t>
    <phoneticPr fontId="3"/>
  </si>
  <si>
    <t>研修生リスト（詳細情報）</t>
    <rPh sb="0" eb="3">
      <t>ケンシュウセイ</t>
    </rPh>
    <rPh sb="7" eb="9">
      <t>ショウサイ</t>
    </rPh>
    <rPh sb="9" eb="11">
      <t>ジョウホウ</t>
    </rPh>
    <phoneticPr fontId="3"/>
  </si>
  <si>
    <t>研修区分</t>
    <rPh sb="0" eb="2">
      <t>ケンシュウ</t>
    </rPh>
    <rPh sb="2" eb="4">
      <t>クブン</t>
    </rPh>
    <phoneticPr fontId="3"/>
  </si>
  <si>
    <t>計</t>
    <rPh sb="0" eb="1">
      <t>ケイ</t>
    </rPh>
    <phoneticPr fontId="3"/>
  </si>
  <si>
    <t>合計</t>
    <rPh sb="0" eb="2">
      <t>ゴウケイ</t>
    </rPh>
    <phoneticPr fontId="3"/>
  </si>
  <si>
    <t>研修生リスト（基本情報）</t>
    <rPh sb="0" eb="3">
      <t>ケンシュウセイ</t>
    </rPh>
    <rPh sb="7" eb="9">
      <t>キホン</t>
    </rPh>
    <rPh sb="9" eb="11">
      <t>ジョウホウ</t>
    </rPh>
    <phoneticPr fontId="3"/>
  </si>
  <si>
    <t>助成額積算表</t>
    <rPh sb="0" eb="3">
      <t>ジョセイガク</t>
    </rPh>
    <rPh sb="3" eb="5">
      <t>セキサン</t>
    </rPh>
    <rPh sb="5" eb="6">
      <t>ヒョウ</t>
    </rPh>
    <phoneticPr fontId="3"/>
  </si>
  <si>
    <t>ﾌﾘｶﾞﾅ</t>
    <phoneticPr fontId="3"/>
  </si>
  <si>
    <t>調整額</t>
    <rPh sb="0" eb="2">
      <t>チョウセイ</t>
    </rPh>
    <rPh sb="2" eb="3">
      <t>ガク</t>
    </rPh>
    <phoneticPr fontId="3"/>
  </si>
  <si>
    <t>助成額積算表</t>
    <rPh sb="0" eb="2">
      <t>ジョセイ</t>
    </rPh>
    <rPh sb="2" eb="3">
      <t>ガク</t>
    </rPh>
    <rPh sb="3" eb="5">
      <t>セキサン</t>
    </rPh>
    <rPh sb="5" eb="6">
      <t>ヒョウ</t>
    </rPh>
    <phoneticPr fontId="3"/>
  </si>
  <si>
    <r>
      <t>H</t>
    </r>
    <r>
      <rPr>
        <sz val="11"/>
        <color theme="1"/>
        <rFont val="ＭＳ Ｐゴシック"/>
        <family val="3"/>
        <charset val="128"/>
        <scheme val="minor"/>
      </rPr>
      <t>20</t>
    </r>
    <r>
      <rPr>
        <sz val="11"/>
        <color indexed="8"/>
        <rFont val="ＭＳ Ｐゴシック"/>
        <family val="3"/>
        <charset val="128"/>
      </rPr>
      <t/>
    </r>
  </si>
  <si>
    <r>
      <t>H</t>
    </r>
    <r>
      <rPr>
        <sz val="11"/>
        <color theme="1"/>
        <rFont val="ＭＳ Ｐゴシック"/>
        <family val="3"/>
        <charset val="128"/>
        <scheme val="minor"/>
      </rPr>
      <t>21</t>
    </r>
    <r>
      <rPr>
        <sz val="11"/>
        <color indexed="8"/>
        <rFont val="ＭＳ Ｐゴシック"/>
        <family val="3"/>
        <charset val="128"/>
      </rPr>
      <t/>
    </r>
  </si>
  <si>
    <r>
      <t>H</t>
    </r>
    <r>
      <rPr>
        <sz val="11"/>
        <color theme="1"/>
        <rFont val="ＭＳ Ｐゴシック"/>
        <family val="3"/>
        <charset val="128"/>
        <scheme val="minor"/>
      </rPr>
      <t>22</t>
    </r>
    <r>
      <rPr>
        <sz val="11"/>
        <color indexed="8"/>
        <rFont val="ＭＳ Ｐゴシック"/>
        <family val="3"/>
        <charset val="128"/>
      </rPr>
      <t/>
    </r>
  </si>
  <si>
    <r>
      <t>H</t>
    </r>
    <r>
      <rPr>
        <sz val="11"/>
        <color theme="1"/>
        <rFont val="ＭＳ Ｐゴシック"/>
        <family val="3"/>
        <charset val="128"/>
        <scheme val="minor"/>
      </rPr>
      <t>23</t>
    </r>
    <r>
      <rPr>
        <sz val="11"/>
        <color indexed="8"/>
        <rFont val="ＭＳ Ｐゴシック"/>
        <family val="3"/>
        <charset val="128"/>
      </rPr>
      <t/>
    </r>
  </si>
  <si>
    <r>
      <t>H</t>
    </r>
    <r>
      <rPr>
        <sz val="11"/>
        <color theme="1"/>
        <rFont val="ＭＳ Ｐゴシック"/>
        <family val="3"/>
        <charset val="128"/>
        <scheme val="minor"/>
      </rPr>
      <t>24</t>
    </r>
    <r>
      <rPr>
        <sz val="11"/>
        <color indexed="8"/>
        <rFont val="ＭＳ Ｐゴシック"/>
        <family val="3"/>
        <charset val="128"/>
      </rPr>
      <t/>
    </r>
  </si>
  <si>
    <r>
      <t>H</t>
    </r>
    <r>
      <rPr>
        <sz val="11"/>
        <color theme="1"/>
        <rFont val="ＭＳ Ｐゴシック"/>
        <family val="3"/>
        <charset val="128"/>
        <scheme val="minor"/>
      </rPr>
      <t>25</t>
    </r>
    <r>
      <rPr>
        <sz val="11"/>
        <color indexed="8"/>
        <rFont val="ＭＳ Ｐゴシック"/>
        <family val="3"/>
        <charset val="128"/>
      </rPr>
      <t/>
    </r>
  </si>
  <si>
    <r>
      <t>H</t>
    </r>
    <r>
      <rPr>
        <sz val="11"/>
        <color theme="1"/>
        <rFont val="ＭＳ Ｐゴシック"/>
        <family val="3"/>
        <charset val="128"/>
        <scheme val="minor"/>
      </rPr>
      <t>26</t>
    </r>
    <r>
      <rPr>
        <sz val="11"/>
        <color indexed="8"/>
        <rFont val="ＭＳ Ｐゴシック"/>
        <family val="3"/>
        <charset val="128"/>
      </rPr>
      <t/>
    </r>
  </si>
  <si>
    <r>
      <t>H</t>
    </r>
    <r>
      <rPr>
        <sz val="11"/>
        <color theme="1"/>
        <rFont val="ＭＳ Ｐゴシック"/>
        <family val="3"/>
        <charset val="128"/>
        <scheme val="minor"/>
      </rPr>
      <t>27</t>
    </r>
    <r>
      <rPr>
        <sz val="11"/>
        <color indexed="8"/>
        <rFont val="ＭＳ Ｐゴシック"/>
        <family val="3"/>
        <charset val="128"/>
      </rPr>
      <t/>
    </r>
  </si>
  <si>
    <t>FL</t>
    <phoneticPr fontId="3"/>
  </si>
  <si>
    <t>FM</t>
    <phoneticPr fontId="3"/>
  </si>
  <si>
    <t>林業就業経験年数</t>
    <rPh sb="0" eb="2">
      <t>リンギョウ</t>
    </rPh>
    <rPh sb="2" eb="4">
      <t>シュウギョウ</t>
    </rPh>
    <rPh sb="4" eb="6">
      <t>ケイケン</t>
    </rPh>
    <rPh sb="6" eb="8">
      <t>ネンスウ</t>
    </rPh>
    <phoneticPr fontId="3"/>
  </si>
  <si>
    <t>指導員業務実施リスト</t>
    <rPh sb="0" eb="3">
      <t>シドウイン</t>
    </rPh>
    <rPh sb="3" eb="5">
      <t>ギョウム</t>
    </rPh>
    <rPh sb="5" eb="7">
      <t>ジッシ</t>
    </rPh>
    <phoneticPr fontId="3"/>
  </si>
  <si>
    <t>役員区分</t>
    <rPh sb="0" eb="2">
      <t>ヤクイン</t>
    </rPh>
    <rPh sb="2" eb="4">
      <t>クブン</t>
    </rPh>
    <phoneticPr fontId="3"/>
  </si>
  <si>
    <t>班長経験年数</t>
    <rPh sb="0" eb="2">
      <t>ハンチョウ</t>
    </rPh>
    <rPh sb="2" eb="4">
      <t>ケイケン</t>
    </rPh>
    <rPh sb="4" eb="6">
      <t>ネンスウ</t>
    </rPh>
    <phoneticPr fontId="3"/>
  </si>
  <si>
    <t>離脱年月日</t>
    <rPh sb="0" eb="2">
      <t>リダツ</t>
    </rPh>
    <rPh sb="2" eb="5">
      <t>ネンガッピ</t>
    </rPh>
    <phoneticPr fontId="3"/>
  </si>
  <si>
    <t>造林作業指揮者</t>
    <rPh sb="0" eb="2">
      <t>ゾウリン</t>
    </rPh>
    <rPh sb="2" eb="4">
      <t>サギョウ</t>
    </rPh>
    <rPh sb="4" eb="7">
      <t>シキシャ</t>
    </rPh>
    <phoneticPr fontId="3"/>
  </si>
  <si>
    <t>安全衛生推進者養成講習</t>
    <rPh sb="0" eb="2">
      <t>アンゼン</t>
    </rPh>
    <rPh sb="2" eb="4">
      <t>エイセイ</t>
    </rPh>
    <rPh sb="4" eb="7">
      <t>スイシンシャ</t>
    </rPh>
    <rPh sb="7" eb="9">
      <t>ヨウセイ</t>
    </rPh>
    <rPh sb="9" eb="11">
      <t>コウシュウ</t>
    </rPh>
    <phoneticPr fontId="3"/>
  </si>
  <si>
    <t>地山の掘削及び
土止め支保工作業主任者</t>
    <rPh sb="0" eb="2">
      <t>ジヤマ</t>
    </rPh>
    <rPh sb="3" eb="5">
      <t>クッサク</t>
    </rPh>
    <rPh sb="5" eb="6">
      <t>オヨ</t>
    </rPh>
    <rPh sb="8" eb="10">
      <t>ドド</t>
    </rPh>
    <rPh sb="11" eb="14">
      <t>シホコウ</t>
    </rPh>
    <rPh sb="14" eb="16">
      <t>サギョウ</t>
    </rPh>
    <rPh sb="16" eb="19">
      <t>シュニンシャ</t>
    </rPh>
    <phoneticPr fontId="3"/>
  </si>
  <si>
    <t>研修修了履歴</t>
    <rPh sb="0" eb="2">
      <t>ケンシュウ</t>
    </rPh>
    <rPh sb="2" eb="4">
      <t>シュウリョウ</t>
    </rPh>
    <rPh sb="4" eb="6">
      <t>リレキ</t>
    </rPh>
    <phoneticPr fontId="3"/>
  </si>
  <si>
    <t>FL</t>
    <phoneticPr fontId="5"/>
  </si>
  <si>
    <t>FM</t>
    <phoneticPr fontId="5"/>
  </si>
  <si>
    <t>研修区分</t>
    <phoneticPr fontId="10"/>
  </si>
  <si>
    <t>ＦＬ</t>
    <phoneticPr fontId="10"/>
  </si>
  <si>
    <t>FL 合計</t>
    <phoneticPr fontId="3"/>
  </si>
  <si>
    <t>FM 合計</t>
    <phoneticPr fontId="3"/>
  </si>
  <si>
    <t>ＦＬ研修</t>
    <rPh sb="2" eb="4">
      <t>ケンシュウ</t>
    </rPh>
    <phoneticPr fontId="9"/>
  </si>
  <si>
    <t>ＦＭ研修</t>
    <rPh sb="2" eb="4">
      <t>ケンシュウ</t>
    </rPh>
    <phoneticPr fontId="9"/>
  </si>
  <si>
    <t>助成金合計</t>
    <rPh sb="0" eb="3">
      <t>ジョセイキン</t>
    </rPh>
    <rPh sb="3" eb="5">
      <t>ゴウケイ</t>
    </rPh>
    <phoneticPr fontId="10"/>
  </si>
  <si>
    <t>様式７－１</t>
    <rPh sb="0" eb="2">
      <t>ヨウシキ</t>
    </rPh>
    <phoneticPr fontId="3"/>
  </si>
  <si>
    <t>7-1</t>
    <phoneticPr fontId="3"/>
  </si>
  <si>
    <t>7-2</t>
    <phoneticPr fontId="3"/>
  </si>
  <si>
    <t>7-3</t>
    <phoneticPr fontId="3"/>
  </si>
  <si>
    <t>様式７－２</t>
    <phoneticPr fontId="3"/>
  </si>
  <si>
    <t>様式７－３</t>
    <phoneticPr fontId="3"/>
  </si>
  <si>
    <t>様式７－４</t>
    <phoneticPr fontId="5"/>
  </si>
  <si>
    <t>助成金請求書</t>
    <rPh sb="0" eb="3">
      <t>ジョセイキン</t>
    </rPh>
    <rPh sb="3" eb="6">
      <t>セイキュウショ</t>
    </rPh>
    <phoneticPr fontId="9"/>
  </si>
  <si>
    <t>下記のとおり請求します。</t>
    <rPh sb="0" eb="2">
      <t>カキ</t>
    </rPh>
    <rPh sb="6" eb="8">
      <t>セイキュウ</t>
    </rPh>
    <phoneticPr fontId="3"/>
  </si>
  <si>
    <t>別添様式1</t>
    <rPh sb="0" eb="2">
      <t>ベッテン</t>
    </rPh>
    <rPh sb="2" eb="4">
      <t>ヨウシキ</t>
    </rPh>
    <phoneticPr fontId="3"/>
  </si>
  <si>
    <t>FL研修　参加調査票</t>
    <rPh sb="2" eb="4">
      <t>ケンシュウ</t>
    </rPh>
    <rPh sb="5" eb="7">
      <t>サンカ</t>
    </rPh>
    <rPh sb="7" eb="10">
      <t>チョウサヒョウ</t>
    </rPh>
    <phoneticPr fontId="3"/>
  </si>
  <si>
    <t>別添様式2</t>
    <rPh sb="0" eb="2">
      <t>ベッテン</t>
    </rPh>
    <rPh sb="2" eb="4">
      <t>ヨウシキ</t>
    </rPh>
    <phoneticPr fontId="3"/>
  </si>
  <si>
    <t>FM研修　参加調査票</t>
    <rPh sb="2" eb="4">
      <t>ケンシュウ</t>
    </rPh>
    <rPh sb="5" eb="7">
      <t>サンカ</t>
    </rPh>
    <rPh sb="7" eb="10">
      <t>チョウサヒョウ</t>
    </rPh>
    <phoneticPr fontId="3"/>
  </si>
  <si>
    <t>研修生リスト（基本情報）</t>
    <phoneticPr fontId="3"/>
  </si>
  <si>
    <t>実施年度</t>
    <phoneticPr fontId="3"/>
  </si>
  <si>
    <t>都道府県</t>
    <phoneticPr fontId="3"/>
  </si>
  <si>
    <t>取りまとめ機関</t>
    <phoneticPr fontId="3"/>
  </si>
  <si>
    <t>受付番号</t>
    <phoneticPr fontId="3"/>
  </si>
  <si>
    <t>提出年月日</t>
    <rPh sb="0" eb="2">
      <t>テイシュツ</t>
    </rPh>
    <rPh sb="2" eb="5">
      <t>ネンガッピ</t>
    </rPh>
    <phoneticPr fontId="3"/>
  </si>
  <si>
    <t>全国森林組合連合会　代表理事会長　殿
（地方取りまとめ機関経由）</t>
    <phoneticPr fontId="3"/>
  </si>
  <si>
    <t>記</t>
    <phoneticPr fontId="3"/>
  </si>
  <si>
    <t>　中止の内容</t>
    <rPh sb="1" eb="3">
      <t>チュウシ</t>
    </rPh>
    <rPh sb="4" eb="6">
      <t>ナイヨウ</t>
    </rPh>
    <phoneticPr fontId="3"/>
  </si>
  <si>
    <t>①</t>
    <phoneticPr fontId="3"/>
  </si>
  <si>
    <t>研修生数</t>
    <rPh sb="0" eb="3">
      <t>ケンシュウセイ</t>
    </rPh>
    <rPh sb="3" eb="4">
      <t>スウ</t>
    </rPh>
    <phoneticPr fontId="3"/>
  </si>
  <si>
    <t xml:space="preserve">② </t>
    <phoneticPr fontId="3"/>
  </si>
  <si>
    <t>中止の理由（経緯を具体的に記載すること）</t>
    <rPh sb="0" eb="2">
      <t>チュウシ</t>
    </rPh>
    <rPh sb="6" eb="8">
      <t>ケイイ</t>
    </rPh>
    <phoneticPr fontId="3"/>
  </si>
  <si>
    <t>以　上</t>
    <phoneticPr fontId="3"/>
  </si>
  <si>
    <t>ＦＬ・ＦＭ研修中止等届</t>
    <rPh sb="5" eb="7">
      <t>ケンシュウ</t>
    </rPh>
    <rPh sb="7" eb="9">
      <t>チュウシ</t>
    </rPh>
    <rPh sb="9" eb="10">
      <t>トウ</t>
    </rPh>
    <rPh sb="10" eb="11">
      <t>トドケ</t>
    </rPh>
    <phoneticPr fontId="3"/>
  </si>
  <si>
    <t>ＦＬ</t>
    <phoneticPr fontId="15"/>
  </si>
  <si>
    <t>ＦＭ</t>
    <phoneticPr fontId="15"/>
  </si>
  <si>
    <t>【研修修了履歴】　基本…旧「緑の雇用」基本研修、技高…旧「緑の雇用」技術高度化研修、森施…旧「緑の雇用」森林施業効率化研修、H22能向(現場)…H22林業就業者能力向上対策事業で実施した現場管理責任者研修</t>
    <phoneticPr fontId="3"/>
  </si>
  <si>
    <t>ＦＭ</t>
    <phoneticPr fontId="3"/>
  </si>
  <si>
    <t>旅費</t>
    <rPh sb="0" eb="2">
      <t>リョヒ</t>
    </rPh>
    <phoneticPr fontId="10"/>
  </si>
  <si>
    <t>技術習得推進費＋旅費</t>
    <rPh sb="0" eb="2">
      <t>ギジュツ</t>
    </rPh>
    <rPh sb="2" eb="4">
      <t>シュウトク</t>
    </rPh>
    <rPh sb="4" eb="6">
      <t>スイシン</t>
    </rPh>
    <rPh sb="6" eb="7">
      <t>ヒ</t>
    </rPh>
    <rPh sb="8" eb="10">
      <t>リョヒ</t>
    </rPh>
    <phoneticPr fontId="10"/>
  </si>
  <si>
    <t>技術習得推進費</t>
    <phoneticPr fontId="10"/>
  </si>
  <si>
    <t>（分岐）
FW2
機械集材</t>
    <rPh sb="1" eb="3">
      <t>ブンキ</t>
    </rPh>
    <rPh sb="9" eb="11">
      <t>キカイ</t>
    </rPh>
    <rPh sb="11" eb="13">
      <t>シュウザイ</t>
    </rPh>
    <phoneticPr fontId="3"/>
  </si>
  <si>
    <t>（分岐）
FW2
ショベル</t>
    <phoneticPr fontId="3"/>
  </si>
  <si>
    <t>別添様式１</t>
    <phoneticPr fontId="3"/>
  </si>
  <si>
    <t>ＦＬ研修参加調査票</t>
    <rPh sb="2" eb="4">
      <t>ケンシュウ</t>
    </rPh>
    <rPh sb="6" eb="9">
      <t>チョウサヒョウ</t>
    </rPh>
    <phoneticPr fontId="3"/>
  </si>
  <si>
    <t>１．研修参加者</t>
    <rPh sb="2" eb="4">
      <t>ケンシュウ</t>
    </rPh>
    <rPh sb="4" eb="6">
      <t>サンカ</t>
    </rPh>
    <phoneticPr fontId="3"/>
  </si>
  <si>
    <t>研修生
番号</t>
    <rPh sb="0" eb="3">
      <t>ケンシュウセイ</t>
    </rPh>
    <rPh sb="4" eb="6">
      <t>バンゴウ</t>
    </rPh>
    <phoneticPr fontId="3"/>
  </si>
  <si>
    <t>研修生氏名</t>
    <rPh sb="0" eb="3">
      <t>ケンシュウセイ</t>
    </rPh>
    <rPh sb="3" eb="5">
      <t>シメイ</t>
    </rPh>
    <phoneticPr fontId="3"/>
  </si>
  <si>
    <t>年 齢</t>
    <rPh sb="0" eb="1">
      <t>トシ</t>
    </rPh>
    <rPh sb="2" eb="3">
      <t>ヨワイ</t>
    </rPh>
    <phoneticPr fontId="3"/>
  </si>
  <si>
    <t>性 別</t>
    <rPh sb="0" eb="1">
      <t>セイ</t>
    </rPh>
    <rPh sb="2" eb="3">
      <t>ベツ</t>
    </rPh>
    <phoneticPr fontId="3"/>
  </si>
  <si>
    <t>役　　　　職</t>
    <rPh sb="0" eb="1">
      <t>エキ</t>
    </rPh>
    <rPh sb="5" eb="6">
      <t>ショク</t>
    </rPh>
    <phoneticPr fontId="3"/>
  </si>
  <si>
    <t>勤続年数</t>
    <rPh sb="0" eb="2">
      <t>キンゾク</t>
    </rPh>
    <rPh sb="2" eb="4">
      <t>ネンスウ</t>
    </rPh>
    <phoneticPr fontId="3"/>
  </si>
  <si>
    <t>林業就業
経験年数</t>
    <rPh sb="0" eb="2">
      <t>リンギョウ</t>
    </rPh>
    <rPh sb="2" eb="4">
      <t>シュウギョウ</t>
    </rPh>
    <rPh sb="5" eb="7">
      <t>ケイケン</t>
    </rPh>
    <rPh sb="7" eb="9">
      <t>ネンスウ</t>
    </rPh>
    <phoneticPr fontId="3"/>
  </si>
  <si>
    <t>２．研修生の業務内容</t>
    <rPh sb="2" eb="4">
      <t>ケンシュウ</t>
    </rPh>
    <rPh sb="4" eb="5">
      <t>セイ</t>
    </rPh>
    <rPh sb="6" eb="8">
      <t>ギョウム</t>
    </rPh>
    <rPh sb="8" eb="10">
      <t>ナイヨウ</t>
    </rPh>
    <phoneticPr fontId="3"/>
  </si>
  <si>
    <t>所属班</t>
    <rPh sb="0" eb="2">
      <t>ショゾク</t>
    </rPh>
    <rPh sb="2" eb="3">
      <t>ハン</t>
    </rPh>
    <phoneticPr fontId="3"/>
  </si>
  <si>
    <t>班人数(本人含む）</t>
    <rPh sb="0" eb="1">
      <t>ハン</t>
    </rPh>
    <rPh sb="1" eb="3">
      <t>ニンズウ</t>
    </rPh>
    <rPh sb="4" eb="6">
      <t>ホンニン</t>
    </rPh>
    <rPh sb="6" eb="7">
      <t>フク</t>
    </rPh>
    <phoneticPr fontId="3"/>
  </si>
  <si>
    <t>人</t>
    <rPh sb="0" eb="1">
      <t>ニン</t>
    </rPh>
    <phoneticPr fontId="3"/>
  </si>
  <si>
    <t>一番よく乗る機械</t>
    <rPh sb="0" eb="2">
      <t>イチバン</t>
    </rPh>
    <rPh sb="4" eb="5">
      <t>ノ</t>
    </rPh>
    <rPh sb="6" eb="8">
      <t>キカイ</t>
    </rPh>
    <phoneticPr fontId="3"/>
  </si>
  <si>
    <t>年間勤務日数</t>
    <rPh sb="0" eb="2">
      <t>ネンカン</t>
    </rPh>
    <rPh sb="2" eb="4">
      <t>キンム</t>
    </rPh>
    <rPh sb="4" eb="6">
      <t>ニッスウ</t>
    </rPh>
    <phoneticPr fontId="3"/>
  </si>
  <si>
    <t>日/年</t>
    <rPh sb="0" eb="1">
      <t>ニチ</t>
    </rPh>
    <rPh sb="2" eb="3">
      <t>ネン</t>
    </rPh>
    <phoneticPr fontId="3"/>
  </si>
  <si>
    <t>主な業務内容</t>
    <rPh sb="0" eb="1">
      <t>オモ</t>
    </rPh>
    <rPh sb="2" eb="4">
      <t>ギョウム</t>
    </rPh>
    <rPh sb="4" eb="6">
      <t>ナイヨウ</t>
    </rPh>
    <phoneticPr fontId="3"/>
  </si>
  <si>
    <t>作業工程等</t>
    <rPh sb="0" eb="2">
      <t>サギョウ</t>
    </rPh>
    <rPh sb="2" eb="4">
      <t>コウテイ</t>
    </rPh>
    <rPh sb="4" eb="5">
      <t>トウ</t>
    </rPh>
    <phoneticPr fontId="3"/>
  </si>
  <si>
    <t>使用機械</t>
    <rPh sb="0" eb="2">
      <t>シヨウ</t>
    </rPh>
    <rPh sb="2" eb="4">
      <t>キカイ</t>
    </rPh>
    <phoneticPr fontId="3"/>
  </si>
  <si>
    <t>年間作業日数</t>
    <rPh sb="0" eb="2">
      <t>ネンカン</t>
    </rPh>
    <rPh sb="2" eb="4">
      <t>サギョウ</t>
    </rPh>
    <rPh sb="4" eb="6">
      <t>ニッスウ</t>
    </rPh>
    <phoneticPr fontId="3"/>
  </si>
  <si>
    <t>日</t>
    <rPh sb="0" eb="1">
      <t>ニチ</t>
    </rPh>
    <phoneticPr fontId="3"/>
  </si>
  <si>
    <t>※班体制をとっていない場合、最も多く同じ現場で仕事するチームについて記入ください。</t>
    <rPh sb="1" eb="2">
      <t>ハン</t>
    </rPh>
    <rPh sb="2" eb="4">
      <t>タイセイ</t>
    </rPh>
    <rPh sb="11" eb="13">
      <t>バアイ</t>
    </rPh>
    <rPh sb="14" eb="15">
      <t>モット</t>
    </rPh>
    <rPh sb="16" eb="17">
      <t>オオ</t>
    </rPh>
    <rPh sb="18" eb="19">
      <t>オナ</t>
    </rPh>
    <rPh sb="20" eb="22">
      <t>ゲンバ</t>
    </rPh>
    <rPh sb="23" eb="25">
      <t>シゴト</t>
    </rPh>
    <rPh sb="34" eb="35">
      <t>キ</t>
    </rPh>
    <rPh sb="35" eb="36">
      <t>ニュウ</t>
    </rPh>
    <phoneticPr fontId="3"/>
  </si>
  <si>
    <t>３．直近年度事業実績</t>
    <rPh sb="2" eb="4">
      <t>チョッキン</t>
    </rPh>
    <rPh sb="4" eb="6">
      <t>ネンド</t>
    </rPh>
    <rPh sb="6" eb="8">
      <t>ジギョウ</t>
    </rPh>
    <rPh sb="8" eb="10">
      <t>ジッセキ</t>
    </rPh>
    <phoneticPr fontId="3"/>
  </si>
  <si>
    <t>私有林</t>
    <rPh sb="0" eb="3">
      <t>シユウリン</t>
    </rPh>
    <phoneticPr fontId="3"/>
  </si>
  <si>
    <t>県・市町村有林</t>
    <rPh sb="0" eb="1">
      <t>ケン</t>
    </rPh>
    <rPh sb="2" eb="5">
      <t>シチョウソン</t>
    </rPh>
    <rPh sb="5" eb="6">
      <t>ユウ</t>
    </rPh>
    <rPh sb="6" eb="7">
      <t>リン</t>
    </rPh>
    <phoneticPr fontId="3"/>
  </si>
  <si>
    <t>機構
公社事業</t>
    <rPh sb="0" eb="2">
      <t>キコウ</t>
    </rPh>
    <rPh sb="3" eb="5">
      <t>コウシャ</t>
    </rPh>
    <rPh sb="5" eb="7">
      <t>ジギョウ</t>
    </rPh>
    <phoneticPr fontId="3"/>
  </si>
  <si>
    <t>国有林事業</t>
    <rPh sb="0" eb="2">
      <t>コクユウ</t>
    </rPh>
    <rPh sb="2" eb="3">
      <t>リン</t>
    </rPh>
    <rPh sb="3" eb="5">
      <t>ジギョウ</t>
    </rPh>
    <phoneticPr fontId="3"/>
  </si>
  <si>
    <t>個人所有林
自社有林</t>
    <rPh sb="0" eb="2">
      <t>コジン</t>
    </rPh>
    <rPh sb="2" eb="4">
      <t>ショユウ</t>
    </rPh>
    <rPh sb="4" eb="5">
      <t>リン</t>
    </rPh>
    <rPh sb="6" eb="8">
      <t>ジシャ</t>
    </rPh>
    <rPh sb="8" eb="9">
      <t>ユウ</t>
    </rPh>
    <rPh sb="9" eb="10">
      <t>バヤシ</t>
    </rPh>
    <phoneticPr fontId="3"/>
  </si>
  <si>
    <t>切捨間伐面積</t>
    <rPh sb="0" eb="2">
      <t>キリス</t>
    </rPh>
    <rPh sb="2" eb="4">
      <t>カンバツ</t>
    </rPh>
    <rPh sb="4" eb="6">
      <t>メンセキ</t>
    </rPh>
    <phoneticPr fontId="3"/>
  </si>
  <si>
    <t>ha</t>
    <phoneticPr fontId="3"/>
  </si>
  <si>
    <t>搬出間伐面積</t>
    <rPh sb="0" eb="2">
      <t>ハンシュツ</t>
    </rPh>
    <rPh sb="2" eb="4">
      <t>カンバツ</t>
    </rPh>
    <rPh sb="4" eb="6">
      <t>メンセキ</t>
    </rPh>
    <phoneticPr fontId="3"/>
  </si>
  <si>
    <t>皆伐面積</t>
    <rPh sb="0" eb="1">
      <t>カイ</t>
    </rPh>
    <rPh sb="1" eb="2">
      <t>バツ</t>
    </rPh>
    <rPh sb="2" eb="4">
      <t>メンセキ</t>
    </rPh>
    <phoneticPr fontId="3"/>
  </si>
  <si>
    <t>素材生産材積</t>
    <rPh sb="0" eb="4">
      <t>ソザイセイサン</t>
    </rPh>
    <rPh sb="4" eb="5">
      <t>ザイ</t>
    </rPh>
    <rPh sb="5" eb="6">
      <t>セキ</t>
    </rPh>
    <phoneticPr fontId="3"/>
  </si>
  <si>
    <t>㎥</t>
    <phoneticPr fontId="3"/>
  </si>
  <si>
    <t>うち間伐</t>
    <rPh sb="2" eb="4">
      <t>カンバツ</t>
    </rPh>
    <phoneticPr fontId="3"/>
  </si>
  <si>
    <t>㎥</t>
    <phoneticPr fontId="3"/>
  </si>
  <si>
    <t>路網開設延長</t>
    <rPh sb="0" eb="1">
      <t>ロ</t>
    </rPh>
    <rPh sb="1" eb="2">
      <t>モウ</t>
    </rPh>
    <rPh sb="2" eb="4">
      <t>カイセツ</t>
    </rPh>
    <rPh sb="4" eb="6">
      <t>エンチョウ</t>
    </rPh>
    <phoneticPr fontId="3"/>
  </si>
  <si>
    <t>m</t>
    <phoneticPr fontId="3"/>
  </si>
  <si>
    <t>４．組織体制</t>
    <rPh sb="2" eb="4">
      <t>ソシキ</t>
    </rPh>
    <rPh sb="4" eb="6">
      <t>タイセイ</t>
    </rPh>
    <phoneticPr fontId="3"/>
  </si>
  <si>
    <t>役職員
（内勤等）</t>
    <rPh sb="0" eb="3">
      <t>ヤクショクイン</t>
    </rPh>
    <rPh sb="5" eb="7">
      <t>ナイキン</t>
    </rPh>
    <rPh sb="7" eb="8">
      <t>トウ</t>
    </rPh>
    <phoneticPr fontId="3"/>
  </si>
  <si>
    <t>担当課・係</t>
    <rPh sb="0" eb="2">
      <t>タントウ</t>
    </rPh>
    <rPh sb="2" eb="3">
      <t>カ</t>
    </rPh>
    <rPh sb="4" eb="5">
      <t>カカリ</t>
    </rPh>
    <phoneticPr fontId="3"/>
  </si>
  <si>
    <t>人数</t>
    <rPh sb="0" eb="2">
      <t>ニンズウ</t>
    </rPh>
    <phoneticPr fontId="3"/>
  </si>
  <si>
    <t>業　務　内　容</t>
    <rPh sb="0" eb="1">
      <t>ギョウ</t>
    </rPh>
    <rPh sb="2" eb="3">
      <t>ツトム</t>
    </rPh>
    <rPh sb="4" eb="5">
      <t>ナイ</t>
    </rPh>
    <rPh sb="6" eb="7">
      <t>カタチ</t>
    </rPh>
    <phoneticPr fontId="3"/>
  </si>
  <si>
    <t>名</t>
    <rPh sb="0" eb="1">
      <t>ナ</t>
    </rPh>
    <phoneticPr fontId="3"/>
  </si>
  <si>
    <t>現場
体制</t>
    <rPh sb="0" eb="2">
      <t>ゲンバ</t>
    </rPh>
    <rPh sb="3" eb="5">
      <t>タイセイ</t>
    </rPh>
    <phoneticPr fontId="3"/>
  </si>
  <si>
    <t>林　　産　　班</t>
    <rPh sb="0" eb="1">
      <t>ハヤシ</t>
    </rPh>
    <rPh sb="3" eb="4">
      <t>サン</t>
    </rPh>
    <rPh sb="6" eb="7">
      <t>ハン</t>
    </rPh>
    <phoneticPr fontId="3"/>
  </si>
  <si>
    <t>直庸</t>
    <rPh sb="0" eb="1">
      <t>チョク</t>
    </rPh>
    <rPh sb="1" eb="2">
      <t>ヨウ</t>
    </rPh>
    <phoneticPr fontId="3"/>
  </si>
  <si>
    <t>班</t>
    <rPh sb="0" eb="1">
      <t>ハン</t>
    </rPh>
    <phoneticPr fontId="3"/>
  </si>
  <si>
    <t>名</t>
    <rPh sb="0" eb="1">
      <t>メイ</t>
    </rPh>
    <phoneticPr fontId="3"/>
  </si>
  <si>
    <t>造　　林　　班</t>
    <rPh sb="0" eb="1">
      <t>ゾウ</t>
    </rPh>
    <rPh sb="3" eb="4">
      <t>ハヤシ</t>
    </rPh>
    <rPh sb="6" eb="7">
      <t>ハン</t>
    </rPh>
    <phoneticPr fontId="3"/>
  </si>
  <si>
    <t>土　　木　　班</t>
    <rPh sb="0" eb="1">
      <t>ツチ</t>
    </rPh>
    <rPh sb="3" eb="4">
      <t>キ</t>
    </rPh>
    <rPh sb="6" eb="7">
      <t>ハン</t>
    </rPh>
    <phoneticPr fontId="3"/>
  </si>
  <si>
    <t>そ　　の　　他</t>
    <rPh sb="6" eb="7">
      <t>タ</t>
    </rPh>
    <phoneticPr fontId="3"/>
  </si>
  <si>
    <t>外　　注　　先</t>
    <rPh sb="0" eb="1">
      <t>ソト</t>
    </rPh>
    <rPh sb="3" eb="4">
      <t>チュウ</t>
    </rPh>
    <rPh sb="6" eb="7">
      <t>サキ</t>
    </rPh>
    <phoneticPr fontId="3"/>
  </si>
  <si>
    <t>会社数</t>
    <rPh sb="0" eb="2">
      <t>カイシャ</t>
    </rPh>
    <rPh sb="2" eb="3">
      <t>カズ</t>
    </rPh>
    <phoneticPr fontId="3"/>
  </si>
  <si>
    <t>社</t>
    <rPh sb="0" eb="1">
      <t>シャ</t>
    </rPh>
    <phoneticPr fontId="3"/>
  </si>
  <si>
    <t>主な業務：</t>
    <rPh sb="0" eb="1">
      <t>オモ</t>
    </rPh>
    <rPh sb="2" eb="4">
      <t>ギョウム</t>
    </rPh>
    <phoneticPr fontId="3"/>
  </si>
  <si>
    <t>５．主な使用機械と作業システム　</t>
    <rPh sb="2" eb="3">
      <t>オモ</t>
    </rPh>
    <rPh sb="4" eb="6">
      <t>シヨウ</t>
    </rPh>
    <rPh sb="6" eb="8">
      <t>キカイ</t>
    </rPh>
    <rPh sb="9" eb="11">
      <t>サギョウ</t>
    </rPh>
    <phoneticPr fontId="3"/>
  </si>
  <si>
    <t>作業道開設</t>
    <rPh sb="0" eb="2">
      <t>サギョウ</t>
    </rPh>
    <rPh sb="2" eb="3">
      <t>ミチ</t>
    </rPh>
    <rPh sb="3" eb="5">
      <t>カイセツ</t>
    </rPh>
    <phoneticPr fontId="3"/>
  </si>
  <si>
    <t>伐倒</t>
    <rPh sb="0" eb="1">
      <t>バツ</t>
    </rPh>
    <rPh sb="1" eb="2">
      <t>タオ</t>
    </rPh>
    <phoneticPr fontId="3"/>
  </si>
  <si>
    <t>集材①</t>
    <rPh sb="0" eb="2">
      <t>シュウザイ</t>
    </rPh>
    <phoneticPr fontId="3"/>
  </si>
  <si>
    <t>造材</t>
    <rPh sb="0" eb="1">
      <t>ゾウ</t>
    </rPh>
    <rPh sb="1" eb="2">
      <t>ザイ</t>
    </rPh>
    <phoneticPr fontId="3"/>
  </si>
  <si>
    <t>集材②</t>
    <rPh sb="0" eb="2">
      <t>シュウザイ</t>
    </rPh>
    <phoneticPr fontId="3"/>
  </si>
  <si>
    <t>運搬</t>
    <rPh sb="0" eb="2">
      <t>ウンパン</t>
    </rPh>
    <phoneticPr fontId="3"/>
  </si>
  <si>
    <t>別添様式２</t>
    <phoneticPr fontId="3"/>
  </si>
  <si>
    <t>ＦＭ研修参加調査票</t>
    <rPh sb="2" eb="4">
      <t>ケンシュウ</t>
    </rPh>
    <rPh sb="6" eb="9">
      <t>チョウサヒョウ</t>
    </rPh>
    <phoneticPr fontId="3"/>
  </si>
  <si>
    <t>３．研修生の主な経歴</t>
    <rPh sb="2" eb="4">
      <t>ケンシュウ</t>
    </rPh>
    <rPh sb="4" eb="5">
      <t>セイ</t>
    </rPh>
    <rPh sb="6" eb="7">
      <t>オモ</t>
    </rPh>
    <rPh sb="8" eb="10">
      <t>ケイレキ</t>
    </rPh>
    <phoneticPr fontId="3"/>
  </si>
  <si>
    <t>期間</t>
    <rPh sb="0" eb="2">
      <t>キカン</t>
    </rPh>
    <phoneticPr fontId="3"/>
  </si>
  <si>
    <t>所属</t>
    <rPh sb="0" eb="2">
      <t>ショゾク</t>
    </rPh>
    <phoneticPr fontId="3"/>
  </si>
  <si>
    <t>４．直近年度事業実績</t>
    <rPh sb="2" eb="4">
      <t>チョッキン</t>
    </rPh>
    <rPh sb="4" eb="6">
      <t>ネンド</t>
    </rPh>
    <rPh sb="6" eb="8">
      <t>ジギョウ</t>
    </rPh>
    <rPh sb="8" eb="10">
      <t>ジッセキ</t>
    </rPh>
    <phoneticPr fontId="3"/>
  </si>
  <si>
    <t>ha</t>
    <phoneticPr fontId="3"/>
  </si>
  <si>
    <t>㎥</t>
    <phoneticPr fontId="3"/>
  </si>
  <si>
    <t>m</t>
    <phoneticPr fontId="3"/>
  </si>
  <si>
    <t>５．組織体制</t>
    <rPh sb="2" eb="4">
      <t>ソシキ</t>
    </rPh>
    <rPh sb="4" eb="6">
      <t>タイセイ</t>
    </rPh>
    <phoneticPr fontId="3"/>
  </si>
  <si>
    <t>現場
体制
特記
事項</t>
    <rPh sb="0" eb="2">
      <t>ゲンバ</t>
    </rPh>
    <rPh sb="3" eb="5">
      <t>タイセイ</t>
    </rPh>
    <rPh sb="6" eb="8">
      <t>トッキ</t>
    </rPh>
    <rPh sb="9" eb="11">
      <t>ジコウ</t>
    </rPh>
    <phoneticPr fontId="3"/>
  </si>
  <si>
    <t>６．主な使用機械と作業システム　</t>
    <rPh sb="2" eb="3">
      <t>オモ</t>
    </rPh>
    <rPh sb="4" eb="6">
      <t>シヨウ</t>
    </rPh>
    <rPh sb="6" eb="8">
      <t>キカイ</t>
    </rPh>
    <rPh sb="9" eb="11">
      <t>サギョウ</t>
    </rPh>
    <phoneticPr fontId="3"/>
  </si>
  <si>
    <t>研修実績報告書</t>
    <rPh sb="0" eb="2">
      <t>ケンシュウ</t>
    </rPh>
    <rPh sb="2" eb="4">
      <t>ジッセキ</t>
    </rPh>
    <rPh sb="4" eb="7">
      <t>ホウコクショ</t>
    </rPh>
    <phoneticPr fontId="9"/>
  </si>
  <si>
    <t>事業体区分リスト</t>
    <rPh sb="0" eb="3">
      <t>ジギョウタイ</t>
    </rPh>
    <rPh sb="3" eb="5">
      <t>クブン</t>
    </rPh>
    <phoneticPr fontId="3"/>
  </si>
  <si>
    <t>雇用区分リスト</t>
    <rPh sb="0" eb="2">
      <t>コヨウ</t>
    </rPh>
    <rPh sb="2" eb="4">
      <t>クブン</t>
    </rPh>
    <phoneticPr fontId="3"/>
  </si>
  <si>
    <t>採用手段リスト</t>
    <rPh sb="0" eb="2">
      <t>サイヨウ</t>
    </rPh>
    <rPh sb="2" eb="4">
      <t>シュダン</t>
    </rPh>
    <phoneticPr fontId="3"/>
  </si>
  <si>
    <t>賃金支払形態リスト</t>
    <rPh sb="0" eb="2">
      <t>チンギン</t>
    </rPh>
    <rPh sb="2" eb="4">
      <t>シハライ</t>
    </rPh>
    <rPh sb="4" eb="6">
      <t>ケイタイ</t>
    </rPh>
    <phoneticPr fontId="3"/>
  </si>
  <si>
    <t>機械（研修準備費）リスト</t>
    <rPh sb="0" eb="2">
      <t>キカイ</t>
    </rPh>
    <rPh sb="3" eb="5">
      <t>ケンシュウ</t>
    </rPh>
    <rPh sb="5" eb="7">
      <t>ジュンビ</t>
    </rPh>
    <rPh sb="7" eb="8">
      <t>ヒ</t>
    </rPh>
    <phoneticPr fontId="3"/>
  </si>
  <si>
    <t>高性能林業機械リスト</t>
    <rPh sb="0" eb="3">
      <t>コウセイノウ</t>
    </rPh>
    <rPh sb="3" eb="5">
      <t>リンギョウ</t>
    </rPh>
    <rPh sb="5" eb="7">
      <t>キカイ</t>
    </rPh>
    <phoneticPr fontId="3"/>
  </si>
  <si>
    <t>所有区分リスト（育成研修フィールド）</t>
    <rPh sb="0" eb="2">
      <t>ショユウ</t>
    </rPh>
    <rPh sb="2" eb="4">
      <t>クブン</t>
    </rPh>
    <rPh sb="8" eb="10">
      <t>イクセイ</t>
    </rPh>
    <rPh sb="10" eb="12">
      <t>ケンシュウ</t>
    </rPh>
    <phoneticPr fontId="3"/>
  </si>
  <si>
    <t>研修実施日数減少理由リスト</t>
    <rPh sb="0" eb="2">
      <t>ケンシュウ</t>
    </rPh>
    <rPh sb="2" eb="4">
      <t>ジッシ</t>
    </rPh>
    <rPh sb="4" eb="6">
      <t>ニッスウ</t>
    </rPh>
    <rPh sb="6" eb="8">
      <t>ゲンショウ</t>
    </rPh>
    <rPh sb="8" eb="10">
      <t>リユウ</t>
    </rPh>
    <phoneticPr fontId="3"/>
  </si>
  <si>
    <t>No</t>
    <phoneticPr fontId="3"/>
  </si>
  <si>
    <t>リスト</t>
    <phoneticPr fontId="3"/>
  </si>
  <si>
    <t>FL</t>
    <phoneticPr fontId="3"/>
  </si>
  <si>
    <t>FM</t>
    <phoneticPr fontId="3"/>
  </si>
  <si>
    <t>01</t>
    <phoneticPr fontId="3"/>
  </si>
  <si>
    <t>常用（通年雇用）</t>
    <rPh sb="0" eb="2">
      <t>ジョウヨウ</t>
    </rPh>
    <rPh sb="5" eb="7">
      <t>コヨウ</t>
    </rPh>
    <phoneticPr fontId="3"/>
  </si>
  <si>
    <t>指導実施</t>
    <rPh sb="0" eb="2">
      <t>シドウ</t>
    </rPh>
    <rPh sb="2" eb="4">
      <t>ジッシ</t>
    </rPh>
    <phoneticPr fontId="3"/>
  </si>
  <si>
    <t>１．研修生本人の都合として　傷病等による休業</t>
    <phoneticPr fontId="3"/>
  </si>
  <si>
    <t>02</t>
    <phoneticPr fontId="3"/>
  </si>
  <si>
    <t>常用（季節雇用）</t>
    <rPh sb="0" eb="2">
      <t>ジョウヨウ</t>
    </rPh>
    <phoneticPr fontId="3"/>
  </si>
  <si>
    <t>１日も実施せず</t>
    <rPh sb="1" eb="2">
      <t>ニチ</t>
    </rPh>
    <rPh sb="3" eb="5">
      <t>ジッシ</t>
    </rPh>
    <phoneticPr fontId="3"/>
  </si>
  <si>
    <t>１．研修生本人の都合として　労働災害による休業</t>
    <phoneticPr fontId="3"/>
  </si>
  <si>
    <t>03</t>
    <phoneticPr fontId="3"/>
  </si>
  <si>
    <t>チェーンソー・オーバーホール</t>
    <phoneticPr fontId="3"/>
  </si>
  <si>
    <t>１．研修生本人の都合として　家族の病気、家業従事等による休業</t>
    <phoneticPr fontId="3"/>
  </si>
  <si>
    <t>04</t>
    <phoneticPr fontId="3"/>
  </si>
  <si>
    <t>２．地震等自然災害として　助成対象作業が実施不可能となった</t>
    <phoneticPr fontId="3"/>
  </si>
  <si>
    <t>05</t>
    <phoneticPr fontId="3"/>
  </si>
  <si>
    <t>6</t>
    <phoneticPr fontId="3"/>
  </si>
  <si>
    <t>２．地震等自然災害として　指導員不在、また、配置できず</t>
    <phoneticPr fontId="3"/>
  </si>
  <si>
    <t>06</t>
    <phoneticPr fontId="3"/>
  </si>
  <si>
    <t>２．地震等自然災害として　その他</t>
    <phoneticPr fontId="3"/>
  </si>
  <si>
    <t>07</t>
    <phoneticPr fontId="3"/>
  </si>
  <si>
    <t>森林整備法人所有林等</t>
    <phoneticPr fontId="3"/>
  </si>
  <si>
    <t>08</t>
    <phoneticPr fontId="3"/>
  </si>
  <si>
    <t>地方公共団体との協定林</t>
    <rPh sb="0" eb="2">
      <t>チホウ</t>
    </rPh>
    <rPh sb="2" eb="4">
      <t>コウキョウ</t>
    </rPh>
    <rPh sb="4" eb="6">
      <t>ダンタイ</t>
    </rPh>
    <phoneticPr fontId="3"/>
  </si>
  <si>
    <t>人員輸送車</t>
    <rPh sb="0" eb="2">
      <t>ジンイン</t>
    </rPh>
    <rPh sb="2" eb="5">
      <t>ユソウシャ</t>
    </rPh>
    <phoneticPr fontId="3"/>
  </si>
  <si>
    <t>性別選択リスト</t>
    <rPh sb="0" eb="2">
      <t>セイベツ</t>
    </rPh>
    <rPh sb="2" eb="4">
      <t>センタク</t>
    </rPh>
    <phoneticPr fontId="3"/>
  </si>
  <si>
    <t>商品リスト（安全向上対策費）</t>
    <rPh sb="0" eb="2">
      <t>ショウヒン</t>
    </rPh>
    <rPh sb="6" eb="8">
      <t>アンゼン</t>
    </rPh>
    <rPh sb="8" eb="10">
      <t>コウジョウ</t>
    </rPh>
    <rPh sb="10" eb="12">
      <t>タイサク</t>
    </rPh>
    <rPh sb="12" eb="13">
      <t>ヒ</t>
    </rPh>
    <phoneticPr fontId="3"/>
  </si>
  <si>
    <t>No</t>
    <phoneticPr fontId="3"/>
  </si>
  <si>
    <t>リスト</t>
    <phoneticPr fontId="3"/>
  </si>
  <si>
    <t>防護ズボン</t>
    <rPh sb="0" eb="2">
      <t>ボウゴ</t>
    </rPh>
    <phoneticPr fontId="3"/>
  </si>
  <si>
    <t>防護ブーツ</t>
    <rPh sb="0" eb="2">
      <t>ボウゴ</t>
    </rPh>
    <phoneticPr fontId="3"/>
  </si>
  <si>
    <t>4/1は固定</t>
    <rPh sb="4" eb="6">
      <t>コテイ</t>
    </rPh>
    <phoneticPr fontId="3"/>
  </si>
  <si>
    <t>発信日付（配付日）</t>
    <rPh sb="0" eb="2">
      <t>ハッシン</t>
    </rPh>
    <rPh sb="2" eb="4">
      <t>ヒヅケ</t>
    </rPh>
    <rPh sb="5" eb="7">
      <t>ハイフ</t>
    </rPh>
    <rPh sb="7" eb="8">
      <t>ヒ</t>
    </rPh>
    <phoneticPr fontId="3"/>
  </si>
  <si>
    <t>現場技能者キャリアアップ対策（ＦＬ、ＦＭ）</t>
    <phoneticPr fontId="3"/>
  </si>
  <si>
    <r>
      <t>研修修了の確認</t>
    </r>
    <r>
      <rPr>
        <sz val="11"/>
        <color indexed="10"/>
        <rFont val="ＭＳ Ｐゴシック"/>
        <family val="3"/>
        <charset val="128"/>
      </rPr>
      <t>（実績報告時）</t>
    </r>
    <rPh sb="0" eb="2">
      <t>ケンシュウ</t>
    </rPh>
    <rPh sb="2" eb="4">
      <t>シュウリョウ</t>
    </rPh>
    <rPh sb="5" eb="7">
      <t>カクニン</t>
    </rPh>
    <rPh sb="8" eb="10">
      <t>ジッセキ</t>
    </rPh>
    <rPh sb="10" eb="12">
      <t>ホウコク</t>
    </rPh>
    <rPh sb="12" eb="13">
      <t>ジ</t>
    </rPh>
    <phoneticPr fontId="3"/>
  </si>
  <si>
    <t>備考
（離脱、取り止め理由等）</t>
    <rPh sb="0" eb="2">
      <t>ビコウ</t>
    </rPh>
    <rPh sb="4" eb="6">
      <t>リダツ</t>
    </rPh>
    <rPh sb="7" eb="8">
      <t>ト</t>
    </rPh>
    <rPh sb="9" eb="10">
      <t>ヤ</t>
    </rPh>
    <rPh sb="11" eb="13">
      <t>リユウ</t>
    </rPh>
    <rPh sb="13" eb="14">
      <t>トウ</t>
    </rPh>
    <phoneticPr fontId="3"/>
  </si>
  <si>
    <t>研修参加申請書</t>
  </si>
  <si>
    <t>変更研修参加申請書</t>
  </si>
  <si>
    <t>FW1
(または基本)</t>
    <rPh sb="8" eb="10">
      <t>キホン</t>
    </rPh>
    <phoneticPr fontId="3"/>
  </si>
  <si>
    <t>FW2
(または技高)</t>
    <rPh sb="8" eb="9">
      <t>ワザ</t>
    </rPh>
    <rPh sb="9" eb="10">
      <t>ダカ</t>
    </rPh>
    <phoneticPr fontId="3"/>
  </si>
  <si>
    <t>FW3
(または森施)</t>
    <rPh sb="8" eb="9">
      <t>モリ</t>
    </rPh>
    <rPh sb="9" eb="10">
      <t>セ</t>
    </rPh>
    <phoneticPr fontId="3"/>
  </si>
  <si>
    <t>FL(またはH22能向)</t>
    <rPh sb="9" eb="10">
      <t>ノウ</t>
    </rPh>
    <rPh sb="10" eb="11">
      <t>ムカイ</t>
    </rPh>
    <phoneticPr fontId="3"/>
  </si>
  <si>
    <t>氏名
カウント</t>
    <rPh sb="0" eb="2">
      <t>シメイ</t>
    </rPh>
    <phoneticPr fontId="3"/>
  </si>
  <si>
    <t>研修の減
カウント</t>
    <rPh sb="0" eb="2">
      <t>ケンシュウ</t>
    </rPh>
    <rPh sb="3" eb="4">
      <t>ゲン</t>
    </rPh>
    <phoneticPr fontId="3"/>
  </si>
  <si>
    <t>研修の減
を除いた
氏名の
カウント</t>
    <rPh sb="0" eb="2">
      <t>ケンシュウ</t>
    </rPh>
    <rPh sb="3" eb="4">
      <t>ゲン</t>
    </rPh>
    <rPh sb="6" eb="7">
      <t>ノゾ</t>
    </rPh>
    <rPh sb="10" eb="12">
      <t>シメイ</t>
    </rPh>
    <phoneticPr fontId="3"/>
  </si>
  <si>
    <r>
      <rPr>
        <sz val="14"/>
        <color indexed="8"/>
        <rFont val="ＭＳ Ｐゴシック"/>
        <family val="3"/>
        <charset val="128"/>
      </rPr>
      <t>研修生数</t>
    </r>
    <r>
      <rPr>
        <sz val="11"/>
        <color indexed="8"/>
        <rFont val="ＭＳ Ｐゴシック"/>
        <family val="3"/>
        <charset val="128"/>
      </rPr>
      <t xml:space="preserve">
（"研修生の減"は除く）</t>
    </r>
    <phoneticPr fontId="10"/>
  </si>
  <si>
    <t>令和</t>
    <rPh sb="0" eb="2">
      <t>レイワ</t>
    </rPh>
    <phoneticPr fontId="9"/>
  </si>
  <si>
    <t>全森担発第</t>
    <phoneticPr fontId="9"/>
  </si>
  <si>
    <t>号</t>
    <phoneticPr fontId="9"/>
  </si>
  <si>
    <t>２．請求額</t>
    <rPh sb="2" eb="4">
      <t>セイキュウ</t>
    </rPh>
    <rPh sb="4" eb="5">
      <t>ガク</t>
    </rPh>
    <phoneticPr fontId="9"/>
  </si>
  <si>
    <t>　承認を受けた現場技能者キャリアアップ対策によるＦＬ・ＦＭ研修について、都合により中止せざるを得なくなりましたので下記のとおり届け出します。
　なお、助成金の請求はありません。</t>
    <rPh sb="7" eb="9">
      <t>ゲンバ</t>
    </rPh>
    <rPh sb="9" eb="12">
      <t>ギノウシャ</t>
    </rPh>
    <rPh sb="19" eb="21">
      <t>タイサク</t>
    </rPh>
    <phoneticPr fontId="15"/>
  </si>
  <si>
    <t>現場技能者キャリアアップ対策</t>
    <phoneticPr fontId="15"/>
  </si>
  <si>
    <t>役職</t>
    <rPh sb="0" eb="1">
      <t>ヤク</t>
    </rPh>
    <rPh sb="1" eb="2">
      <t>ショク</t>
    </rPh>
    <phoneticPr fontId="3"/>
  </si>
  <si>
    <t>No</t>
    <phoneticPr fontId="3"/>
  </si>
  <si>
    <t>リスト</t>
    <phoneticPr fontId="3"/>
  </si>
  <si>
    <t>○</t>
    <phoneticPr fontId="3"/>
  </si>
  <si>
    <t>●</t>
    <phoneticPr fontId="3"/>
  </si>
  <si>
    <t>No</t>
    <phoneticPr fontId="3"/>
  </si>
  <si>
    <t>リスト</t>
    <phoneticPr fontId="3"/>
  </si>
  <si>
    <t>No</t>
    <phoneticPr fontId="3"/>
  </si>
  <si>
    <t>リスト</t>
    <phoneticPr fontId="3"/>
  </si>
  <si>
    <t>FLFM 提出区分リスト</t>
    <phoneticPr fontId="3"/>
  </si>
  <si>
    <r>
      <t>H</t>
    </r>
    <r>
      <rPr>
        <sz val="11"/>
        <color theme="1"/>
        <rFont val="ＭＳ Ｐゴシック"/>
        <family val="3"/>
        <charset val="128"/>
        <scheme val="minor"/>
      </rPr>
      <t>18</t>
    </r>
    <phoneticPr fontId="3"/>
  </si>
  <si>
    <t>研修参加申請書</t>
    <rPh sb="0" eb="2">
      <t>ケンシュウ</t>
    </rPh>
    <rPh sb="2" eb="4">
      <t>サンカ</t>
    </rPh>
    <rPh sb="4" eb="7">
      <t>シンセイショ</t>
    </rPh>
    <phoneticPr fontId="2"/>
  </si>
  <si>
    <r>
      <t>H</t>
    </r>
    <r>
      <rPr>
        <sz val="11"/>
        <color theme="1"/>
        <rFont val="ＭＳ Ｐゴシック"/>
        <family val="3"/>
        <charset val="128"/>
        <scheme val="minor"/>
      </rPr>
      <t>19</t>
    </r>
    <phoneticPr fontId="3"/>
  </si>
  <si>
    <t>変更研修参加申請書</t>
    <rPh sb="0" eb="2">
      <t>ヘンコウ</t>
    </rPh>
    <rPh sb="2" eb="4">
      <t>ケンシュウ</t>
    </rPh>
    <rPh sb="4" eb="6">
      <t>サンカ</t>
    </rPh>
    <rPh sb="6" eb="9">
      <t>シンセイショ</t>
    </rPh>
    <phoneticPr fontId="2"/>
  </si>
  <si>
    <t>研修実績報告書</t>
    <rPh sb="0" eb="2">
      <t>ケンシュウ</t>
    </rPh>
    <rPh sb="2" eb="4">
      <t>ジッセキ</t>
    </rPh>
    <rPh sb="4" eb="7">
      <t>ホウコクショ</t>
    </rPh>
    <phoneticPr fontId="2"/>
  </si>
  <si>
    <t>No</t>
    <phoneticPr fontId="3"/>
  </si>
  <si>
    <t>リスト</t>
    <phoneticPr fontId="3"/>
  </si>
  <si>
    <t>林業経営体名</t>
    <rPh sb="0" eb="2">
      <t>リンギョウ</t>
    </rPh>
    <rPh sb="2" eb="4">
      <t>ケイエイ</t>
    </rPh>
    <rPh sb="4" eb="5">
      <t>カラダ</t>
    </rPh>
    <rPh sb="5" eb="6">
      <t>メイ</t>
    </rPh>
    <phoneticPr fontId="3"/>
  </si>
  <si>
    <t>助成金請求書</t>
    <phoneticPr fontId="3"/>
  </si>
  <si>
    <t>ＦＬ</t>
    <phoneticPr fontId="3"/>
  </si>
  <si>
    <t>ＦＭ</t>
    <phoneticPr fontId="3"/>
  </si>
  <si>
    <r>
      <t>【</t>
    </r>
    <r>
      <rPr>
        <sz val="11"/>
        <color indexed="10"/>
        <rFont val="ＭＳ Ｐゴシック"/>
        <family val="3"/>
        <charset val="128"/>
      </rPr>
      <t>役員区分</t>
    </r>
    <r>
      <rPr>
        <sz val="11"/>
        <rFont val="ＭＳ Ｐゴシック"/>
        <family val="3"/>
        <charset val="128"/>
      </rPr>
      <t>】　役職が</t>
    </r>
    <r>
      <rPr>
        <sz val="11"/>
        <color indexed="10"/>
        <rFont val="ＭＳ Ｐゴシック"/>
        <family val="3"/>
        <charset val="128"/>
      </rPr>
      <t>役員の方</t>
    </r>
    <r>
      <rPr>
        <sz val="11"/>
        <rFont val="ＭＳ Ｐゴシック"/>
        <family val="3"/>
        <charset val="128"/>
      </rPr>
      <t>は"</t>
    </r>
    <r>
      <rPr>
        <sz val="11"/>
        <color indexed="10"/>
        <rFont val="ＭＳ Ｐゴシック"/>
        <family val="3"/>
        <charset val="128"/>
      </rPr>
      <t>○</t>
    </r>
    <r>
      <rPr>
        <sz val="11"/>
        <rFont val="ＭＳ Ｐゴシック"/>
        <family val="3"/>
        <charset val="128"/>
      </rPr>
      <t>"を選択して下さい。（この場合、</t>
    </r>
    <r>
      <rPr>
        <sz val="11"/>
        <color indexed="10"/>
        <rFont val="ＭＳ Ｐゴシック"/>
        <family val="3"/>
        <charset val="128"/>
      </rPr>
      <t>原則、技術習得推進費の請求は不可</t>
    </r>
    <r>
      <rPr>
        <sz val="11"/>
        <rFont val="ＭＳ Ｐゴシック"/>
        <family val="3"/>
        <charset val="128"/>
      </rPr>
      <t>となります）</t>
    </r>
    <phoneticPr fontId="3"/>
  </si>
  <si>
    <t>研修日数</t>
    <rPh sb="0" eb="2">
      <t>ケンシュウ</t>
    </rPh>
    <rPh sb="2" eb="4">
      <t>ニッスウ</t>
    </rPh>
    <phoneticPr fontId="12"/>
  </si>
  <si>
    <t>役員区分</t>
    <rPh sb="0" eb="2">
      <t>ヤクイン</t>
    </rPh>
    <rPh sb="2" eb="4">
      <t>クブン</t>
    </rPh>
    <phoneticPr fontId="12"/>
  </si>
  <si>
    <t>合計</t>
    <rPh sb="0" eb="2">
      <t>ゴウケイ</t>
    </rPh>
    <phoneticPr fontId="12"/>
  </si>
  <si>
    <t>高速料金</t>
    <phoneticPr fontId="12"/>
  </si>
  <si>
    <t>公共交通
機関</t>
    <phoneticPr fontId="12"/>
  </si>
  <si>
    <t>全宿泊
日数</t>
    <phoneticPr fontId="12"/>
  </si>
  <si>
    <t>日数</t>
    <rPh sb="0" eb="2">
      <t>ニッスウ</t>
    </rPh>
    <phoneticPr fontId="12"/>
  </si>
  <si>
    <r>
      <rPr>
        <sz val="11"/>
        <color indexed="8"/>
        <rFont val="ＭＳ Ｐゴシック"/>
        <family val="3"/>
        <charset val="128"/>
      </rPr>
      <t xml:space="preserve">技術習得
推進費
</t>
    </r>
    <r>
      <rPr>
        <sz val="11"/>
        <color indexed="10"/>
        <rFont val="ＭＳ Ｐゴシック"/>
        <family val="3"/>
        <charset val="128"/>
      </rPr>
      <t>（上限9万円）</t>
    </r>
    <rPh sb="0" eb="2">
      <t>ギジュツ</t>
    </rPh>
    <rPh sb="2" eb="4">
      <t>シュウトク</t>
    </rPh>
    <rPh sb="5" eb="7">
      <t>スイシン</t>
    </rPh>
    <rPh sb="7" eb="8">
      <t>ヒ</t>
    </rPh>
    <phoneticPr fontId="12"/>
  </si>
  <si>
    <t>様式７－５</t>
    <phoneticPr fontId="3"/>
  </si>
  <si>
    <t>様式７－６</t>
    <phoneticPr fontId="9"/>
  </si>
  <si>
    <t>技術習得推進費・旅費明細</t>
    <rPh sb="8" eb="10">
      <t>リョヒ</t>
    </rPh>
    <rPh sb="10" eb="12">
      <t>メイサイ</t>
    </rPh>
    <phoneticPr fontId="3"/>
  </si>
  <si>
    <t>技術習得推進費 ・ 旅費明細</t>
    <rPh sb="10" eb="12">
      <t>リョヒ</t>
    </rPh>
    <rPh sb="12" eb="14">
      <t>メイサイ</t>
    </rPh>
    <phoneticPr fontId="5"/>
  </si>
  <si>
    <t>7-4</t>
    <phoneticPr fontId="3"/>
  </si>
  <si>
    <t>7-5</t>
    <phoneticPr fontId="3"/>
  </si>
  <si>
    <t>7-6</t>
    <phoneticPr fontId="3"/>
  </si>
  <si>
    <r>
      <t>交通費</t>
    </r>
    <r>
      <rPr>
        <sz val="11"/>
        <color indexed="10"/>
        <rFont val="ＭＳ Ｐゴシック"/>
        <family val="3"/>
        <charset val="128"/>
      </rPr>
      <t>（実費_税抜）</t>
    </r>
    <rPh sb="0" eb="3">
      <t>コウツウヒ</t>
    </rPh>
    <rPh sb="4" eb="6">
      <t>ジッピ</t>
    </rPh>
    <rPh sb="7" eb="8">
      <t>ゼイ</t>
    </rPh>
    <rPh sb="8" eb="9">
      <t>ヌ</t>
    </rPh>
    <phoneticPr fontId="12"/>
  </si>
  <si>
    <r>
      <t>①様式の入力については『</t>
    </r>
    <r>
      <rPr>
        <b/>
        <sz val="11"/>
        <color indexed="8"/>
        <rFont val="ＭＳ Ｐゴシック"/>
        <family val="3"/>
        <charset val="128"/>
      </rPr>
      <t>事務の手引き（林業経営体版）</t>
    </r>
    <r>
      <rPr>
        <sz val="11"/>
        <color theme="1"/>
        <rFont val="ＭＳ Ｐゴシック"/>
        <family val="3"/>
        <charset val="128"/>
        <scheme val="minor"/>
      </rPr>
      <t>』の</t>
    </r>
    <r>
      <rPr>
        <b/>
        <sz val="11"/>
        <color indexed="8"/>
        <rFont val="ＭＳ Ｐゴシック"/>
        <family val="3"/>
        <charset val="128"/>
      </rPr>
      <t>入力解説</t>
    </r>
    <r>
      <rPr>
        <sz val="11"/>
        <color theme="1"/>
        <rFont val="ＭＳ Ｐゴシック"/>
        <family val="3"/>
        <charset val="128"/>
        <scheme val="minor"/>
      </rPr>
      <t>を参照の上、記載して下さい</t>
    </r>
    <phoneticPr fontId="3"/>
  </si>
  <si>
    <t>林業就業経験年数</t>
    <rPh sb="0" eb="2">
      <t>リンギョウ</t>
    </rPh>
    <rPh sb="2" eb="4">
      <t>シュウギョウ</t>
    </rPh>
    <rPh sb="4" eb="6">
      <t>ケイケン</t>
    </rPh>
    <rPh sb="6" eb="7">
      <t>ネン</t>
    </rPh>
    <rPh sb="7" eb="8">
      <t>スウ</t>
    </rPh>
    <phoneticPr fontId="3"/>
  </si>
  <si>
    <t>FM FL受講年度選択リスト</t>
    <rPh sb="5" eb="7">
      <t>ジュコウ</t>
    </rPh>
    <rPh sb="7" eb="8">
      <t>ネン</t>
    </rPh>
    <rPh sb="8" eb="9">
      <t>ド</t>
    </rPh>
    <rPh sb="9" eb="11">
      <t>センタク</t>
    </rPh>
    <phoneticPr fontId="3"/>
  </si>
  <si>
    <t>H22能向</t>
    <rPh sb="3" eb="4">
      <t>ノウ</t>
    </rPh>
    <rPh sb="4" eb="5">
      <t>ムカイ</t>
    </rPh>
    <phoneticPr fontId="5"/>
  </si>
  <si>
    <r>
      <t>H</t>
    </r>
    <r>
      <rPr>
        <sz val="11"/>
        <color theme="1"/>
        <rFont val="ＭＳ Ｐゴシック"/>
        <family val="3"/>
        <charset val="128"/>
        <scheme val="minor"/>
      </rPr>
      <t>23</t>
    </r>
    <phoneticPr fontId="5"/>
  </si>
  <si>
    <r>
      <t>H</t>
    </r>
    <r>
      <rPr>
        <sz val="11"/>
        <color theme="1"/>
        <rFont val="ＭＳ Ｐゴシック"/>
        <family val="3"/>
        <charset val="128"/>
        <scheme val="minor"/>
      </rPr>
      <t>24</t>
    </r>
    <phoneticPr fontId="5"/>
  </si>
  <si>
    <r>
      <t>H</t>
    </r>
    <r>
      <rPr>
        <sz val="11"/>
        <color theme="1"/>
        <rFont val="ＭＳ Ｐゴシック"/>
        <family val="3"/>
        <charset val="128"/>
        <scheme val="minor"/>
      </rPr>
      <t>25</t>
    </r>
    <phoneticPr fontId="5"/>
  </si>
  <si>
    <r>
      <t>H</t>
    </r>
    <r>
      <rPr>
        <sz val="11"/>
        <color theme="1"/>
        <rFont val="ＭＳ Ｐゴシック"/>
        <family val="3"/>
        <charset val="128"/>
        <scheme val="minor"/>
      </rPr>
      <t>26</t>
    </r>
    <phoneticPr fontId="5"/>
  </si>
  <si>
    <r>
      <t>H</t>
    </r>
    <r>
      <rPr>
        <sz val="11"/>
        <color theme="1"/>
        <rFont val="ＭＳ Ｐゴシック"/>
        <family val="3"/>
        <charset val="128"/>
        <scheme val="minor"/>
      </rPr>
      <t>27</t>
    </r>
    <phoneticPr fontId="5"/>
  </si>
  <si>
    <r>
      <t>H</t>
    </r>
    <r>
      <rPr>
        <sz val="11"/>
        <color theme="1"/>
        <rFont val="ＭＳ Ｐゴシック"/>
        <family val="3"/>
        <charset val="128"/>
        <scheme val="minor"/>
      </rPr>
      <t>28</t>
    </r>
    <phoneticPr fontId="5"/>
  </si>
  <si>
    <r>
      <t>H</t>
    </r>
    <r>
      <rPr>
        <sz val="11"/>
        <color theme="1"/>
        <rFont val="ＭＳ Ｐゴシック"/>
        <family val="3"/>
        <charset val="128"/>
        <scheme val="minor"/>
      </rPr>
      <t>29</t>
    </r>
    <phoneticPr fontId="5"/>
  </si>
  <si>
    <r>
      <t>H</t>
    </r>
    <r>
      <rPr>
        <sz val="11"/>
        <color theme="1"/>
        <rFont val="ＭＳ Ｐゴシック"/>
        <family val="3"/>
        <charset val="128"/>
        <scheme val="minor"/>
      </rPr>
      <t>30</t>
    </r>
    <phoneticPr fontId="5"/>
  </si>
  <si>
    <r>
      <t>R</t>
    </r>
    <r>
      <rPr>
        <sz val="11"/>
        <color theme="1"/>
        <rFont val="ＭＳ Ｐゴシック"/>
        <family val="3"/>
        <charset val="128"/>
        <scheme val="minor"/>
      </rPr>
      <t>1</t>
    </r>
    <phoneticPr fontId="5"/>
  </si>
  <si>
    <t>日当
（エラーは除く）</t>
    <rPh sb="0" eb="2">
      <t>ニットウ</t>
    </rPh>
    <rPh sb="8" eb="9">
      <t>ノゾ</t>
    </rPh>
    <phoneticPr fontId="12"/>
  </si>
  <si>
    <t>宿泊費
（エラーは除く）</t>
    <rPh sb="0" eb="3">
      <t>シュクハクヒ</t>
    </rPh>
    <rPh sb="9" eb="10">
      <t>ノゾ</t>
    </rPh>
    <phoneticPr fontId="12"/>
  </si>
  <si>
    <t>日当計
（×上限単価）</t>
    <rPh sb="0" eb="2">
      <t>ニットウ</t>
    </rPh>
    <rPh sb="2" eb="3">
      <t>ケイ</t>
    </rPh>
    <rPh sb="6" eb="8">
      <t>ジョウゲン</t>
    </rPh>
    <rPh sb="8" eb="10">
      <t>タンカ</t>
    </rPh>
    <phoneticPr fontId="12"/>
  </si>
  <si>
    <t>宿泊費計
（×上限単価）</t>
    <rPh sb="0" eb="3">
      <t>シュクハクヒ</t>
    </rPh>
    <rPh sb="3" eb="4">
      <t>ケイ</t>
    </rPh>
    <rPh sb="7" eb="9">
      <t>ジョウゲン</t>
    </rPh>
    <rPh sb="9" eb="11">
      <t>タンカ</t>
    </rPh>
    <phoneticPr fontId="12"/>
  </si>
  <si>
    <r>
      <t>荷役運搬機械等による
はい作業従事者に
対する安全教育</t>
    </r>
    <r>
      <rPr>
        <sz val="10"/>
        <color indexed="10"/>
        <rFont val="ＭＳ Ｐゴシック"/>
        <family val="3"/>
        <charset val="128"/>
      </rPr>
      <t>(※1)</t>
    </r>
    <rPh sb="0" eb="2">
      <t>ニヤク</t>
    </rPh>
    <rPh sb="2" eb="4">
      <t>ウンパン</t>
    </rPh>
    <rPh sb="4" eb="6">
      <t>キカイ</t>
    </rPh>
    <rPh sb="6" eb="7">
      <t>トウ</t>
    </rPh>
    <rPh sb="13" eb="15">
      <t>サギョウ</t>
    </rPh>
    <rPh sb="15" eb="18">
      <t>ジュウジシャ</t>
    </rPh>
    <rPh sb="20" eb="21">
      <t>タイ</t>
    </rPh>
    <rPh sb="23" eb="25">
      <t>アンゼン</t>
    </rPh>
    <rPh sb="25" eb="27">
      <t>キョウイク</t>
    </rPh>
    <phoneticPr fontId="3"/>
  </si>
  <si>
    <r>
      <t>はい作業主任者</t>
    </r>
    <r>
      <rPr>
        <sz val="10"/>
        <color indexed="10"/>
        <rFont val="ＭＳ Ｐゴシック"/>
        <family val="3"/>
        <charset val="128"/>
      </rPr>
      <t>(※1)</t>
    </r>
    <rPh sb="2" eb="4">
      <t>サギョウ</t>
    </rPh>
    <rPh sb="4" eb="7">
      <t>シュニンシャ</t>
    </rPh>
    <phoneticPr fontId="3"/>
  </si>
  <si>
    <r>
      <t xml:space="preserve">研修生の減(※2)
</t>
    </r>
    <r>
      <rPr>
        <sz val="10"/>
        <rFont val="ＭＳ Ｐゴシック"/>
        <family val="3"/>
        <charset val="128"/>
      </rPr>
      <t>計画承認に遡って取り止め</t>
    </r>
    <rPh sb="0" eb="2">
      <t>ケンシュウ</t>
    </rPh>
    <rPh sb="2" eb="3">
      <t>セイ</t>
    </rPh>
    <rPh sb="4" eb="5">
      <t>ゲン</t>
    </rPh>
    <rPh sb="18" eb="19">
      <t>ト</t>
    </rPh>
    <rPh sb="20" eb="21">
      <t>ヤ</t>
    </rPh>
    <phoneticPr fontId="3"/>
  </si>
  <si>
    <t>（追加）
(FL)はい作業主任者が”○”で、(FW2)はい作業従事者が空欄だったら、FW習得カウントに+1</t>
    <rPh sb="1" eb="3">
      <t>ツイカ</t>
    </rPh>
    <rPh sb="11" eb="13">
      <t>サギョウ</t>
    </rPh>
    <rPh sb="13" eb="16">
      <t>シュニンシャ</t>
    </rPh>
    <rPh sb="35" eb="37">
      <t>クウラン</t>
    </rPh>
    <rPh sb="44" eb="46">
      <t>シュウトク</t>
    </rPh>
    <phoneticPr fontId="3"/>
  </si>
  <si>
    <t>（習得数）
参加条件</t>
    <rPh sb="1" eb="3">
      <t>シュウトク</t>
    </rPh>
    <rPh sb="3" eb="4">
      <t>スウ</t>
    </rPh>
    <rPh sb="6" eb="8">
      <t>サンカ</t>
    </rPh>
    <rPh sb="8" eb="10">
      <t>ジョウケン</t>
    </rPh>
    <phoneticPr fontId="3"/>
  </si>
  <si>
    <t>※1「 (FL)はい作業主任者修了者」は、「(FW2)荷役運搬機械等によるはい作業従事者に対する安全教育」も修了とみなし”○”を付けて下さい</t>
    <rPh sb="54" eb="56">
      <t>シュウリョウ</t>
    </rPh>
    <rPh sb="64" eb="65">
      <t>ツ</t>
    </rPh>
    <rPh sb="67" eb="68">
      <t>クダ</t>
    </rPh>
    <phoneticPr fontId="3"/>
  </si>
  <si>
    <r>
      <t>７．フォレストリーダー研修受講についての意気込み・習得したいこと等　</t>
    </r>
    <r>
      <rPr>
        <sz val="10"/>
        <rFont val="ＭＳ Ｐゴシック"/>
        <family val="3"/>
        <charset val="128"/>
      </rPr>
      <t>※研修生が記入すること</t>
    </r>
    <rPh sb="11" eb="13">
      <t>ケンシュウ</t>
    </rPh>
    <rPh sb="13" eb="15">
      <t>ジュコウ</t>
    </rPh>
    <rPh sb="20" eb="23">
      <t>イキゴ</t>
    </rPh>
    <rPh sb="25" eb="27">
      <t>シュウトク</t>
    </rPh>
    <rPh sb="32" eb="33">
      <t>ナド</t>
    </rPh>
    <rPh sb="35" eb="37">
      <t>ケンシュウ</t>
    </rPh>
    <rPh sb="39" eb="41">
      <t>キニュウ</t>
    </rPh>
    <phoneticPr fontId="3"/>
  </si>
  <si>
    <t>８．フォレストマネージャー研修受講についての意気込み・習得したいこと等　※研修生が記入すること</t>
    <rPh sb="13" eb="15">
      <t>ケンシュウ</t>
    </rPh>
    <rPh sb="15" eb="17">
      <t>ジュコウ</t>
    </rPh>
    <rPh sb="22" eb="25">
      <t>イキゴ</t>
    </rPh>
    <rPh sb="27" eb="29">
      <t>シュウトク</t>
    </rPh>
    <rPh sb="34" eb="35">
      <t>ナド</t>
    </rPh>
    <rPh sb="37" eb="40">
      <t>ケンシュウセイ</t>
    </rPh>
    <rPh sb="41" eb="43">
      <t>キニュウ</t>
    </rPh>
    <phoneticPr fontId="3"/>
  </si>
  <si>
    <r>
      <t>日当</t>
    </r>
    <r>
      <rPr>
        <sz val="11"/>
        <color indexed="10"/>
        <rFont val="ＭＳ Ｐゴシック"/>
        <family val="3"/>
        <charset val="128"/>
      </rPr>
      <t>（上限2,200円_税抜/日）</t>
    </r>
    <rPh sb="10" eb="11">
      <t>エン</t>
    </rPh>
    <rPh sb="12" eb="13">
      <t>ゼイ</t>
    </rPh>
    <rPh sb="13" eb="14">
      <t>ヌ</t>
    </rPh>
    <rPh sb="15" eb="16">
      <t>ヒ</t>
    </rPh>
    <phoneticPr fontId="12"/>
  </si>
  <si>
    <r>
      <t>宿泊費</t>
    </r>
    <r>
      <rPr>
        <sz val="11"/>
        <color indexed="10"/>
        <rFont val="ＭＳ Ｐゴシック"/>
        <family val="3"/>
        <charset val="128"/>
      </rPr>
      <t>（上限7,800円_税抜/泊）</t>
    </r>
    <rPh sb="0" eb="3">
      <t>シュクハクヒ</t>
    </rPh>
    <rPh sb="13" eb="14">
      <t>ゼイ</t>
    </rPh>
    <rPh sb="14" eb="15">
      <t>ヌ</t>
    </rPh>
    <rPh sb="16" eb="17">
      <t>ハク</t>
    </rPh>
    <phoneticPr fontId="12"/>
  </si>
  <si>
    <r>
      <t xml:space="preserve">備考
（宿泊した
</t>
    </r>
    <r>
      <rPr>
        <u/>
        <sz val="11"/>
        <color indexed="8"/>
        <rFont val="ＭＳ Ｐゴシック"/>
        <family val="3"/>
        <charset val="128"/>
      </rPr>
      <t>指定地区</t>
    </r>
    <r>
      <rPr>
        <sz val="11"/>
        <color theme="1"/>
        <rFont val="ＭＳ Ｐゴシック"/>
        <family val="3"/>
        <charset val="128"/>
        <scheme val="minor"/>
      </rPr>
      <t>を記入）</t>
    </r>
    <rPh sb="0" eb="2">
      <t>ビコウ</t>
    </rPh>
    <rPh sb="9" eb="11">
      <t>シテイ</t>
    </rPh>
    <rPh sb="11" eb="13">
      <t>チク</t>
    </rPh>
    <rPh sb="14" eb="16">
      <t>キニュウ</t>
    </rPh>
    <phoneticPr fontId="5"/>
  </si>
  <si>
    <t>入力形式チェックのため、便宜上100歳を設定</t>
    <rPh sb="0" eb="2">
      <t>ニュウリョク</t>
    </rPh>
    <rPh sb="2" eb="4">
      <t>ケイシキ</t>
    </rPh>
    <rPh sb="12" eb="14">
      <t>ベンギ</t>
    </rPh>
    <rPh sb="14" eb="15">
      <t>ジョウ</t>
    </rPh>
    <rPh sb="18" eb="19">
      <t>サイ</t>
    </rPh>
    <rPh sb="20" eb="22">
      <t>セッテイ</t>
    </rPh>
    <phoneticPr fontId="3"/>
  </si>
  <si>
    <t>高速料金
（エラーは除く）</t>
    <rPh sb="0" eb="2">
      <t>コウソク</t>
    </rPh>
    <rPh sb="2" eb="4">
      <t>リョウキン</t>
    </rPh>
    <rPh sb="10" eb="11">
      <t>ノゾ</t>
    </rPh>
    <phoneticPr fontId="12"/>
  </si>
  <si>
    <t>公共交通機関
（エラーは除く）</t>
    <rPh sb="0" eb="2">
      <t>コウキョウ</t>
    </rPh>
    <rPh sb="2" eb="4">
      <t>コウツウ</t>
    </rPh>
    <rPh sb="4" eb="6">
      <t>キカン</t>
    </rPh>
    <rPh sb="12" eb="13">
      <t>ノゾ</t>
    </rPh>
    <phoneticPr fontId="12"/>
  </si>
  <si>
    <r>
      <rPr>
        <sz val="11"/>
        <color indexed="10"/>
        <rFont val="ＭＳ Ｐゴシック"/>
        <family val="3"/>
        <charset val="128"/>
      </rPr>
      <t>(※2)</t>
    </r>
    <r>
      <rPr>
        <sz val="11"/>
        <color theme="1"/>
        <rFont val="ＭＳ Ｐゴシック"/>
        <family val="3"/>
        <charset val="128"/>
        <scheme val="minor"/>
      </rPr>
      <t xml:space="preserve">うち
</t>
    </r>
    <r>
      <rPr>
        <u/>
        <sz val="11"/>
        <color indexed="8"/>
        <rFont val="ＭＳ Ｐゴシック"/>
        <family val="3"/>
        <charset val="128"/>
      </rPr>
      <t>指定地区</t>
    </r>
    <r>
      <rPr>
        <sz val="11"/>
        <color theme="1"/>
        <rFont val="ＭＳ Ｐゴシック"/>
        <family val="3"/>
        <charset val="128"/>
        <scheme val="minor"/>
      </rPr>
      <t>加算日数</t>
    </r>
    <phoneticPr fontId="12"/>
  </si>
  <si>
    <t>※勤続年数は、現在勤務している経営体に所属している年数。</t>
    <rPh sb="1" eb="3">
      <t>キンゾク</t>
    </rPh>
    <rPh sb="3" eb="5">
      <t>ネンスウ</t>
    </rPh>
    <rPh sb="7" eb="9">
      <t>ゲンザイ</t>
    </rPh>
    <rPh sb="9" eb="11">
      <t>キンム</t>
    </rPh>
    <rPh sb="19" eb="21">
      <t>ショゾク</t>
    </rPh>
    <rPh sb="25" eb="27">
      <t>ネンスウ</t>
    </rPh>
    <phoneticPr fontId="3"/>
  </si>
  <si>
    <t>※民間経営体や林業経営体の方で山林を所有している場合、個人所有林・自社有林欄も記入すること。</t>
    <rPh sb="1" eb="3">
      <t>ミンカン</t>
    </rPh>
    <rPh sb="7" eb="9">
      <t>リンギョウ</t>
    </rPh>
    <rPh sb="9" eb="12">
      <t>ケイエイタイ</t>
    </rPh>
    <rPh sb="13" eb="14">
      <t>カタ</t>
    </rPh>
    <rPh sb="15" eb="17">
      <t>サンリン</t>
    </rPh>
    <rPh sb="18" eb="20">
      <t>ショユウ</t>
    </rPh>
    <rPh sb="24" eb="26">
      <t>バアイ</t>
    </rPh>
    <rPh sb="27" eb="29">
      <t>コジン</t>
    </rPh>
    <rPh sb="29" eb="31">
      <t>ショユウ</t>
    </rPh>
    <rPh sb="31" eb="32">
      <t>リン</t>
    </rPh>
    <rPh sb="33" eb="35">
      <t>ジシャ</t>
    </rPh>
    <rPh sb="35" eb="36">
      <t>ユウ</t>
    </rPh>
    <rPh sb="36" eb="37">
      <t>バヤシ</t>
    </rPh>
    <rPh sb="37" eb="38">
      <t>ラン</t>
    </rPh>
    <rPh sb="39" eb="41">
      <t>キニュウ</t>
    </rPh>
    <phoneticPr fontId="3"/>
  </si>
  <si>
    <t>７．経営体の課題（作業システム・コスト分析・組織内の連携など）　※研修生が記入すること</t>
    <rPh sb="6" eb="8">
      <t>カダイ</t>
    </rPh>
    <rPh sb="9" eb="11">
      <t>サギョウ</t>
    </rPh>
    <rPh sb="19" eb="21">
      <t>ブンセキ</t>
    </rPh>
    <rPh sb="22" eb="24">
      <t>ソシキ</t>
    </rPh>
    <rPh sb="24" eb="25">
      <t>ナイ</t>
    </rPh>
    <rPh sb="26" eb="28">
      <t>レンケイ</t>
    </rPh>
    <rPh sb="33" eb="36">
      <t>ケンシュウセイ</t>
    </rPh>
    <rPh sb="37" eb="38">
      <t>キ</t>
    </rPh>
    <rPh sb="38" eb="39">
      <t>ニュウ</t>
    </rPh>
    <phoneticPr fontId="3"/>
  </si>
  <si>
    <t>林業経営体管理</t>
    <rPh sb="0" eb="2">
      <t>リンギョウ</t>
    </rPh>
    <rPh sb="2" eb="5">
      <t>ケイエイタイ</t>
    </rPh>
    <rPh sb="5" eb="7">
      <t>カンリ</t>
    </rPh>
    <phoneticPr fontId="3"/>
  </si>
  <si>
    <t xml:space="preserve">【林業就業経験年数】　林業経営体に雇用され、森林整備等の森林施業に従事した通算年数を記入して下さい。（過去に所属した経営体での経験年数も含む） </t>
    <rPh sb="13" eb="15">
      <t>ケイエイ</t>
    </rPh>
    <rPh sb="58" eb="60">
      <t>ケイエイ</t>
    </rPh>
    <phoneticPr fontId="3"/>
  </si>
  <si>
    <t>３．経営体の事業実施上の都合として　助成対象作業種以外の業務に従事</t>
  </si>
  <si>
    <t>３．経営体の事業実施上の都合として　助成対象作業種の事業地が確保できず</t>
  </si>
  <si>
    <t>３．経営体の事業実施上の都合として　退職等による指導員の不在</t>
  </si>
  <si>
    <t>３．経営体の事業実施上の都合として　業務過多等により指導員を配置できず</t>
  </si>
  <si>
    <t>６．経営体の課題（作業システム・コスト分析・組織内の連携など）　※研修生が記入すること</t>
    <rPh sb="6" eb="8">
      <t>カダイ</t>
    </rPh>
    <rPh sb="9" eb="11">
      <t>サギョウ</t>
    </rPh>
    <rPh sb="19" eb="21">
      <t>ブンセキ</t>
    </rPh>
    <rPh sb="22" eb="24">
      <t>ソシキ</t>
    </rPh>
    <rPh sb="24" eb="25">
      <t>ナイ</t>
    </rPh>
    <rPh sb="26" eb="28">
      <t>レンケイ</t>
    </rPh>
    <rPh sb="33" eb="36">
      <t>ケンシュウセイ</t>
    </rPh>
    <rPh sb="37" eb="38">
      <t>キ</t>
    </rPh>
    <rPh sb="38" eb="39">
      <t>ニュウ</t>
    </rPh>
    <phoneticPr fontId="3"/>
  </si>
  <si>
    <r>
      <t>※2 研修生の減（計画承認に遡っての取り止め）の研修生：　"</t>
    </r>
    <r>
      <rPr>
        <sz val="12"/>
        <color indexed="10"/>
        <rFont val="ＭＳ Ｐゴシック"/>
        <family val="3"/>
        <charset val="128"/>
      </rPr>
      <t>研修生の減</t>
    </r>
    <r>
      <rPr>
        <sz val="12"/>
        <rFont val="ＭＳ Ｐゴシック"/>
        <family val="3"/>
        <charset val="128"/>
      </rPr>
      <t>"欄は"</t>
    </r>
    <r>
      <rPr>
        <sz val="12"/>
        <color indexed="10"/>
        <rFont val="ＭＳ Ｐゴシック"/>
        <family val="3"/>
        <charset val="128"/>
      </rPr>
      <t>○</t>
    </r>
    <r>
      <rPr>
        <sz val="12"/>
        <rFont val="ＭＳ Ｐゴシック"/>
        <family val="3"/>
        <charset val="128"/>
      </rPr>
      <t>"を選択して下さい（離脱年月日は空欄、その研修生に係る金額は0円にして下さい）</t>
    </r>
    <rPh sb="50" eb="52">
      <t>リダツ</t>
    </rPh>
    <rPh sb="52" eb="55">
      <t>ネンガッピ</t>
    </rPh>
    <rPh sb="56" eb="58">
      <t>クウラン</t>
    </rPh>
    <rPh sb="71" eb="72">
      <t>エン</t>
    </rPh>
    <phoneticPr fontId="3"/>
  </si>
  <si>
    <t>合計
(技術+旅費)</t>
    <rPh sb="4" eb="6">
      <t>ギジュツ</t>
    </rPh>
    <rPh sb="7" eb="9">
      <t>リョヒ</t>
    </rPh>
    <phoneticPr fontId="12"/>
  </si>
  <si>
    <r>
      <t xml:space="preserve">※2 </t>
    </r>
    <r>
      <rPr>
        <sz val="11"/>
        <rFont val="ＭＳ Ｐゴシック"/>
        <family val="3"/>
        <charset val="128"/>
      </rPr>
      <t>うち、以下の指定地区に宿泊した日数を入力して下さい</t>
    </r>
    <r>
      <rPr>
        <sz val="11"/>
        <color indexed="8"/>
        <rFont val="ＭＳ Ｐゴシック"/>
        <family val="3"/>
        <charset val="128"/>
      </rPr>
      <t>（さいたま市、千葉市、東京都特別区、横浜市、川崎市、相模原市、名古屋市、京都市、大阪市、堺市、神戸市、広島市、福岡市）　この場合、宿泊費は、上限</t>
    </r>
    <r>
      <rPr>
        <sz val="11"/>
        <color indexed="10"/>
        <rFont val="ＭＳ Ｐゴシック"/>
        <family val="3"/>
        <charset val="128"/>
      </rPr>
      <t>8,700円_税抜/泊</t>
    </r>
    <r>
      <rPr>
        <sz val="11"/>
        <color indexed="8"/>
        <rFont val="ＭＳ Ｐゴシック"/>
        <family val="3"/>
        <charset val="128"/>
      </rPr>
      <t>となります</t>
    </r>
    <rPh sb="6" eb="8">
      <t>イカ</t>
    </rPh>
    <rPh sb="9" eb="11">
      <t>シテイ</t>
    </rPh>
    <rPh sb="11" eb="13">
      <t>チク</t>
    </rPh>
    <rPh sb="18" eb="20">
      <t>ニッスウ</t>
    </rPh>
    <rPh sb="21" eb="23">
      <t>ニュウリョク</t>
    </rPh>
    <rPh sb="25" eb="26">
      <t>クダ</t>
    </rPh>
    <rPh sb="33" eb="34">
      <t>シ</t>
    </rPh>
    <rPh sb="35" eb="38">
      <t>チバシ</t>
    </rPh>
    <rPh sb="39" eb="42">
      <t>トウキョウト</t>
    </rPh>
    <rPh sb="42" eb="45">
      <t>トクベツク</t>
    </rPh>
    <rPh sb="46" eb="49">
      <t>ヨコハマシ</t>
    </rPh>
    <rPh sb="50" eb="53">
      <t>カワサキシ</t>
    </rPh>
    <rPh sb="54" eb="58">
      <t>サガミハラシ</t>
    </rPh>
    <rPh sb="59" eb="63">
      <t>ナゴヤシ</t>
    </rPh>
    <rPh sb="64" eb="67">
      <t>キョウトシ</t>
    </rPh>
    <rPh sb="68" eb="71">
      <t>オオサカシ</t>
    </rPh>
    <rPh sb="72" eb="74">
      <t>サカイシ</t>
    </rPh>
    <rPh sb="75" eb="78">
      <t>コウベシ</t>
    </rPh>
    <rPh sb="79" eb="82">
      <t>ヒロシマシ</t>
    </rPh>
    <rPh sb="83" eb="86">
      <t>フクオカシ</t>
    </rPh>
    <rPh sb="90" eb="92">
      <t>バアイ</t>
    </rPh>
    <rPh sb="93" eb="96">
      <t>シュクハクヒ</t>
    </rPh>
    <rPh sb="98" eb="100">
      <t>ジョウゲン</t>
    </rPh>
    <rPh sb="107" eb="108">
      <t>ゼイ</t>
    </rPh>
    <rPh sb="108" eb="109">
      <t>ヌ</t>
    </rPh>
    <phoneticPr fontId="12"/>
  </si>
  <si>
    <r>
      <t>※</t>
    </r>
    <r>
      <rPr>
        <sz val="11"/>
        <rFont val="ＭＳ Ｐゴシック"/>
        <family val="3"/>
        <charset val="128"/>
      </rPr>
      <t>1_1 FL自県参加の方：　①旅費は請求出来ません　②他県で安全講習を受講した旅費も請求出来ません　（FL他県参加の方：　自県で安全講習を受講した分については請求出来ません）</t>
    </r>
    <rPh sb="7" eb="9">
      <t>ジケン</t>
    </rPh>
    <rPh sb="9" eb="11">
      <t>サンカ</t>
    </rPh>
    <rPh sb="12" eb="13">
      <t>ホウ</t>
    </rPh>
    <rPh sb="16" eb="18">
      <t>リョヒ</t>
    </rPh>
    <rPh sb="19" eb="21">
      <t>セイキュウ</t>
    </rPh>
    <rPh sb="21" eb="23">
      <t>デキ</t>
    </rPh>
    <rPh sb="31" eb="33">
      <t>アンゼン</t>
    </rPh>
    <rPh sb="33" eb="35">
      <t>コウシュウ</t>
    </rPh>
    <rPh sb="36" eb="38">
      <t>ジュコウ</t>
    </rPh>
    <rPh sb="40" eb="42">
      <t>リョヒ</t>
    </rPh>
    <rPh sb="43" eb="45">
      <t>セイキュウ</t>
    </rPh>
    <rPh sb="45" eb="47">
      <t>デキ</t>
    </rPh>
    <rPh sb="54" eb="56">
      <t>タケン</t>
    </rPh>
    <rPh sb="56" eb="58">
      <t>サンカ</t>
    </rPh>
    <rPh sb="59" eb="60">
      <t>カタ</t>
    </rPh>
    <rPh sb="65" eb="67">
      <t>アンゼン</t>
    </rPh>
    <rPh sb="67" eb="69">
      <t>コウシュウ</t>
    </rPh>
    <rPh sb="70" eb="72">
      <t>ジュコウ</t>
    </rPh>
    <rPh sb="74" eb="75">
      <t>ブン</t>
    </rPh>
    <rPh sb="80" eb="82">
      <t>セイキュウ</t>
    </rPh>
    <rPh sb="82" eb="84">
      <t>デキ</t>
    </rPh>
    <phoneticPr fontId="12"/>
  </si>
  <si>
    <t>うち
前/後泊
日数</t>
    <rPh sb="5" eb="6">
      <t>アト</t>
    </rPh>
    <phoneticPr fontId="12"/>
  </si>
  <si>
    <r>
      <rPr>
        <sz val="11"/>
        <rFont val="ＭＳ Ｐゴシック"/>
        <family val="3"/>
        <charset val="128"/>
      </rPr>
      <t>FL研修
自県参加</t>
    </r>
    <r>
      <rPr>
        <sz val="11"/>
        <color indexed="10"/>
        <rFont val="ＭＳ Ｐゴシック"/>
        <family val="3"/>
        <charset val="128"/>
      </rPr>
      <t xml:space="preserve">
(※1)</t>
    </r>
    <rPh sb="2" eb="4">
      <t>ケンシュウ</t>
    </rPh>
    <rPh sb="5" eb="7">
      <t>ジケン</t>
    </rPh>
    <rPh sb="7" eb="9">
      <t>サンカ</t>
    </rPh>
    <phoneticPr fontId="12"/>
  </si>
  <si>
    <t>フリガナ
（※）</t>
    <phoneticPr fontId="9"/>
  </si>
  <si>
    <t>※全国森林組合連合会からの送金実績が無い口座の場合、通帳のフリガナ記載箇所をコピーの上、併せてご提出下さい</t>
    <rPh sb="35" eb="37">
      <t>カショ</t>
    </rPh>
    <rPh sb="42" eb="43">
      <t>ウエ</t>
    </rPh>
    <phoneticPr fontId="9"/>
  </si>
  <si>
    <t>旅費合計</t>
    <rPh sb="0" eb="2">
      <t>リョヒ</t>
    </rPh>
    <rPh sb="2" eb="4">
      <t>ゴウケイ</t>
    </rPh>
    <phoneticPr fontId="12"/>
  </si>
  <si>
    <t>様式１５－２</t>
    <phoneticPr fontId="3"/>
  </si>
  <si>
    <t>現場技能者キャリアアップ対策</t>
    <phoneticPr fontId="3"/>
  </si>
  <si>
    <r>
      <t>　承認を受けた現場技能者キャリアアップ対策によるFLFM研修について、都合により離脱（</t>
    </r>
    <r>
      <rPr>
        <b/>
        <sz val="12"/>
        <color indexed="8"/>
        <rFont val="ＭＳ Ｐ明朝"/>
        <family val="1"/>
        <charset val="128"/>
      </rPr>
      <t>研修生の減も含む</t>
    </r>
    <r>
      <rPr>
        <sz val="12"/>
        <color indexed="8"/>
        <rFont val="ＭＳ Ｐ明朝"/>
        <family val="1"/>
        <charset val="128"/>
      </rPr>
      <t>）せざるを得なくなりましたので、下記のとおり届け出します。</t>
    </r>
    <rPh sb="7" eb="9">
      <t>ゲンバ</t>
    </rPh>
    <rPh sb="9" eb="12">
      <t>ギノウシャ</t>
    </rPh>
    <rPh sb="19" eb="21">
      <t>タイサク</t>
    </rPh>
    <phoneticPr fontId="3"/>
  </si>
  <si>
    <t>　離脱の内容（※複数の研修生が対象となる場合は、それぞれ分かるように記載すること。）</t>
    <rPh sb="1" eb="3">
      <t>リダツ</t>
    </rPh>
    <rPh sb="4" eb="6">
      <t>ナイヨウ</t>
    </rPh>
    <phoneticPr fontId="3"/>
  </si>
  <si>
    <t>①離脱者情報（研修区分、氏名、離脱区分、研修から離脱した年月日）</t>
    <rPh sb="1" eb="4">
      <t>リダツシャ</t>
    </rPh>
    <rPh sb="4" eb="6">
      <t>ジョウホウ</t>
    </rPh>
    <rPh sb="7" eb="9">
      <t>ケンシュウ</t>
    </rPh>
    <rPh sb="9" eb="11">
      <t>クブン</t>
    </rPh>
    <rPh sb="12" eb="14">
      <t>シメイ</t>
    </rPh>
    <rPh sb="15" eb="17">
      <t>リダツ</t>
    </rPh>
    <rPh sb="17" eb="19">
      <t>クブン</t>
    </rPh>
    <rPh sb="20" eb="22">
      <t>ケンシュウ</t>
    </rPh>
    <rPh sb="24" eb="26">
      <t>リダツ</t>
    </rPh>
    <rPh sb="28" eb="31">
      <t>ネンガッピ</t>
    </rPh>
    <phoneticPr fontId="3"/>
  </si>
  <si>
    <t>研修区分</t>
    <rPh sb="2" eb="4">
      <t>クブン</t>
    </rPh>
    <phoneticPr fontId="3"/>
  </si>
  <si>
    <t>研修生氏名</t>
    <rPh sb="3" eb="5">
      <t>シメイ</t>
    </rPh>
    <phoneticPr fontId="3"/>
  </si>
  <si>
    <t>離脱区分(※1)</t>
    <phoneticPr fontId="3"/>
  </si>
  <si>
    <t>離脱年月日
（離脱の場合のみ）</t>
    <rPh sb="0" eb="2">
      <t>リダツ</t>
    </rPh>
    <rPh sb="2" eb="5">
      <t>ネンガッピ</t>
    </rPh>
    <rPh sb="7" eb="9">
      <t>リダツ</t>
    </rPh>
    <rPh sb="10" eb="12">
      <t>バアイ</t>
    </rPh>
    <phoneticPr fontId="3"/>
  </si>
  <si>
    <t>②離脱の理由（経緯を具体的に記載すること）</t>
    <rPh sb="1" eb="3">
      <t>リダツ</t>
    </rPh>
    <rPh sb="4" eb="6">
      <t>リユウ</t>
    </rPh>
    <rPh sb="7" eb="9">
      <t>ケイイ</t>
    </rPh>
    <rPh sb="10" eb="13">
      <t>グタイテキ</t>
    </rPh>
    <rPh sb="14" eb="16">
      <t>キサイ</t>
    </rPh>
    <phoneticPr fontId="3"/>
  </si>
  <si>
    <t>※1_1 ”研修からの離脱”とは、研修生が研修期間の途中で退職等を理由に研修を取り止めること</t>
    <phoneticPr fontId="3"/>
  </si>
  <si>
    <r>
      <t>※1_2”</t>
    </r>
    <r>
      <rPr>
        <b/>
        <sz val="10"/>
        <color indexed="8"/>
        <rFont val="ＭＳ Ｐ明朝"/>
        <family val="1"/>
        <charset val="128"/>
      </rPr>
      <t>研修生の減</t>
    </r>
    <r>
      <rPr>
        <sz val="10"/>
        <color indexed="8"/>
        <rFont val="ＭＳ Ｐ明朝"/>
        <family val="1"/>
        <charset val="128"/>
      </rPr>
      <t>”とは、研修生が研修実施計画書承認日に遡って取り止めること</t>
    </r>
    <rPh sb="7" eb="8">
      <t>セイ</t>
    </rPh>
    <phoneticPr fontId="3"/>
  </si>
  <si>
    <t>様式１５－１</t>
    <rPh sb="0" eb="2">
      <t>ヨウシキ</t>
    </rPh>
    <phoneticPr fontId="15"/>
  </si>
  <si>
    <t>ＦＬ・ＦＭ研修生離脱届</t>
    <rPh sb="5" eb="8">
      <t>ケンシュウセイ</t>
    </rPh>
    <rPh sb="8" eb="10">
      <t>リダツ</t>
    </rPh>
    <rPh sb="10" eb="11">
      <t>トドケ</t>
    </rPh>
    <phoneticPr fontId="3"/>
  </si>
  <si>
    <t>伐木等の業務に係る
特別教育</t>
    <rPh sb="0" eb="2">
      <t>バツボク</t>
    </rPh>
    <rPh sb="2" eb="3">
      <t>トウ</t>
    </rPh>
    <rPh sb="4" eb="6">
      <t>ギョウム</t>
    </rPh>
    <rPh sb="7" eb="8">
      <t>カカ</t>
    </rPh>
    <rPh sb="10" eb="12">
      <t>トクベツ</t>
    </rPh>
    <rPh sb="12" eb="14">
      <t>キョウイク</t>
    </rPh>
    <phoneticPr fontId="3"/>
  </si>
  <si>
    <t>R2</t>
    <phoneticPr fontId="5"/>
  </si>
  <si>
    <t>R1</t>
    <phoneticPr fontId="5"/>
  </si>
  <si>
    <t>研修実績報告書（助成金請求書を含む）</t>
    <phoneticPr fontId="5"/>
  </si>
  <si>
    <t>FL FW1受講年度選択リスト</t>
    <rPh sb="6" eb="8">
      <t>ジュコウ</t>
    </rPh>
    <rPh sb="8" eb="9">
      <t>ネン</t>
    </rPh>
    <rPh sb="9" eb="10">
      <t>ド</t>
    </rPh>
    <rPh sb="10" eb="12">
      <t>センタク</t>
    </rPh>
    <phoneticPr fontId="3"/>
  </si>
  <si>
    <t>FL FW2受講年度選択リスト</t>
    <rPh sb="6" eb="8">
      <t>ジュコウ</t>
    </rPh>
    <rPh sb="8" eb="9">
      <t>ネン</t>
    </rPh>
    <rPh sb="9" eb="10">
      <t>ド</t>
    </rPh>
    <rPh sb="10" eb="12">
      <t>センタク</t>
    </rPh>
    <phoneticPr fontId="3"/>
  </si>
  <si>
    <t>FL FW3受講年度選択リスト</t>
    <rPh sb="6" eb="8">
      <t>ジュコウ</t>
    </rPh>
    <rPh sb="8" eb="9">
      <t>ネン</t>
    </rPh>
    <rPh sb="9" eb="10">
      <t>ド</t>
    </rPh>
    <rPh sb="10" eb="12">
      <t>センタク</t>
    </rPh>
    <phoneticPr fontId="3"/>
  </si>
  <si>
    <t>FM FW1受講年度選択リスト</t>
    <rPh sb="6" eb="8">
      <t>ジュコウ</t>
    </rPh>
    <rPh sb="8" eb="9">
      <t>ネン</t>
    </rPh>
    <rPh sb="9" eb="10">
      <t>ド</t>
    </rPh>
    <rPh sb="10" eb="12">
      <t>センタク</t>
    </rPh>
    <phoneticPr fontId="3"/>
  </si>
  <si>
    <t>FM FW2受講年度選択リスト</t>
    <rPh sb="6" eb="8">
      <t>ジュコウ</t>
    </rPh>
    <rPh sb="8" eb="9">
      <t>ネン</t>
    </rPh>
    <rPh sb="9" eb="10">
      <t>ド</t>
    </rPh>
    <rPh sb="10" eb="12">
      <t>センタク</t>
    </rPh>
    <phoneticPr fontId="3"/>
  </si>
  <si>
    <t>FM FW3受講年度選択リスト</t>
    <rPh sb="6" eb="8">
      <t>ジュコウ</t>
    </rPh>
    <rPh sb="8" eb="9">
      <t>ネン</t>
    </rPh>
    <rPh sb="9" eb="10">
      <t>ド</t>
    </rPh>
    <rPh sb="10" eb="12">
      <t>センタク</t>
    </rPh>
    <phoneticPr fontId="3"/>
  </si>
  <si>
    <t>5年スタート</t>
    <rPh sb="1" eb="2">
      <t>ネン</t>
    </rPh>
    <phoneticPr fontId="5"/>
  </si>
  <si>
    <r>
      <t>H28</t>
    </r>
    <r>
      <rPr>
        <sz val="11"/>
        <color indexed="8"/>
        <rFont val="ＭＳ Ｐゴシック"/>
        <family val="3"/>
        <charset val="128"/>
      </rPr>
      <t/>
    </r>
  </si>
  <si>
    <r>
      <t>H29</t>
    </r>
    <r>
      <rPr>
        <sz val="11"/>
        <color indexed="8"/>
        <rFont val="ＭＳ Ｐゴシック"/>
        <family val="3"/>
        <charset val="128"/>
      </rPr>
      <t/>
    </r>
  </si>
  <si>
    <t>H30</t>
    <phoneticPr fontId="3"/>
  </si>
  <si>
    <t>R1</t>
    <phoneticPr fontId="3"/>
  </si>
  <si>
    <r>
      <t>H23</t>
    </r>
    <r>
      <rPr>
        <sz val="11"/>
        <color indexed="8"/>
        <rFont val="ＭＳ Ｐゴシック"/>
        <family val="3"/>
        <charset val="128"/>
      </rPr>
      <t/>
    </r>
  </si>
  <si>
    <r>
      <t>H24</t>
    </r>
    <r>
      <rPr>
        <sz val="11"/>
        <color indexed="8"/>
        <rFont val="ＭＳ Ｐゴシック"/>
        <family val="3"/>
        <charset val="128"/>
      </rPr>
      <t/>
    </r>
  </si>
  <si>
    <r>
      <t>H25</t>
    </r>
    <r>
      <rPr>
        <sz val="11"/>
        <color indexed="8"/>
        <rFont val="ＭＳ Ｐゴシック"/>
        <family val="3"/>
        <charset val="128"/>
      </rPr>
      <t/>
    </r>
  </si>
  <si>
    <r>
      <t>H26</t>
    </r>
    <r>
      <rPr>
        <sz val="11"/>
        <color indexed="8"/>
        <rFont val="ＭＳ Ｐゴシック"/>
        <family val="3"/>
        <charset val="128"/>
      </rPr>
      <t/>
    </r>
  </si>
  <si>
    <r>
      <t>H27</t>
    </r>
    <r>
      <rPr>
        <sz val="11"/>
        <color indexed="8"/>
        <rFont val="ＭＳ Ｐゴシック"/>
        <family val="3"/>
        <charset val="128"/>
      </rPr>
      <t/>
    </r>
  </si>
  <si>
    <t>5年ゴール</t>
    <rPh sb="1" eb="2">
      <t>ネン</t>
    </rPh>
    <phoneticPr fontId="5"/>
  </si>
  <si>
    <t>10年ゴール</t>
    <rPh sb="2" eb="3">
      <t>ネン</t>
    </rPh>
    <phoneticPr fontId="5"/>
  </si>
  <si>
    <t>10年スタート</t>
    <rPh sb="2" eb="3">
      <t>ネン</t>
    </rPh>
    <phoneticPr fontId="5"/>
  </si>
  <si>
    <t>H28</t>
  </si>
  <si>
    <t>H29</t>
  </si>
  <si>
    <t>H30</t>
  </si>
  <si>
    <t>R1</t>
  </si>
  <si>
    <t>R2</t>
  </si>
  <si>
    <t>H29</t>
    <phoneticPr fontId="5"/>
  </si>
  <si>
    <t>H24</t>
    <phoneticPr fontId="5"/>
  </si>
  <si>
    <t>R4</t>
    <phoneticPr fontId="3"/>
  </si>
  <si>
    <t>R4</t>
    <phoneticPr fontId="9"/>
  </si>
  <si>
    <t>※1_2 ただし、FL自県参加だが、離島からの参加に限り、これに係る旅費は請求可能とします　（この場合、"離島"を選択してください。）</t>
    <rPh sb="11" eb="13">
      <t>ジケン</t>
    </rPh>
    <rPh sb="13" eb="15">
      <t>サンカ</t>
    </rPh>
    <rPh sb="18" eb="20">
      <t>リトウ</t>
    </rPh>
    <rPh sb="23" eb="25">
      <t>サンカ</t>
    </rPh>
    <rPh sb="26" eb="27">
      <t>カギ</t>
    </rPh>
    <rPh sb="32" eb="33">
      <t>カカ</t>
    </rPh>
    <rPh sb="34" eb="36">
      <t>リョヒ</t>
    </rPh>
    <rPh sb="37" eb="39">
      <t>セイキュウ</t>
    </rPh>
    <rPh sb="39" eb="41">
      <t>カノウ</t>
    </rPh>
    <rPh sb="49" eb="51">
      <t>バアイ</t>
    </rPh>
    <rPh sb="53" eb="55">
      <t>リトウ</t>
    </rPh>
    <rPh sb="57" eb="59">
      <t>センタク</t>
    </rPh>
    <phoneticPr fontId="12"/>
  </si>
  <si>
    <r>
      <t>旅　費</t>
    </r>
    <r>
      <rPr>
        <sz val="11"/>
        <color rgb="FFFF0000"/>
        <rFont val="ＭＳ Ｐゴシック"/>
        <family val="3"/>
        <charset val="128"/>
        <scheme val="minor"/>
      </rPr>
      <t>（税抜金額で計上してください）</t>
    </r>
    <rPh sb="0" eb="1">
      <t>タビ</t>
    </rPh>
    <rPh sb="2" eb="3">
      <t>ヒ</t>
    </rPh>
    <rPh sb="4" eb="5">
      <t>ゼイ</t>
    </rPh>
    <rPh sb="5" eb="6">
      <t>ヌ</t>
    </rPh>
    <rPh sb="6" eb="8">
      <t>キンガク</t>
    </rPh>
    <rPh sb="9" eb="11">
      <t>ケイジョウ</t>
    </rPh>
    <phoneticPr fontId="12"/>
  </si>
  <si>
    <t>R3</t>
    <phoneticPr fontId="5"/>
  </si>
  <si>
    <t>H30</t>
    <phoneticPr fontId="5"/>
  </si>
  <si>
    <t>H28</t>
    <phoneticPr fontId="5"/>
  </si>
  <si>
    <t>H27</t>
    <phoneticPr fontId="5"/>
  </si>
  <si>
    <t>H25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</si>
</sst>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_ "/>
    <numFmt numFmtId="178" formatCode="#,##0.0;[Red]\-#,##0.0"/>
    <numFmt numFmtId="179" formatCode="[$-411]ge\.m\.d;@"/>
    <numFmt numFmtId="180" formatCode="&quot;¥&quot;#,##0_);[Red]\(&quot;¥&quot;#,##0\)"/>
    <numFmt numFmtId="181" formatCode="#,##0_);[Red]\(#,##0\)"/>
    <numFmt numFmtId="182" formatCode="0_);[Red]\(0\)"/>
    <numFmt numFmtId="183" formatCode="#,##0_ "/>
  </numFmts>
  <fonts count="79">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color indexed="10"/>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b/>
      <sz val="11"/>
      <color indexed="56"/>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6"/>
      <name val="ＭＳ Ｐゴシック"/>
      <family val="3"/>
      <charset val="128"/>
    </font>
    <font>
      <sz val="12"/>
      <name val="ＭＳ Ｐゴシック"/>
      <family val="3"/>
      <charset val="128"/>
    </font>
    <font>
      <b/>
      <sz val="12"/>
      <color indexed="10"/>
      <name val="ＭＳ Ｐゴシック"/>
      <family val="3"/>
      <charset val="128"/>
    </font>
    <font>
      <sz val="6"/>
      <name val="ＭＳ Ｐゴシック"/>
      <family val="3"/>
      <charset val="128"/>
    </font>
    <font>
      <sz val="12"/>
      <color indexed="81"/>
      <name val="ＭＳ Ｐゴシック"/>
      <family val="3"/>
      <charset val="128"/>
    </font>
    <font>
      <sz val="6"/>
      <name val="ＭＳ Ｐゴシック"/>
      <family val="3"/>
      <charset val="128"/>
    </font>
    <font>
      <sz val="16"/>
      <name val="ＭＳ Ｐゴシック"/>
      <family val="3"/>
      <charset val="128"/>
    </font>
    <font>
      <sz val="16"/>
      <name val="HGSｺﾞｼｯｸE"/>
      <family val="3"/>
      <charset val="128"/>
    </font>
    <font>
      <sz val="9"/>
      <name val="ＭＳ Ｐゴシック"/>
      <family val="3"/>
      <charset val="128"/>
    </font>
    <font>
      <sz val="10"/>
      <name val="ＭＳ Ｐゴシック"/>
      <family val="3"/>
      <charset val="128"/>
    </font>
    <font>
      <sz val="12"/>
      <color indexed="17"/>
      <name val="ＭＳ Ｐゴシック"/>
      <family val="3"/>
      <charset val="128"/>
    </font>
    <font>
      <sz val="14"/>
      <name val="ＭＳ Ｐゴシック"/>
      <family val="3"/>
      <charset val="128"/>
    </font>
    <font>
      <sz val="11"/>
      <color indexed="12"/>
      <name val="ＭＳ Ｐゴシック"/>
      <family val="3"/>
      <charset val="128"/>
    </font>
    <font>
      <sz val="12"/>
      <name val="ＭＳ 明朝"/>
      <family val="1"/>
      <charset val="128"/>
    </font>
    <font>
      <sz val="8"/>
      <name val="Arial"/>
      <family val="2"/>
    </font>
    <font>
      <sz val="10"/>
      <name val="MS Sans Serif"/>
      <family val="2"/>
    </font>
    <font>
      <sz val="11"/>
      <name val="明朝"/>
      <family val="1"/>
      <charset val="128"/>
    </font>
    <font>
      <sz val="10"/>
      <name val="Avant Garde"/>
      <family val="2"/>
    </font>
    <font>
      <sz val="10"/>
      <name val="Arial"/>
      <family val="2"/>
    </font>
    <font>
      <sz val="12"/>
      <color indexed="10"/>
      <name val="ＭＳ 明朝"/>
      <family val="1"/>
      <charset val="128"/>
    </font>
    <font>
      <sz val="11"/>
      <color indexed="10"/>
      <name val="ＭＳ 明朝"/>
      <family val="1"/>
      <charset val="128"/>
    </font>
    <font>
      <sz val="14"/>
      <color indexed="8"/>
      <name val="ＭＳ Ｐゴシック"/>
      <family val="3"/>
      <charset val="128"/>
    </font>
    <font>
      <b/>
      <u/>
      <sz val="12"/>
      <name val="ＭＳ Ｐゴシック"/>
      <family val="3"/>
      <charset val="128"/>
    </font>
    <font>
      <sz val="12"/>
      <color indexed="10"/>
      <name val="ＭＳ Ｐゴシック"/>
      <family val="3"/>
      <charset val="128"/>
    </font>
    <font>
      <u/>
      <sz val="11"/>
      <color indexed="8"/>
      <name val="ＭＳ Ｐゴシック"/>
      <family val="3"/>
      <charset val="128"/>
    </font>
    <font>
      <b/>
      <sz val="12"/>
      <color indexed="12"/>
      <name val="ＭＳ Ｐゴシック"/>
      <family val="3"/>
      <charset val="128"/>
    </font>
    <font>
      <b/>
      <sz val="12"/>
      <color indexed="52"/>
      <name val="ＭＳ Ｐゴシック"/>
      <family val="3"/>
      <charset val="128"/>
    </font>
    <font>
      <sz val="6"/>
      <name val="ＭＳ Ｐゴシック"/>
      <family val="3"/>
      <charset val="128"/>
    </font>
    <font>
      <b/>
      <sz val="11"/>
      <color indexed="8"/>
      <name val="ＭＳ Ｐゴシック"/>
      <family val="3"/>
      <charset val="128"/>
    </font>
    <font>
      <b/>
      <sz val="12"/>
      <color indexed="81"/>
      <name val="MS P ゴシック"/>
      <family val="3"/>
      <charset val="128"/>
    </font>
    <font>
      <sz val="10"/>
      <color indexed="10"/>
      <name val="ＭＳ Ｐゴシック"/>
      <family val="3"/>
      <charset val="128"/>
    </font>
    <font>
      <sz val="6"/>
      <name val="ＭＳ Ｐゴシック"/>
      <family val="3"/>
      <charset val="128"/>
    </font>
    <font>
      <sz val="11"/>
      <color indexed="81"/>
      <name val="MS P 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i/>
      <sz val="11"/>
      <color theme="1"/>
      <name val="ＭＳ Ｐゴシック"/>
      <family val="3"/>
      <charset val="128"/>
      <scheme val="minor"/>
    </font>
    <font>
      <b/>
      <sz val="12"/>
      <color rgb="FFFF0000"/>
      <name val="ＭＳ Ｐゴシック"/>
      <family val="3"/>
      <charset val="128"/>
    </font>
    <font>
      <b/>
      <sz val="12"/>
      <color rgb="FFFF0000"/>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1"/>
      <color rgb="FFFF0000"/>
      <name val="ＭＳ Ｐゴシック"/>
      <family val="3"/>
      <charset val="128"/>
    </font>
    <font>
      <b/>
      <sz val="18"/>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2"/>
      <color theme="1"/>
      <name val="ＭＳ Ｐ明朝"/>
      <family val="1"/>
      <charset val="128"/>
    </font>
    <font>
      <sz val="10"/>
      <color theme="1"/>
      <name val="ＭＳ Ｐ明朝"/>
      <family val="1"/>
      <charset val="128"/>
    </font>
    <font>
      <sz val="14"/>
      <color theme="1"/>
      <name val="ＭＳ Ｐ明朝"/>
      <family val="1"/>
      <charset val="128"/>
    </font>
    <font>
      <sz val="14"/>
      <color theme="1"/>
      <name val="ＭＳ Ｐゴシック"/>
      <family val="3"/>
      <charset val="128"/>
      <scheme val="minor"/>
    </font>
    <font>
      <sz val="10"/>
      <color theme="0" tint="-0.499984740745262"/>
      <name val="ＭＳ Ｐゴシック"/>
      <family val="3"/>
      <charset val="128"/>
      <scheme val="minor"/>
    </font>
    <font>
      <sz val="8"/>
      <color theme="1"/>
      <name val="ＭＳ Ｐ明朝"/>
      <family val="1"/>
      <charset val="128"/>
    </font>
    <font>
      <b/>
      <sz val="12"/>
      <color theme="1"/>
      <name val="ＭＳ Ｐゴシック"/>
      <family val="3"/>
      <charset val="128"/>
      <scheme val="minor"/>
    </font>
    <font>
      <b/>
      <sz val="14"/>
      <color theme="1"/>
      <name val="ＭＳ Ｐゴシック"/>
      <family val="3"/>
      <charset val="128"/>
      <scheme val="minor"/>
    </font>
    <font>
      <sz val="10"/>
      <color rgb="FFFF0000"/>
      <name val="ＭＳ Ｐゴシック"/>
      <family val="3"/>
      <charset val="128"/>
    </font>
    <font>
      <sz val="10"/>
      <color rgb="FFFF0000"/>
      <name val="ＭＳ Ｐゴシック"/>
      <family val="3"/>
      <charset val="128"/>
      <scheme val="minor"/>
    </font>
    <font>
      <sz val="12"/>
      <name val="ＭＳ Ｐゴシック"/>
      <family val="3"/>
      <charset val="128"/>
      <scheme val="minor"/>
    </font>
    <font>
      <sz val="28"/>
      <color theme="1"/>
      <name val="ＭＳ Ｐゴシック"/>
      <family val="3"/>
      <charset val="128"/>
      <scheme val="minor"/>
    </font>
    <font>
      <sz val="6"/>
      <name val="ＭＳ Ｐゴシック"/>
      <family val="3"/>
      <charset val="128"/>
      <scheme val="minor"/>
    </font>
    <font>
      <b/>
      <sz val="12"/>
      <color indexed="8"/>
      <name val="ＭＳ Ｐ明朝"/>
      <family val="1"/>
      <charset val="128"/>
    </font>
    <font>
      <sz val="12"/>
      <color indexed="8"/>
      <name val="ＭＳ Ｐ明朝"/>
      <family val="1"/>
      <charset val="128"/>
    </font>
    <font>
      <b/>
      <sz val="10"/>
      <color indexed="8"/>
      <name val="ＭＳ Ｐ明朝"/>
      <family val="1"/>
      <charset val="128"/>
    </font>
    <font>
      <sz val="10"/>
      <color indexed="8"/>
      <name val="ＭＳ Ｐ明朝"/>
      <family val="1"/>
      <charset val="128"/>
    </font>
    <font>
      <b/>
      <sz val="12"/>
      <color indexed="81"/>
      <name val="ＭＳ Ｐゴシック"/>
      <family val="3"/>
      <charset val="128"/>
    </font>
    <font>
      <sz val="12"/>
      <color indexed="81"/>
      <name val="MS P ゴシック"/>
      <family val="3"/>
      <charset val="128"/>
    </font>
    <font>
      <b/>
      <sz val="12"/>
      <color rgb="FF0070C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92D050"/>
        <bgColor indexed="64"/>
      </patternFill>
    </fill>
    <fill>
      <patternFill patternType="solid">
        <fgColor theme="6" tint="-0.49998474074526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hair">
        <color indexed="64"/>
      </bottom>
      <diagonal/>
    </border>
    <border>
      <left style="thin">
        <color indexed="64"/>
      </left>
      <right/>
      <top/>
      <bottom style="double">
        <color indexed="64"/>
      </bottom>
      <diagonal/>
    </border>
    <border>
      <left/>
      <right style="thin">
        <color indexed="64"/>
      </right>
      <top/>
      <bottom/>
      <diagonal/>
    </border>
    <border>
      <left/>
      <right style="thin">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1">
    <xf numFmtId="0" fontId="0" fillId="0" borderId="0">
      <alignment vertical="center"/>
    </xf>
    <xf numFmtId="38" fontId="26" fillId="2" borderId="0" applyNumberFormat="0" applyBorder="0" applyAlignment="0" applyProtection="0"/>
    <xf numFmtId="10" fontId="26" fillId="3" borderId="1" applyNumberFormat="0" applyBorder="0" applyAlignment="0" applyProtection="0"/>
    <xf numFmtId="38" fontId="27" fillId="0" borderId="0" applyFont="0" applyFill="0" applyBorder="0" applyAlignment="0" applyProtection="0"/>
    <xf numFmtId="4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8" fillId="0" borderId="0"/>
    <xf numFmtId="0" fontId="29" fillId="0" borderId="0"/>
    <xf numFmtId="10" fontId="30" fillId="0" borderId="0" applyFont="0" applyFill="0" applyBorder="0" applyAlignment="0" applyProtection="0"/>
    <xf numFmtId="0" fontId="30" fillId="0" borderId="0" applyFont="0" applyFill="0" applyBorder="0" applyAlignment="0" applyProtection="0"/>
    <xf numFmtId="38" fontId="45"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38" fontId="31" fillId="0" borderId="0" applyFill="0" applyBorder="0" applyAlignment="0" applyProtection="0">
      <alignment vertical="center"/>
    </xf>
    <xf numFmtId="38" fontId="32" fillId="0" borderId="2" applyFill="0" applyBorder="0" applyAlignment="0" applyProtection="0"/>
  </cellStyleXfs>
  <cellXfs count="755">
    <xf numFmtId="0" fontId="0" fillId="0" borderId="0" xfId="0">
      <alignment vertical="center"/>
    </xf>
    <xf numFmtId="49" fontId="6" fillId="0" borderId="1" xfId="14" applyNumberFormat="1" applyFont="1" applyBorder="1" applyAlignment="1">
      <alignment vertical="center"/>
    </xf>
    <xf numFmtId="49" fontId="6" fillId="0" borderId="1" xfId="14" applyNumberFormat="1" applyFont="1" applyBorder="1" applyAlignment="1">
      <alignment horizontal="center" vertical="center"/>
    </xf>
    <xf numFmtId="49" fontId="6" fillId="0" borderId="0" xfId="13" applyNumberFormat="1" applyAlignment="1">
      <alignment vertical="center"/>
    </xf>
    <xf numFmtId="49" fontId="7" fillId="0" borderId="0" xfId="13" applyNumberFormat="1" applyFont="1" applyFill="1" applyBorder="1" applyAlignment="1">
      <alignment vertical="center"/>
    </xf>
    <xf numFmtId="49" fontId="0" fillId="0" borderId="0" xfId="0" applyNumberFormat="1" applyAlignment="1">
      <alignment vertical="center"/>
    </xf>
    <xf numFmtId="49" fontId="6" fillId="4" borderId="1" xfId="13" applyNumberFormat="1" applyFill="1" applyBorder="1" applyAlignment="1">
      <alignment horizontal="center" vertical="center"/>
    </xf>
    <xf numFmtId="49" fontId="6" fillId="4" borderId="1" xfId="18" applyNumberFormat="1" applyFill="1" applyBorder="1" applyAlignment="1">
      <alignment horizontal="center" vertical="center"/>
    </xf>
    <xf numFmtId="49" fontId="6" fillId="0" borderId="1" xfId="13" applyNumberFormat="1" applyFill="1" applyBorder="1" applyAlignment="1">
      <alignment vertical="center"/>
    </xf>
    <xf numFmtId="49" fontId="6" fillId="0" borderId="1" xfId="13" applyNumberFormat="1" applyBorder="1" applyAlignment="1">
      <alignment vertical="center"/>
    </xf>
    <xf numFmtId="49" fontId="6" fillId="0" borderId="1" xfId="18" applyNumberFormat="1" applyFill="1" applyBorder="1" applyAlignment="1">
      <alignment vertical="center"/>
    </xf>
    <xf numFmtId="49" fontId="6" fillId="0" borderId="1" xfId="18" applyNumberFormat="1" applyBorder="1" applyAlignment="1">
      <alignment vertical="center"/>
    </xf>
    <xf numFmtId="49" fontId="6" fillId="0" borderId="1" xfId="18" applyNumberFormat="1" applyFill="1" applyBorder="1" applyAlignment="1">
      <alignment horizontal="center" vertical="center"/>
    </xf>
    <xf numFmtId="49" fontId="6" fillId="0" borderId="1" xfId="18" applyNumberFormat="1" applyFont="1" applyBorder="1" applyAlignment="1">
      <alignment vertical="center"/>
    </xf>
    <xf numFmtId="49" fontId="6" fillId="0" borderId="1" xfId="18" applyNumberFormat="1" applyBorder="1" applyAlignment="1">
      <alignment horizontal="center" vertical="center"/>
    </xf>
    <xf numFmtId="49" fontId="6" fillId="0" borderId="0" xfId="13" applyNumberFormat="1" applyBorder="1" applyAlignment="1">
      <alignment vertical="center"/>
    </xf>
    <xf numFmtId="49" fontId="0" fillId="0" borderId="1" xfId="0" applyNumberFormat="1" applyBorder="1" applyAlignment="1">
      <alignment vertical="center"/>
    </xf>
    <xf numFmtId="49" fontId="6" fillId="0" borderId="1" xfId="13" applyNumberFormat="1" applyBorder="1" applyAlignment="1">
      <alignment horizontal="center" vertical="center"/>
    </xf>
    <xf numFmtId="49" fontId="6" fillId="0" borderId="0" xfId="18" applyNumberFormat="1" applyFill="1" applyBorder="1" applyAlignment="1">
      <alignment horizontal="center" vertical="center"/>
    </xf>
    <xf numFmtId="49" fontId="4" fillId="0" borderId="0" xfId="13" applyNumberFormat="1" applyFont="1" applyAlignment="1">
      <alignment vertical="center"/>
    </xf>
    <xf numFmtId="49" fontId="6" fillId="0" borderId="0" xfId="18" applyNumberFormat="1" applyBorder="1" applyAlignment="1">
      <alignment horizontal="center" vertical="center"/>
    </xf>
    <xf numFmtId="49" fontId="6" fillId="0" borderId="0" xfId="13" applyNumberFormat="1" applyFill="1" applyBorder="1" applyAlignment="1">
      <alignment horizontal="center" vertical="center"/>
    </xf>
    <xf numFmtId="49" fontId="6" fillId="0" borderId="0" xfId="13" applyNumberFormat="1" applyFill="1" applyBorder="1" applyAlignment="1">
      <alignment vertical="center"/>
    </xf>
    <xf numFmtId="49" fontId="0" fillId="0" borderId="0" xfId="0" applyNumberFormat="1" applyFill="1" applyBorder="1" applyAlignment="1">
      <alignment vertical="center"/>
    </xf>
    <xf numFmtId="49" fontId="0" fillId="0" borderId="0" xfId="0" applyNumberFormat="1" applyFill="1" applyAlignment="1">
      <alignment vertical="center"/>
    </xf>
    <xf numFmtId="49" fontId="7" fillId="0" borderId="0" xfId="13" applyNumberFormat="1" applyFont="1" applyFill="1" applyBorder="1" applyAlignment="1">
      <alignment horizontal="left" vertical="center"/>
    </xf>
    <xf numFmtId="49" fontId="6" fillId="0" borderId="0" xfId="18" applyNumberFormat="1" applyAlignment="1">
      <alignment vertical="center"/>
    </xf>
    <xf numFmtId="0" fontId="0" fillId="0" borderId="3" xfId="0" applyBorder="1" applyAlignment="1" applyProtection="1">
      <alignment horizontal="center" vertical="center"/>
      <protection locked="0"/>
    </xf>
    <xf numFmtId="49" fontId="7" fillId="0" borderId="4" xfId="13" applyNumberFormat="1" applyFont="1" applyFill="1" applyBorder="1" applyAlignment="1">
      <alignment vertical="center"/>
    </xf>
    <xf numFmtId="49" fontId="45" fillId="0" borderId="0" xfId="13" applyNumberFormat="1" applyFont="1" applyBorder="1" applyAlignment="1">
      <alignment vertical="center"/>
    </xf>
    <xf numFmtId="49" fontId="6" fillId="0" borderId="1" xfId="13" applyNumberFormat="1" applyBorder="1" applyAlignment="1">
      <alignment vertical="center" shrinkToFit="1"/>
    </xf>
    <xf numFmtId="0" fontId="0" fillId="0" borderId="0" xfId="0" applyProtection="1">
      <alignment vertical="center"/>
    </xf>
    <xf numFmtId="0" fontId="6" fillId="0" borderId="0" xfId="16" applyNumberFormat="1" applyFont="1" applyFill="1" applyBorder="1" applyAlignment="1" applyProtection="1">
      <alignment horizontal="right" vertical="center" shrinkToFit="1"/>
    </xf>
    <xf numFmtId="0" fontId="0" fillId="0" borderId="0" xfId="0" applyBorder="1" applyProtection="1">
      <alignment vertical="center"/>
    </xf>
    <xf numFmtId="49" fontId="49" fillId="0" borderId="0" xfId="0" applyNumberFormat="1" applyFont="1" applyAlignment="1">
      <alignment vertical="center"/>
    </xf>
    <xf numFmtId="49" fontId="50" fillId="0" borderId="0" xfId="13" applyNumberFormat="1" applyFont="1" applyBorder="1" applyAlignment="1">
      <alignment vertical="center"/>
    </xf>
    <xf numFmtId="49" fontId="51" fillId="0" borderId="0" xfId="0" applyNumberFormat="1" applyFont="1" applyAlignment="1">
      <alignment vertical="center"/>
    </xf>
    <xf numFmtId="0" fontId="52" fillId="0" borderId="0" xfId="0" applyFont="1" applyFill="1" applyBorder="1" applyAlignment="1" applyProtection="1">
      <alignment vertical="center"/>
    </xf>
    <xf numFmtId="0" fontId="0" fillId="0" borderId="5" xfId="0" applyFont="1" applyFill="1" applyBorder="1" applyAlignment="1" applyProtection="1">
      <alignment horizontal="center" vertical="center" wrapText="1"/>
    </xf>
    <xf numFmtId="49" fontId="0" fillId="0" borderId="1"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xf>
    <xf numFmtId="0" fontId="0" fillId="0" borderId="0" xfId="0" applyBorder="1" applyAlignment="1">
      <alignment horizontal="center" vertical="center"/>
    </xf>
    <xf numFmtId="0" fontId="0" fillId="0" borderId="0" xfId="0" applyAlignme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46" fillId="0" borderId="0" xfId="0" applyFont="1" applyAlignment="1" applyProtection="1">
      <alignment horizontal="right" vertical="center"/>
    </xf>
    <xf numFmtId="49" fontId="53" fillId="0" borderId="0" xfId="0" applyNumberFormat="1" applyFont="1" applyAlignment="1" applyProtection="1">
      <alignment vertical="center" wrapText="1"/>
    </xf>
    <xf numFmtId="0" fontId="54" fillId="0" borderId="1" xfId="0" applyFont="1" applyBorder="1" applyAlignment="1" applyProtection="1">
      <alignment horizontal="center" vertical="center"/>
    </xf>
    <xf numFmtId="0" fontId="0" fillId="0" borderId="1" xfId="0" applyNumberFormat="1" applyBorder="1" applyAlignment="1" applyProtection="1">
      <alignment horizontal="center" vertical="center"/>
    </xf>
    <xf numFmtId="49" fontId="0" fillId="0" borderId="0" xfId="0" applyNumberFormat="1" applyProtection="1">
      <alignment vertical="center"/>
    </xf>
    <xf numFmtId="0" fontId="0" fillId="0" borderId="0" xfId="0" applyAlignment="1" applyProtection="1">
      <alignment horizontal="right" vertical="center" shrinkToFit="1"/>
    </xf>
    <xf numFmtId="0" fontId="0" fillId="0" borderId="0" xfId="0" applyAlignment="1" applyProtection="1">
      <alignment vertical="center" shrinkToFit="1"/>
    </xf>
    <xf numFmtId="0" fontId="6" fillId="0" borderId="0" xfId="16" applyNumberFormat="1" applyFont="1" applyFill="1" applyBorder="1" applyAlignment="1" applyProtection="1">
      <alignment vertical="center" shrinkToFit="1"/>
    </xf>
    <xf numFmtId="0" fontId="0" fillId="0" borderId="6" xfId="0" applyBorder="1" applyProtection="1">
      <alignment vertical="center"/>
    </xf>
    <xf numFmtId="49" fontId="0" fillId="0" borderId="0" xfId="0" applyNumberFormat="1" applyBorder="1" applyAlignment="1" applyProtection="1">
      <alignment vertical="center" shrinkToFit="1"/>
    </xf>
    <xf numFmtId="0" fontId="0" fillId="0" borderId="5" xfId="0" applyFill="1" applyBorder="1" applyAlignment="1" applyProtection="1">
      <alignment horizontal="center" vertical="center" shrinkToFit="1"/>
    </xf>
    <xf numFmtId="0" fontId="0" fillId="0" borderId="1" xfId="0" applyBorder="1" applyProtection="1">
      <alignment vertical="center"/>
    </xf>
    <xf numFmtId="49" fontId="0" fillId="0" borderId="0" xfId="0" applyNumberFormat="1" applyBorder="1" applyAlignment="1" applyProtection="1">
      <alignment vertical="center"/>
    </xf>
    <xf numFmtId="0" fontId="47" fillId="0" borderId="0" xfId="0" applyNumberFormat="1" applyFont="1" applyAlignment="1" applyProtection="1">
      <alignment vertical="center"/>
    </xf>
    <xf numFmtId="0" fontId="47" fillId="0" borderId="0" xfId="0" applyNumberFormat="1" applyFont="1" applyBorder="1" applyAlignment="1" applyProtection="1">
      <alignment vertical="center"/>
    </xf>
    <xf numFmtId="0" fontId="55" fillId="0" borderId="0" xfId="16" applyNumberFormat="1" applyFont="1" applyFill="1" applyBorder="1" applyAlignment="1" applyProtection="1">
      <alignment vertical="center"/>
    </xf>
    <xf numFmtId="179" fontId="0" fillId="0"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xf>
    <xf numFmtId="182" fontId="0" fillId="0" borderId="0" xfId="0" applyNumberFormat="1" applyFill="1" applyBorder="1" applyAlignment="1" applyProtection="1">
      <alignment horizontal="center" vertical="center"/>
    </xf>
    <xf numFmtId="178" fontId="0" fillId="0" borderId="0" xfId="0" applyNumberFormat="1" applyFill="1" applyBorder="1" applyAlignment="1" applyProtection="1">
      <alignment vertical="center"/>
    </xf>
    <xf numFmtId="49" fontId="0" fillId="0" borderId="0" xfId="0" applyNumberFormat="1" applyFill="1" applyBorder="1" applyAlignment="1" applyProtection="1">
      <alignment horizontal="center" vertical="center"/>
    </xf>
    <xf numFmtId="0" fontId="0" fillId="0" borderId="6"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0" fillId="0" borderId="6" xfId="0" applyFill="1" applyBorder="1" applyAlignment="1" applyProtection="1">
      <alignment vertical="center" shrinkToFit="1"/>
      <protection locked="0"/>
    </xf>
    <xf numFmtId="179" fontId="0" fillId="0" borderId="6" xfId="0" applyNumberFormat="1" applyFill="1" applyBorder="1" applyAlignment="1" applyProtection="1">
      <alignment horizontal="center" vertical="center" shrinkToFit="1"/>
      <protection locked="0"/>
    </xf>
    <xf numFmtId="0" fontId="0" fillId="0" borderId="5" xfId="0" applyFill="1" applyBorder="1" applyAlignment="1" applyProtection="1">
      <alignment vertical="center" shrinkToFit="1"/>
      <protection locked="0"/>
    </xf>
    <xf numFmtId="182" fontId="0" fillId="0" borderId="6" xfId="0" applyNumberFormat="1" applyFill="1" applyBorder="1" applyAlignment="1" applyProtection="1">
      <alignment horizontal="center" vertical="center" shrinkToFit="1"/>
      <protection locked="0"/>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6" xfId="0" applyNumberFormat="1" applyFill="1" applyBorder="1" applyAlignment="1" applyProtection="1">
      <alignment vertical="center" shrinkToFit="1"/>
    </xf>
    <xf numFmtId="0" fontId="0" fillId="0" borderId="5" xfId="0" applyNumberFormat="1" applyFill="1" applyBorder="1" applyAlignment="1" applyProtection="1">
      <alignment vertical="center" shrinkToFit="1"/>
    </xf>
    <xf numFmtId="0" fontId="0" fillId="0" borderId="1" xfId="0" applyNumberFormat="1" applyFill="1" applyBorder="1" applyAlignment="1" applyProtection="1">
      <alignment vertical="center" shrinkToFit="1"/>
    </xf>
    <xf numFmtId="38" fontId="0" fillId="0" borderId="6" xfId="0" applyNumberFormat="1" applyFont="1" applyFill="1" applyBorder="1" applyAlignment="1" applyProtection="1">
      <alignment vertical="center" shrinkToFit="1"/>
    </xf>
    <xf numFmtId="0" fontId="0" fillId="0" borderId="0" xfId="0" applyFill="1" applyProtection="1">
      <alignment vertical="center"/>
    </xf>
    <xf numFmtId="0" fontId="0" fillId="0" borderId="0" xfId="0" applyFill="1" applyBorder="1" applyAlignment="1" applyProtection="1">
      <alignment vertical="center"/>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0" fontId="0" fillId="0" borderId="0" xfId="0" applyFill="1" applyAlignment="1" applyProtection="1">
      <alignment horizontal="center" vertical="center"/>
    </xf>
    <xf numFmtId="38" fontId="0" fillId="0" borderId="6" xfId="0" applyNumberFormat="1" applyFont="1" applyFill="1" applyBorder="1" applyAlignment="1" applyProtection="1">
      <alignment vertical="center" shrinkToFit="1"/>
      <protection locked="0"/>
    </xf>
    <xf numFmtId="0" fontId="52" fillId="0" borderId="0" xfId="0" applyFont="1" applyFill="1" applyProtection="1">
      <alignment vertical="center"/>
    </xf>
    <xf numFmtId="0" fontId="52" fillId="0" borderId="0" xfId="0" applyFont="1" applyFill="1" applyBorder="1" applyProtection="1">
      <alignment vertical="center"/>
    </xf>
    <xf numFmtId="38" fontId="54" fillId="0" borderId="0" xfId="0" applyNumberFormat="1" applyFont="1" applyFill="1" applyBorder="1" applyAlignment="1" applyProtection="1">
      <alignment vertical="center"/>
    </xf>
    <xf numFmtId="0" fontId="0" fillId="0" borderId="0" xfId="0" applyAlignment="1" applyProtection="1">
      <alignment horizontal="right" vertical="center"/>
    </xf>
    <xf numFmtId="0" fontId="0" fillId="0" borderId="7" xfId="0" applyBorder="1" applyAlignment="1" applyProtection="1">
      <alignment horizontal="right" vertical="center"/>
    </xf>
    <xf numFmtId="0" fontId="0" fillId="0" borderId="8" xfId="0" applyBorder="1" applyProtection="1">
      <alignment vertical="center"/>
    </xf>
    <xf numFmtId="0" fontId="0" fillId="0" borderId="8" xfId="0" applyNumberFormat="1" applyBorder="1" applyAlignment="1" applyProtection="1">
      <alignment vertical="center"/>
    </xf>
    <xf numFmtId="0" fontId="56" fillId="0" borderId="0" xfId="0" applyFont="1" applyAlignment="1" applyProtection="1">
      <alignment vertical="center"/>
    </xf>
    <xf numFmtId="0" fontId="0" fillId="0" borderId="1"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pplyProtection="1">
      <alignment vertical="center" shrinkToFit="1"/>
    </xf>
    <xf numFmtId="0" fontId="0" fillId="0" borderId="0" xfId="0" applyFill="1" applyBorder="1" applyProtection="1">
      <alignment vertical="center"/>
    </xf>
    <xf numFmtId="0" fontId="0" fillId="0" borderId="0" xfId="0" applyNumberFormat="1" applyProtection="1">
      <alignment vertical="center"/>
    </xf>
    <xf numFmtId="0" fontId="0" fillId="0" borderId="0" xfId="0" applyNumberFormat="1" applyBorder="1" applyProtection="1">
      <alignment vertical="center"/>
    </xf>
    <xf numFmtId="0" fontId="0" fillId="0" borderId="0" xfId="0" applyNumberFormat="1" applyBorder="1" applyAlignment="1" applyProtection="1">
      <alignment vertical="center"/>
    </xf>
    <xf numFmtId="0" fontId="0" fillId="0" borderId="0" xfId="0" applyNumberFormat="1" applyFill="1" applyBorder="1" applyAlignment="1" applyProtection="1">
      <alignment vertical="center" shrinkToFit="1"/>
    </xf>
    <xf numFmtId="0" fontId="45" fillId="0" borderId="0" xfId="11" applyNumberFormat="1" applyFont="1" applyProtection="1">
      <alignment vertical="center"/>
    </xf>
    <xf numFmtId="0" fontId="53" fillId="0" borderId="0" xfId="0" applyFont="1" applyAlignment="1" applyProtection="1">
      <alignment horizontal="right" vertical="center"/>
    </xf>
    <xf numFmtId="0" fontId="56" fillId="0" borderId="0" xfId="0" applyFont="1" applyFill="1" applyAlignment="1" applyProtection="1">
      <alignment vertical="center"/>
    </xf>
    <xf numFmtId="180" fontId="6" fillId="0" borderId="1" xfId="13" applyNumberFormat="1" applyBorder="1" applyAlignment="1">
      <alignment vertical="center"/>
    </xf>
    <xf numFmtId="180" fontId="0" fillId="0" borderId="1" xfId="0" applyNumberFormat="1" applyBorder="1" applyAlignment="1">
      <alignment vertical="center"/>
    </xf>
    <xf numFmtId="0" fontId="7" fillId="0" borderId="0" xfId="18" applyFont="1" applyFill="1" applyBorder="1" applyAlignment="1">
      <alignment vertical="center"/>
    </xf>
    <xf numFmtId="0" fontId="6" fillId="0" borderId="0" xfId="18" applyAlignment="1">
      <alignment vertical="center"/>
    </xf>
    <xf numFmtId="0" fontId="6" fillId="4" borderId="1" xfId="18" applyFill="1" applyBorder="1" applyAlignment="1">
      <alignment horizontal="center" vertical="center"/>
    </xf>
    <xf numFmtId="49" fontId="6" fillId="4" borderId="1" xfId="18" applyNumberFormat="1" applyFont="1" applyFill="1" applyBorder="1" applyAlignment="1">
      <alignment horizontal="center" vertical="center"/>
    </xf>
    <xf numFmtId="0" fontId="6" fillId="0" borderId="1" xfId="18" applyFill="1" applyBorder="1" applyAlignment="1">
      <alignment vertical="center"/>
    </xf>
    <xf numFmtId="0" fontId="6" fillId="0" borderId="1" xfId="18" applyBorder="1" applyAlignment="1">
      <alignment vertical="center"/>
    </xf>
    <xf numFmtId="0" fontId="6" fillId="0" borderId="1" xfId="13" applyBorder="1"/>
    <xf numFmtId="0" fontId="6" fillId="0" borderId="0" xfId="13"/>
    <xf numFmtId="0" fontId="56" fillId="0" borderId="0" xfId="0" applyFont="1" applyAlignment="1" applyProtection="1">
      <alignment vertical="center"/>
    </xf>
    <xf numFmtId="0" fontId="56" fillId="0" borderId="0" xfId="0" applyFont="1" applyFill="1" applyAlignment="1" applyProtection="1">
      <alignment vertical="center"/>
    </xf>
    <xf numFmtId="0" fontId="57" fillId="0" borderId="0" xfId="0" applyFont="1" applyProtection="1">
      <alignment vertical="center"/>
    </xf>
    <xf numFmtId="0" fontId="58" fillId="0" borderId="0" xfId="0" applyFont="1" applyFill="1" applyAlignment="1" applyProtection="1">
      <alignment vertical="center"/>
    </xf>
    <xf numFmtId="0" fontId="0" fillId="0" borderId="9" xfId="0" applyFill="1" applyBorder="1" applyAlignment="1" applyProtection="1">
      <alignment horizontal="center" vertical="center" shrinkToFit="1"/>
      <protection locked="0"/>
    </xf>
    <xf numFmtId="0" fontId="0" fillId="0" borderId="10" xfId="0" applyFill="1" applyBorder="1" applyAlignment="1" applyProtection="1">
      <alignment horizontal="center" vertical="center" shrinkToFit="1"/>
      <protection locked="0"/>
    </xf>
    <xf numFmtId="0" fontId="0" fillId="0" borderId="11" xfId="0" applyFill="1" applyBorder="1" applyAlignment="1" applyProtection="1">
      <alignment horizontal="center" vertical="center" shrinkToFit="1"/>
      <protection locked="0"/>
    </xf>
    <xf numFmtId="0" fontId="0" fillId="0" borderId="12" xfId="0" applyFill="1" applyBorder="1" applyAlignment="1" applyProtection="1">
      <alignment horizontal="center" vertical="center" shrinkToFit="1"/>
      <protection locked="0"/>
    </xf>
    <xf numFmtId="0" fontId="0" fillId="0" borderId="13" xfId="0" applyFill="1" applyBorder="1" applyAlignment="1" applyProtection="1">
      <alignment horizontal="center" vertical="center" shrinkToFit="1"/>
      <protection locked="0"/>
    </xf>
    <xf numFmtId="0" fontId="0" fillId="0" borderId="14" xfId="0" applyFill="1" applyBorder="1" applyAlignment="1" applyProtection="1">
      <alignment horizontal="center" vertical="center" shrinkToFit="1"/>
      <protection locked="0"/>
    </xf>
    <xf numFmtId="0" fontId="0" fillId="0" borderId="15" xfId="0" applyFill="1" applyBorder="1" applyAlignment="1" applyProtection="1">
      <alignment horizontal="center" vertical="center" shrinkToFit="1"/>
      <protection locked="0"/>
    </xf>
    <xf numFmtId="0" fontId="0" fillId="0" borderId="16" xfId="0" applyFill="1" applyBorder="1" applyAlignment="1" applyProtection="1">
      <alignment horizontal="center" vertical="center" shrinkToFit="1"/>
      <protection locked="0"/>
    </xf>
    <xf numFmtId="0" fontId="0" fillId="0" borderId="17" xfId="0" applyFill="1" applyBorder="1" applyAlignment="1" applyProtection="1">
      <alignment horizontal="center" vertical="center" shrinkToFit="1"/>
      <protection locked="0"/>
    </xf>
    <xf numFmtId="182" fontId="0" fillId="0" borderId="18" xfId="0" applyNumberFormat="1" applyFill="1" applyBorder="1" applyAlignment="1" applyProtection="1">
      <alignment horizontal="center" vertical="center" shrinkToFit="1"/>
      <protection locked="0"/>
    </xf>
    <xf numFmtId="182" fontId="0" fillId="0" borderId="2" xfId="0" applyNumberForma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shrinkToFit="1"/>
    </xf>
    <xf numFmtId="0" fontId="0" fillId="0" borderId="1" xfId="0" applyFill="1" applyBorder="1" applyAlignment="1" applyProtection="1">
      <alignment vertical="center" shrinkToFit="1"/>
      <protection locked="0"/>
    </xf>
    <xf numFmtId="0" fontId="52" fillId="0" borderId="0" xfId="0" applyFont="1" applyFill="1" applyBorder="1" applyAlignment="1" applyProtection="1">
      <alignment horizontal="center" vertical="center"/>
    </xf>
    <xf numFmtId="0" fontId="59" fillId="0" borderId="0" xfId="0" applyFont="1">
      <alignment vertical="center"/>
    </xf>
    <xf numFmtId="0" fontId="60" fillId="0" borderId="1" xfId="0" applyFont="1" applyBorder="1" applyAlignment="1">
      <alignment horizontal="center" vertical="center" shrinkToFit="1"/>
    </xf>
    <xf numFmtId="0" fontId="59" fillId="0" borderId="1" xfId="0" applyFont="1" applyBorder="1" applyAlignment="1">
      <alignment horizontal="center" vertical="center" shrinkToFit="1"/>
    </xf>
    <xf numFmtId="0" fontId="59" fillId="0" borderId="0" xfId="0" applyFont="1" applyAlignment="1">
      <alignment horizontal="right" vertical="center"/>
    </xf>
    <xf numFmtId="0" fontId="59" fillId="0" borderId="0" xfId="0" applyFont="1" applyAlignment="1">
      <alignment vertical="center"/>
    </xf>
    <xf numFmtId="0" fontId="52" fillId="0" borderId="0" xfId="0" applyNumberFormat="1" applyFont="1" applyFill="1" applyBorder="1" applyAlignment="1" applyProtection="1">
      <alignment horizontal="center" vertical="center"/>
    </xf>
    <xf numFmtId="0" fontId="52" fillId="0" borderId="0" xfId="0" applyNumberFormat="1" applyFont="1" applyFill="1" applyBorder="1" applyAlignment="1" applyProtection="1">
      <alignment horizontal="center" vertical="center" shrinkToFit="1"/>
    </xf>
    <xf numFmtId="0" fontId="52" fillId="0" borderId="0" xfId="0" applyNumberFormat="1" applyFont="1" applyFill="1" applyBorder="1" applyProtection="1">
      <alignment vertical="center"/>
    </xf>
    <xf numFmtId="0" fontId="0" fillId="0" borderId="0" xfId="0" applyNumberFormat="1" applyFill="1" applyBorder="1" applyAlignment="1" applyProtection="1">
      <alignment vertical="center"/>
    </xf>
    <xf numFmtId="0" fontId="0" fillId="0" borderId="19" xfId="0" applyFill="1" applyBorder="1" applyAlignment="1" applyProtection="1">
      <alignment horizontal="center" vertical="center"/>
    </xf>
    <xf numFmtId="0" fontId="0" fillId="0" borderId="18" xfId="0" applyBorder="1" applyProtection="1">
      <alignment vertical="center"/>
    </xf>
    <xf numFmtId="0" fontId="0" fillId="0" borderId="20" xfId="0" applyFill="1" applyBorder="1" applyAlignment="1" applyProtection="1">
      <alignment horizontal="center" vertical="center"/>
    </xf>
    <xf numFmtId="0" fontId="0" fillId="0" borderId="20" xfId="0" applyFill="1" applyBorder="1" applyAlignment="1" applyProtection="1">
      <alignment horizontal="center" vertical="center" shrinkToFit="1"/>
    </xf>
    <xf numFmtId="0" fontId="0" fillId="0" borderId="20" xfId="0" applyFill="1" applyBorder="1" applyAlignment="1" applyProtection="1">
      <alignment vertical="center" shrinkToFit="1"/>
      <protection locked="0"/>
    </xf>
    <xf numFmtId="0" fontId="0" fillId="0" borderId="20" xfId="0" applyFill="1" applyBorder="1" applyAlignment="1" applyProtection="1">
      <alignment horizontal="center" vertical="center" shrinkToFit="1"/>
      <protection locked="0"/>
    </xf>
    <xf numFmtId="0" fontId="0" fillId="0" borderId="20" xfId="0" applyNumberFormat="1" applyFill="1" applyBorder="1" applyAlignment="1" applyProtection="1">
      <alignment vertical="center" shrinkToFit="1"/>
    </xf>
    <xf numFmtId="0" fontId="0" fillId="0" borderId="21" xfId="0" applyFill="1" applyBorder="1" applyAlignment="1" applyProtection="1">
      <alignment horizontal="center" vertical="center" shrinkToFit="1"/>
      <protection locked="0"/>
    </xf>
    <xf numFmtId="0" fontId="0" fillId="0" borderId="22" xfId="0" applyFill="1" applyBorder="1" applyAlignment="1" applyProtection="1">
      <alignment horizontal="center" vertical="center" shrinkToFit="1"/>
      <protection locked="0"/>
    </xf>
    <xf numFmtId="0" fontId="0" fillId="0" borderId="23" xfId="0" applyFill="1" applyBorder="1" applyAlignment="1" applyProtection="1">
      <alignment horizontal="center" vertical="center" shrinkToFit="1"/>
      <protection locked="0"/>
    </xf>
    <xf numFmtId="179" fontId="0" fillId="0" borderId="2" xfId="0" applyNumberFormat="1" applyFill="1" applyBorder="1" applyAlignment="1" applyProtection="1">
      <alignment horizontal="center" vertical="center" shrinkToFit="1"/>
      <protection locked="0"/>
    </xf>
    <xf numFmtId="179" fontId="0" fillId="0" borderId="18" xfId="0" applyNumberForma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xf>
    <xf numFmtId="0" fontId="0" fillId="0" borderId="0" xfId="0" applyNumberFormat="1" applyFill="1" applyBorder="1" applyAlignment="1" applyProtection="1">
      <alignment vertical="center" shrinkToFit="1"/>
    </xf>
    <xf numFmtId="0" fontId="47" fillId="0" borderId="4" xfId="0" applyFont="1" applyFill="1" applyBorder="1" applyAlignment="1" applyProtection="1">
      <alignment vertical="center"/>
    </xf>
    <xf numFmtId="0" fontId="0" fillId="0" borderId="0" xfId="0" applyFill="1" applyAlignment="1" applyProtection="1">
      <alignment horizontal="right" vertical="center"/>
    </xf>
    <xf numFmtId="0" fontId="52" fillId="0" borderId="0" xfId="0" applyNumberFormat="1" applyFont="1" applyFill="1" applyBorder="1" applyAlignment="1" applyProtection="1">
      <alignment vertical="center" shrinkToFit="1"/>
    </xf>
    <xf numFmtId="38" fontId="0" fillId="0" borderId="1" xfId="0" applyNumberFormat="1" applyFont="1" applyFill="1" applyBorder="1" applyAlignment="1" applyProtection="1">
      <alignment horizontal="center" vertical="center" shrinkToFit="1"/>
    </xf>
    <xf numFmtId="0" fontId="0" fillId="0" borderId="18" xfId="0" applyFont="1" applyFill="1" applyBorder="1" applyAlignment="1" applyProtection="1">
      <alignment vertical="center" shrinkToFit="1"/>
    </xf>
    <xf numFmtId="38" fontId="0" fillId="0" borderId="18" xfId="0" applyNumberFormat="1" applyFont="1" applyFill="1" applyBorder="1" applyAlignment="1" applyProtection="1">
      <alignment horizontal="center" vertical="center" shrinkToFit="1"/>
    </xf>
    <xf numFmtId="0" fontId="0" fillId="0" borderId="0" xfId="0" applyAlignment="1" applyProtection="1">
      <alignment horizontal="right" vertical="center"/>
    </xf>
    <xf numFmtId="0" fontId="13" fillId="0" borderId="0" xfId="17" applyFont="1" applyFill="1" applyBorder="1" applyAlignment="1" applyProtection="1">
      <alignment vertical="center"/>
    </xf>
    <xf numFmtId="0" fontId="57" fillId="0" borderId="0" xfId="0" applyFont="1" applyFill="1" applyBorder="1" applyAlignment="1" applyProtection="1">
      <alignment vertical="center" shrinkToFit="1"/>
    </xf>
    <xf numFmtId="38" fontId="0" fillId="0" borderId="6" xfId="0" applyNumberFormat="1" applyFont="1" applyFill="1" applyBorder="1" applyAlignment="1" applyProtection="1">
      <alignment horizontal="center" vertical="center" shrinkToFit="1"/>
    </xf>
    <xf numFmtId="49" fontId="45" fillId="0" borderId="1" xfId="13" applyNumberFormat="1" applyFont="1" applyBorder="1" applyAlignment="1">
      <alignment vertical="center"/>
    </xf>
    <xf numFmtId="0" fontId="0" fillId="0" borderId="6" xfId="0" applyFill="1" applyBorder="1" applyAlignment="1" applyProtection="1">
      <alignment horizontal="center" vertical="center" shrinkToFit="1"/>
    </xf>
    <xf numFmtId="0" fontId="0" fillId="0" borderId="18" xfId="0" applyFill="1" applyBorder="1" applyAlignment="1" applyProtection="1">
      <alignment horizontal="center" vertical="center" shrinkToFit="1"/>
    </xf>
    <xf numFmtId="0" fontId="0" fillId="0" borderId="7" xfId="0" applyBorder="1" applyAlignment="1" applyProtection="1">
      <alignment horizontal="center" vertical="center"/>
    </xf>
    <xf numFmtId="0" fontId="0" fillId="0" borderId="1" xfId="0" applyBorder="1" applyAlignment="1" applyProtection="1">
      <alignment horizontal="center" vertical="center"/>
    </xf>
    <xf numFmtId="0" fontId="0" fillId="0" borderId="8" xfId="0" applyBorder="1" applyAlignment="1" applyProtection="1">
      <alignment horizontal="center" vertical="center" shrinkToFit="1"/>
    </xf>
    <xf numFmtId="0" fontId="0" fillId="0" borderId="0" xfId="0" applyBorder="1" applyAlignment="1" applyProtection="1">
      <alignment vertical="center" shrinkToFit="1"/>
    </xf>
    <xf numFmtId="0" fontId="59" fillId="0" borderId="0" xfId="0" applyFont="1" applyAlignment="1">
      <alignment horizontal="center" vertical="center"/>
    </xf>
    <xf numFmtId="0" fontId="0" fillId="0" borderId="0" xfId="0" applyFill="1" applyAlignment="1" applyProtection="1">
      <alignment vertical="center"/>
    </xf>
    <xf numFmtId="181" fontId="58" fillId="0" borderId="1" xfId="11" applyNumberFormat="1" applyFont="1" applyFill="1" applyBorder="1" applyAlignment="1" applyProtection="1">
      <alignment horizontal="right" vertical="center" shrinkToFit="1"/>
    </xf>
    <xf numFmtId="0" fontId="11" fillId="0" borderId="0" xfId="0" applyFont="1" applyFill="1">
      <alignment vertical="center"/>
    </xf>
    <xf numFmtId="0" fontId="61" fillId="0" borderId="0" xfId="0" applyFont="1" applyAlignment="1">
      <alignment vertical="center"/>
    </xf>
    <xf numFmtId="0" fontId="11" fillId="0" borderId="0" xfId="0" applyFont="1" applyAlignment="1">
      <alignment vertical="center"/>
    </xf>
    <xf numFmtId="181" fontId="58" fillId="0" borderId="12" xfId="11" applyNumberFormat="1" applyFont="1" applyFill="1" applyBorder="1" applyAlignment="1" applyProtection="1">
      <alignment horizontal="right" vertical="center" shrinkToFit="1"/>
    </xf>
    <xf numFmtId="181" fontId="58" fillId="0" borderId="14" xfId="11" applyNumberFormat="1" applyFont="1" applyFill="1" applyBorder="1" applyAlignment="1" applyProtection="1">
      <alignment horizontal="right" vertical="center" shrinkToFit="1"/>
    </xf>
    <xf numFmtId="181" fontId="58" fillId="0" borderId="13" xfId="11" applyNumberFormat="1" applyFont="1" applyFill="1" applyBorder="1" applyAlignment="1" applyProtection="1">
      <alignment horizontal="right" vertical="center" shrinkToFit="1"/>
    </xf>
    <xf numFmtId="38" fontId="62" fillId="0" borderId="1" xfId="11" applyFont="1" applyFill="1" applyBorder="1" applyAlignment="1" applyProtection="1">
      <alignment horizontal="center" vertical="center" shrinkToFit="1"/>
    </xf>
    <xf numFmtId="38" fontId="62" fillId="0" borderId="21" xfId="11" applyFont="1" applyFill="1" applyBorder="1" applyAlignment="1" applyProtection="1">
      <alignment horizontal="center" vertical="center" shrinkToFit="1"/>
    </xf>
    <xf numFmtId="38" fontId="62" fillId="0" borderId="14" xfId="11" applyFont="1" applyFill="1" applyBorder="1" applyAlignment="1" applyProtection="1">
      <alignment horizontal="center" vertical="center" shrinkToFit="1"/>
    </xf>
    <xf numFmtId="38" fontId="62" fillId="0" borderId="19" xfId="11" applyFont="1" applyFill="1" applyBorder="1" applyAlignment="1" applyProtection="1">
      <alignment horizontal="center" vertical="center" shrinkToFit="1"/>
    </xf>
    <xf numFmtId="38" fontId="62" fillId="0" borderId="13" xfId="11" applyFont="1" applyFill="1" applyBorder="1" applyAlignment="1" applyProtection="1">
      <alignment horizontal="center" vertical="center" shrinkToFit="1"/>
    </xf>
    <xf numFmtId="181" fontId="58" fillId="5" borderId="14" xfId="11" applyNumberFormat="1" applyFont="1" applyFill="1" applyBorder="1" applyAlignment="1" applyProtection="1">
      <alignment horizontal="right" vertical="center" shrinkToFit="1"/>
    </xf>
    <xf numFmtId="0" fontId="45" fillId="0" borderId="1" xfId="11" applyNumberFormat="1" applyFont="1" applyBorder="1" applyAlignment="1" applyProtection="1">
      <alignment horizontal="center" vertical="center" wrapText="1"/>
    </xf>
    <xf numFmtId="0" fontId="0" fillId="0" borderId="1" xfId="0" applyBorder="1" applyAlignment="1" applyProtection="1">
      <alignment horizontal="center" vertical="center" wrapText="1"/>
    </xf>
    <xf numFmtId="0" fontId="13" fillId="0" borderId="24" xfId="15" applyFont="1" applyFill="1" applyBorder="1" applyAlignment="1" applyProtection="1">
      <alignment vertical="center"/>
    </xf>
    <xf numFmtId="0" fontId="14" fillId="0" borderId="0" xfId="15" applyFont="1" applyFill="1" applyAlignment="1" applyProtection="1">
      <alignment vertical="center"/>
    </xf>
    <xf numFmtId="0" fontId="13" fillId="0" borderId="0" xfId="15" applyFont="1" applyFill="1" applyProtection="1">
      <alignment vertical="center"/>
    </xf>
    <xf numFmtId="49" fontId="13" fillId="0" borderId="0" xfId="15" quotePrefix="1" applyNumberFormat="1" applyFont="1" applyFill="1" applyBorder="1" applyAlignment="1" applyProtection="1">
      <alignment horizontal="center" vertical="center"/>
    </xf>
    <xf numFmtId="0" fontId="19" fillId="0" borderId="0" xfId="15" applyFont="1" applyFill="1" applyAlignment="1" applyProtection="1">
      <alignment vertical="center"/>
    </xf>
    <xf numFmtId="0" fontId="13" fillId="0" borderId="8" xfId="15" applyFont="1" applyFill="1" applyBorder="1" applyAlignment="1" applyProtection="1">
      <alignment horizontal="center" vertical="center" shrinkToFit="1"/>
    </xf>
    <xf numFmtId="0" fontId="21" fillId="0" borderId="0" xfId="15" applyFont="1" applyFill="1" applyBorder="1" applyAlignment="1" applyProtection="1">
      <alignment horizontal="left" vertical="center"/>
    </xf>
    <xf numFmtId="0" fontId="13" fillId="0" borderId="0" xfId="15" applyFont="1" applyFill="1" applyBorder="1" applyAlignment="1" applyProtection="1">
      <alignment horizontal="left" vertical="center"/>
    </xf>
    <xf numFmtId="0" fontId="13" fillId="0" borderId="8" xfId="15" applyFont="1" applyFill="1" applyBorder="1" applyAlignment="1" applyProtection="1">
      <alignment vertical="center" shrinkToFit="1"/>
    </xf>
    <xf numFmtId="38" fontId="13" fillId="0" borderId="8" xfId="12" applyFont="1" applyFill="1" applyBorder="1" applyAlignment="1" applyProtection="1">
      <alignment horizontal="center" vertical="center" shrinkToFit="1"/>
    </xf>
    <xf numFmtId="0" fontId="13" fillId="0" borderId="25" xfId="15" applyFont="1" applyFill="1" applyBorder="1" applyAlignment="1" applyProtection="1">
      <alignment vertical="center" shrinkToFit="1"/>
    </xf>
    <xf numFmtId="0" fontId="13" fillId="0" borderId="26" xfId="15" applyFont="1" applyFill="1" applyBorder="1" applyAlignment="1" applyProtection="1">
      <alignment vertical="center" shrinkToFit="1"/>
    </xf>
    <xf numFmtId="0" fontId="13" fillId="0" borderId="27" xfId="15" applyFont="1" applyFill="1" applyBorder="1" applyAlignment="1" applyProtection="1">
      <alignment vertical="center" shrinkToFit="1"/>
    </xf>
    <xf numFmtId="0" fontId="13" fillId="0" borderId="0" xfId="15" applyFont="1" applyFill="1" applyBorder="1" applyAlignment="1" applyProtection="1">
      <alignment horizontal="center" vertical="center" wrapText="1" shrinkToFit="1"/>
    </xf>
    <xf numFmtId="38" fontId="22" fillId="0" borderId="0" xfId="12" applyFont="1" applyFill="1" applyBorder="1" applyAlignment="1" applyProtection="1">
      <alignment horizontal="center" vertical="center"/>
    </xf>
    <xf numFmtId="0" fontId="13" fillId="0" borderId="0" xfId="15" applyFont="1" applyFill="1" applyBorder="1" applyAlignment="1" applyProtection="1">
      <alignment vertical="center" shrinkToFit="1"/>
    </xf>
    <xf numFmtId="0" fontId="13" fillId="0" borderId="0" xfId="15" applyFont="1" applyFill="1" applyBorder="1" applyAlignment="1" applyProtection="1">
      <alignment horizontal="center" vertical="center"/>
    </xf>
    <xf numFmtId="0" fontId="13" fillId="0" borderId="0" xfId="15" applyFont="1" applyFill="1" applyBorder="1" applyAlignment="1" applyProtection="1">
      <alignment horizontal="center" vertical="center" shrinkToFit="1"/>
    </xf>
    <xf numFmtId="0" fontId="6" fillId="0" borderId="0" xfId="15" applyFont="1" applyFill="1" applyBorder="1" applyAlignment="1" applyProtection="1">
      <alignment vertical="center" wrapText="1"/>
    </xf>
    <xf numFmtId="0" fontId="13" fillId="0" borderId="0" xfId="15" quotePrefix="1" applyFont="1" applyFill="1" applyBorder="1" applyAlignment="1" applyProtection="1">
      <alignment vertical="center"/>
    </xf>
    <xf numFmtId="0" fontId="13" fillId="0" borderId="28" xfId="15" applyFont="1" applyFill="1" applyBorder="1" applyAlignment="1" applyProtection="1">
      <alignment horizontal="center" vertical="center" shrinkToFit="1"/>
    </xf>
    <xf numFmtId="0" fontId="13" fillId="0" borderId="0" xfId="15" applyFont="1" applyFill="1" applyAlignment="1" applyProtection="1">
      <alignment vertical="center" wrapText="1"/>
    </xf>
    <xf numFmtId="0" fontId="13" fillId="0" borderId="27" xfId="15" applyFont="1" applyFill="1" applyBorder="1" applyAlignment="1" applyProtection="1">
      <alignment horizontal="center" vertical="center" shrinkToFit="1"/>
    </xf>
    <xf numFmtId="0" fontId="13" fillId="0" borderId="25" xfId="15" applyFont="1" applyFill="1" applyBorder="1" applyAlignment="1" applyProtection="1">
      <alignment horizontal="center" vertical="center" shrinkToFit="1"/>
    </xf>
    <xf numFmtId="38" fontId="13" fillId="0" borderId="25" xfId="12" applyFont="1" applyFill="1" applyBorder="1" applyAlignment="1" applyProtection="1">
      <alignment horizontal="center" vertical="center" shrinkToFit="1"/>
    </xf>
    <xf numFmtId="0" fontId="13" fillId="0" borderId="29" xfId="15" applyFont="1" applyFill="1" applyBorder="1" applyAlignment="1" applyProtection="1">
      <alignment horizontal="center" vertical="center" shrinkToFit="1"/>
    </xf>
    <xf numFmtId="0" fontId="13" fillId="0" borderId="30" xfId="15" applyFont="1" applyFill="1" applyBorder="1" applyAlignment="1" applyProtection="1">
      <alignment horizontal="center" vertical="center" shrinkToFit="1"/>
    </xf>
    <xf numFmtId="38" fontId="13" fillId="0" borderId="30" xfId="12" applyFont="1" applyFill="1" applyBorder="1" applyAlignment="1" applyProtection="1">
      <alignment horizontal="center" vertical="center" shrinkToFit="1"/>
    </xf>
    <xf numFmtId="0" fontId="6" fillId="0" borderId="0" xfId="15" applyFont="1" applyFill="1" applyBorder="1" applyAlignment="1" applyProtection="1">
      <alignment horizontal="left" vertical="center"/>
    </xf>
    <xf numFmtId="0" fontId="13" fillId="0" borderId="26" xfId="15" applyFont="1" applyFill="1" applyBorder="1" applyAlignment="1" applyProtection="1">
      <alignment horizontal="center" vertical="center" shrinkToFit="1"/>
    </xf>
    <xf numFmtId="0" fontId="24" fillId="0" borderId="0" xfId="15" applyFont="1" applyFill="1" applyBorder="1" applyAlignment="1" applyProtection="1">
      <alignment vertical="center"/>
    </xf>
    <xf numFmtId="3" fontId="23" fillId="0" borderId="31" xfId="15" applyNumberFormat="1" applyFont="1" applyFill="1" applyBorder="1" applyAlignment="1" applyProtection="1">
      <alignment vertical="center" shrinkToFit="1"/>
      <protection locked="0"/>
    </xf>
    <xf numFmtId="0" fontId="13" fillId="0" borderId="31" xfId="15" applyFont="1" applyFill="1" applyBorder="1" applyAlignment="1" applyProtection="1">
      <alignment vertical="center" shrinkToFit="1"/>
    </xf>
    <xf numFmtId="3" fontId="23" fillId="0" borderId="32" xfId="15" applyNumberFormat="1" applyFont="1" applyFill="1" applyBorder="1" applyAlignment="1" applyProtection="1">
      <alignment vertical="center" shrinkToFit="1"/>
      <protection locked="0"/>
    </xf>
    <xf numFmtId="0" fontId="13" fillId="0" borderId="32" xfId="15" applyFont="1" applyFill="1" applyBorder="1" applyAlignment="1" applyProtection="1">
      <alignment vertical="center" shrinkToFit="1"/>
    </xf>
    <xf numFmtId="3" fontId="23" fillId="0" borderId="33" xfId="15" applyNumberFormat="1" applyFont="1" applyFill="1" applyBorder="1" applyAlignment="1" applyProtection="1">
      <alignment vertical="center" shrinkToFit="1"/>
      <protection locked="0"/>
    </xf>
    <xf numFmtId="0" fontId="13" fillId="0" borderId="33" xfId="15" applyFont="1" applyFill="1" applyBorder="1" applyAlignment="1" applyProtection="1">
      <alignment vertical="center" shrinkToFit="1"/>
    </xf>
    <xf numFmtId="0" fontId="13" fillId="0" borderId="0" xfId="15" applyNumberFormat="1" applyFont="1" applyFill="1" applyBorder="1" applyAlignment="1" applyProtection="1">
      <alignment vertical="center"/>
    </xf>
    <xf numFmtId="0" fontId="13" fillId="0" borderId="0" xfId="15" applyFont="1" applyFill="1" applyBorder="1" applyProtection="1">
      <alignment vertical="center"/>
    </xf>
    <xf numFmtId="0" fontId="25" fillId="0" borderId="0" xfId="15" applyFont="1" applyFill="1" applyBorder="1" applyAlignment="1" applyProtection="1">
      <alignment horizontal="center" vertical="center"/>
    </xf>
    <xf numFmtId="0" fontId="22" fillId="0" borderId="0" xfId="15" applyFont="1" applyFill="1" applyBorder="1" applyAlignment="1" applyProtection="1">
      <alignment horizontal="left" vertical="top"/>
    </xf>
    <xf numFmtId="0" fontId="13" fillId="0" borderId="0" xfId="15" applyFont="1" applyFill="1" applyAlignment="1" applyProtection="1">
      <alignment horizontal="center" vertical="center"/>
    </xf>
    <xf numFmtId="49" fontId="13" fillId="0" borderId="0" xfId="15" applyNumberFormat="1" applyFont="1" applyFill="1" applyBorder="1" applyAlignment="1" applyProtection="1">
      <alignment horizontal="center" vertical="center"/>
    </xf>
    <xf numFmtId="0" fontId="13" fillId="0" borderId="4" xfId="15" applyFont="1" applyFill="1" applyBorder="1" applyAlignment="1" applyProtection="1">
      <alignment vertical="center"/>
    </xf>
    <xf numFmtId="0" fontId="53" fillId="0" borderId="6" xfId="0" applyFont="1" applyFill="1" applyBorder="1" applyAlignment="1" applyProtection="1">
      <alignment horizontal="center" vertical="center" shrinkToFit="1"/>
      <protection locked="0"/>
    </xf>
    <xf numFmtId="0" fontId="53" fillId="0" borderId="5" xfId="0" applyFont="1" applyFill="1" applyBorder="1" applyAlignment="1" applyProtection="1">
      <alignment horizontal="center" vertical="center" shrinkToFit="1"/>
      <protection locked="0"/>
    </xf>
    <xf numFmtId="0" fontId="53" fillId="0" borderId="18" xfId="0" applyFont="1" applyFill="1" applyBorder="1" applyAlignment="1" applyProtection="1">
      <alignment horizontal="center" vertical="center" shrinkToFit="1"/>
      <protection locked="0"/>
    </xf>
    <xf numFmtId="0" fontId="13" fillId="0" borderId="0" xfId="15" applyFont="1" applyFill="1" applyAlignment="1" applyProtection="1">
      <alignment horizontal="right" vertical="center"/>
    </xf>
    <xf numFmtId="0" fontId="0" fillId="0" borderId="0" xfId="0" applyAlignment="1" applyProtection="1">
      <alignment horizontal="right" vertical="center"/>
    </xf>
    <xf numFmtId="0" fontId="0" fillId="0" borderId="8" xfId="0" applyBorder="1" applyAlignment="1" applyProtection="1">
      <alignment vertical="center"/>
    </xf>
    <xf numFmtId="49" fontId="0" fillId="0" borderId="3" xfId="0" applyNumberFormat="1" applyBorder="1" applyAlignment="1" applyProtection="1">
      <alignment horizontal="center" vertical="center"/>
      <protection locked="0"/>
    </xf>
    <xf numFmtId="0" fontId="6" fillId="0" borderId="34" xfId="13" applyBorder="1"/>
    <xf numFmtId="0" fontId="6" fillId="0" borderId="24" xfId="18" applyBorder="1" applyAlignment="1">
      <alignment vertical="center"/>
    </xf>
    <xf numFmtId="0" fontId="6" fillId="0" borderId="24" xfId="13" applyBorder="1"/>
    <xf numFmtId="0" fontId="0" fillId="0" borderId="6" xfId="0" applyNumberFormat="1" applyFill="1" applyBorder="1" applyAlignment="1" applyProtection="1">
      <alignment horizontal="center" vertical="center" shrinkToFit="1"/>
      <protection locked="0"/>
    </xf>
    <xf numFmtId="0" fontId="0" fillId="0" borderId="2" xfId="0" applyNumberFormat="1" applyFill="1" applyBorder="1" applyAlignment="1" applyProtection="1">
      <alignment horizontal="center" vertical="center" shrinkToFit="1"/>
      <protection locked="0"/>
    </xf>
    <xf numFmtId="0" fontId="0" fillId="0" borderId="18" xfId="0" applyNumberFormat="1" applyFill="1" applyBorder="1" applyAlignment="1" applyProtection="1">
      <alignment horizontal="center" vertical="center" shrinkToFit="1"/>
      <protection locked="0"/>
    </xf>
    <xf numFmtId="0" fontId="54" fillId="0" borderId="35" xfId="0" applyFont="1" applyFill="1" applyBorder="1" applyAlignment="1" applyProtection="1">
      <alignment horizontal="center" vertical="top" textRotation="255"/>
    </xf>
    <xf numFmtId="0" fontId="54" fillId="0" borderId="36" xfId="0" applyFont="1" applyFill="1" applyBorder="1" applyAlignment="1" applyProtection="1">
      <alignment horizontal="center" vertical="top" textRotation="255" wrapText="1"/>
    </xf>
    <xf numFmtId="0" fontId="54" fillId="0" borderId="36" xfId="0" applyFont="1" applyFill="1" applyBorder="1" applyAlignment="1" applyProtection="1">
      <alignment horizontal="center" vertical="top" textRotation="255"/>
    </xf>
    <xf numFmtId="0" fontId="54" fillId="0" borderId="35" xfId="0" applyFont="1" applyFill="1" applyBorder="1" applyAlignment="1" applyProtection="1">
      <alignment horizontal="center" vertical="top" textRotation="255" wrapText="1"/>
    </xf>
    <xf numFmtId="0" fontId="63" fillId="0" borderId="36" xfId="0" applyFont="1" applyFill="1" applyBorder="1" applyAlignment="1" applyProtection="1">
      <alignment horizontal="center" vertical="top" textRotation="255" wrapText="1"/>
    </xf>
    <xf numFmtId="0" fontId="54" fillId="0" borderId="37" xfId="0" applyFont="1" applyFill="1" applyBorder="1" applyAlignment="1" applyProtection="1">
      <alignment horizontal="center" vertical="top" textRotation="255" wrapText="1"/>
    </xf>
    <xf numFmtId="0" fontId="54" fillId="0" borderId="38" xfId="0" applyFont="1" applyFill="1" applyBorder="1" applyAlignment="1" applyProtection="1">
      <alignment horizontal="center" vertical="top" textRotation="255" wrapText="1"/>
    </xf>
    <xf numFmtId="0" fontId="54" fillId="0" borderId="39" xfId="0" applyFont="1" applyFill="1" applyBorder="1" applyAlignment="1" applyProtection="1">
      <alignment horizontal="center" vertical="top" textRotation="255"/>
    </xf>
    <xf numFmtId="0" fontId="54" fillId="0" borderId="38" xfId="0" applyFont="1" applyFill="1" applyBorder="1" applyAlignment="1" applyProtection="1">
      <alignment horizontal="center" vertical="top" textRotation="255"/>
    </xf>
    <xf numFmtId="0" fontId="54" fillId="0" borderId="40" xfId="0" applyFont="1" applyFill="1" applyBorder="1" applyAlignment="1" applyProtection="1">
      <alignment horizontal="center" vertical="top" textRotation="255"/>
    </xf>
    <xf numFmtId="0" fontId="54" fillId="0" borderId="39" xfId="0" applyFont="1" applyFill="1" applyBorder="1" applyAlignment="1" applyProtection="1">
      <alignment horizontal="center" vertical="top" textRotation="255" wrapText="1"/>
    </xf>
    <xf numFmtId="0" fontId="54" fillId="0" borderId="39" xfId="0" applyFont="1" applyFill="1" applyBorder="1" applyAlignment="1" applyProtection="1">
      <alignment horizontal="center" vertical="top" textRotation="255" shrinkToFit="1"/>
    </xf>
    <xf numFmtId="0" fontId="0" fillId="0" borderId="6" xfId="0" applyFill="1" applyBorder="1" applyAlignment="1" applyProtection="1">
      <alignment vertical="center" shrinkToFit="1"/>
    </xf>
    <xf numFmtId="0" fontId="0" fillId="0" borderId="6" xfId="0" applyNumberFormat="1" applyFill="1" applyBorder="1" applyAlignment="1" applyProtection="1">
      <alignment horizontal="center" vertical="center" shrinkToFit="1"/>
    </xf>
    <xf numFmtId="0" fontId="0" fillId="0" borderId="1" xfId="0" applyNumberFormat="1" applyFill="1" applyBorder="1" applyAlignment="1" applyProtection="1">
      <alignment horizontal="center" vertical="center" shrinkToFit="1"/>
    </xf>
    <xf numFmtId="0" fontId="0" fillId="0" borderId="5" xfId="0" applyNumberFormat="1" applyFill="1" applyBorder="1" applyAlignment="1" applyProtection="1">
      <alignment horizontal="center" vertical="center" shrinkToFit="1"/>
    </xf>
    <xf numFmtId="0" fontId="0" fillId="0" borderId="18" xfId="0" applyFill="1" applyBorder="1" applyAlignment="1" applyProtection="1">
      <alignment vertical="center" shrinkToFit="1"/>
    </xf>
    <xf numFmtId="0" fontId="0" fillId="0" borderId="1" xfId="0" applyFill="1" applyBorder="1" applyAlignment="1" applyProtection="1">
      <alignment vertical="center" shrinkToFit="1"/>
    </xf>
    <xf numFmtId="0" fontId="0" fillId="0" borderId="20" xfId="0" applyNumberFormat="1" applyFill="1" applyBorder="1" applyAlignment="1" applyProtection="1">
      <alignment horizontal="center" vertical="center" shrinkToFit="1"/>
    </xf>
    <xf numFmtId="0" fontId="0" fillId="0" borderId="20" xfId="0" applyBorder="1" applyProtection="1">
      <alignment vertical="center"/>
    </xf>
    <xf numFmtId="0" fontId="48" fillId="0" borderId="1" xfId="0" applyFont="1" applyBorder="1" applyProtection="1">
      <alignment vertical="center"/>
    </xf>
    <xf numFmtId="0" fontId="48" fillId="0" borderId="20" xfId="0" applyFont="1" applyBorder="1" applyProtection="1">
      <alignment vertical="center"/>
    </xf>
    <xf numFmtId="0" fontId="48" fillId="0" borderId="18" xfId="0" applyFont="1" applyBorder="1" applyProtection="1">
      <alignment vertical="center"/>
    </xf>
    <xf numFmtId="38" fontId="45" fillId="0" borderId="1" xfId="11" applyFont="1" applyFill="1" applyBorder="1" applyAlignment="1" applyProtection="1">
      <alignment horizontal="center" vertical="center" wrapText="1" shrinkToFit="1"/>
    </xf>
    <xf numFmtId="0" fontId="46" fillId="0" borderId="0" xfId="0" applyFont="1" applyBorder="1" applyAlignment="1" applyProtection="1">
      <alignment vertical="center"/>
    </xf>
    <xf numFmtId="0" fontId="59" fillId="0" borderId="1" xfId="0" applyNumberFormat="1" applyFont="1" applyBorder="1" applyAlignment="1">
      <alignment horizontal="center" vertical="center" shrinkToFit="1"/>
    </xf>
    <xf numFmtId="0" fontId="64" fillId="0" borderId="1" xfId="0" applyNumberFormat="1" applyFont="1" applyBorder="1" applyAlignment="1">
      <alignment horizontal="center" vertical="center" wrapText="1"/>
    </xf>
    <xf numFmtId="0" fontId="0" fillId="0" borderId="8" xfId="0" applyNumberFormat="1" applyFill="1" applyBorder="1" applyAlignment="1" applyProtection="1">
      <alignment horizontal="center" vertical="center" shrinkToFit="1"/>
    </xf>
    <xf numFmtId="0" fontId="53" fillId="0" borderId="0" xfId="0" applyFont="1" applyBorder="1" applyAlignment="1" applyProtection="1">
      <alignment horizontal="center" vertical="center"/>
    </xf>
    <xf numFmtId="0" fontId="53" fillId="0" borderId="0" xfId="0" applyFont="1" applyBorder="1" applyAlignment="1" applyProtection="1">
      <alignment vertical="center"/>
    </xf>
    <xf numFmtId="182" fontId="0" fillId="0" borderId="1" xfId="0" applyNumberFormat="1" applyFill="1" applyBorder="1" applyAlignment="1" applyProtection="1">
      <alignment horizontal="center" vertical="center" shrinkToFit="1"/>
      <protection locked="0"/>
    </xf>
    <xf numFmtId="182" fontId="0" fillId="0" borderId="5" xfId="0" applyNumberFormat="1" applyFill="1" applyBorder="1" applyAlignment="1" applyProtection="1">
      <alignment horizontal="center" vertical="center" shrinkToFit="1"/>
      <protection locked="0"/>
    </xf>
    <xf numFmtId="183" fontId="23" fillId="0" borderId="31" xfId="15" applyNumberFormat="1" applyFont="1" applyFill="1" applyBorder="1" applyAlignment="1" applyProtection="1">
      <alignment vertical="center" shrinkToFit="1"/>
      <protection locked="0"/>
    </xf>
    <xf numFmtId="183" fontId="23" fillId="0" borderId="32" xfId="15" applyNumberFormat="1" applyFont="1" applyFill="1" applyBorder="1" applyAlignment="1" applyProtection="1">
      <alignment vertical="center" shrinkToFit="1"/>
      <protection locked="0"/>
    </xf>
    <xf numFmtId="183" fontId="23" fillId="0" borderId="33" xfId="15" applyNumberFormat="1" applyFont="1" applyFill="1" applyBorder="1" applyAlignment="1" applyProtection="1">
      <alignment vertical="center" shrinkToFit="1"/>
      <protection locked="0"/>
    </xf>
    <xf numFmtId="0" fontId="56" fillId="0" borderId="0" xfId="0" applyFont="1" applyFill="1" applyAlignment="1" applyProtection="1">
      <alignment vertical="top"/>
    </xf>
    <xf numFmtId="0" fontId="0" fillId="0" borderId="20" xfId="0" applyFont="1" applyFill="1" applyBorder="1" applyAlignment="1" applyProtection="1">
      <alignment vertical="center" shrinkToFit="1"/>
    </xf>
    <xf numFmtId="38" fontId="0" fillId="0" borderId="41" xfId="0" applyNumberFormat="1" applyFont="1" applyFill="1" applyBorder="1" applyAlignment="1" applyProtection="1">
      <alignment vertical="center" shrinkToFit="1"/>
    </xf>
    <xf numFmtId="0" fontId="47" fillId="0" borderId="0" xfId="0" applyFont="1" applyFill="1" applyBorder="1" applyAlignment="1" applyProtection="1">
      <alignment vertical="center"/>
    </xf>
    <xf numFmtId="0" fontId="0" fillId="0" borderId="42" xfId="0" applyFont="1" applyFill="1" applyBorder="1" applyAlignment="1" applyProtection="1">
      <alignment vertical="center"/>
    </xf>
    <xf numFmtId="0" fontId="0" fillId="0" borderId="43" xfId="0" applyFont="1" applyFill="1" applyBorder="1" applyAlignment="1" applyProtection="1">
      <alignment horizontal="center" vertical="center" wrapText="1"/>
    </xf>
    <xf numFmtId="0" fontId="0" fillId="0" borderId="41" xfId="0" applyNumberFormat="1" applyFont="1" applyFill="1" applyBorder="1" applyAlignment="1" applyProtection="1">
      <alignment vertical="center" shrinkToFit="1"/>
    </xf>
    <xf numFmtId="0" fontId="0" fillId="0" borderId="3" xfId="0" applyBorder="1" applyAlignment="1" applyProtection="1">
      <alignment vertical="center"/>
    </xf>
    <xf numFmtId="0" fontId="59" fillId="0" borderId="0" xfId="0" applyFont="1" applyAlignment="1">
      <alignment vertical="center"/>
    </xf>
    <xf numFmtId="0" fontId="0" fillId="0" borderId="18" xfId="0" applyNumberFormat="1" applyFont="1" applyFill="1" applyBorder="1" applyAlignment="1" applyProtection="1">
      <alignment vertical="center" shrinkToFit="1"/>
      <protection locked="0"/>
    </xf>
    <xf numFmtId="0" fontId="0" fillId="0" borderId="1" xfId="0" applyNumberFormat="1" applyFont="1" applyFill="1" applyBorder="1" applyAlignment="1" applyProtection="1">
      <alignment vertical="center" shrinkToFit="1"/>
      <protection locked="0"/>
    </xf>
    <xf numFmtId="0" fontId="0" fillId="0" borderId="5" xfId="0" applyNumberFormat="1" applyFont="1" applyFill="1" applyBorder="1" applyAlignment="1" applyProtection="1">
      <alignment vertical="center" shrinkToFit="1"/>
      <protection locked="0"/>
    </xf>
    <xf numFmtId="0" fontId="0" fillId="0" borderId="6" xfId="0" applyNumberFormat="1" applyFill="1" applyBorder="1" applyAlignment="1" applyProtection="1">
      <alignment vertical="center" shrinkToFit="1"/>
      <protection locked="0"/>
    </xf>
    <xf numFmtId="0" fontId="0" fillId="0" borderId="2" xfId="0" applyNumberFormat="1" applyFill="1" applyBorder="1" applyAlignment="1" applyProtection="1">
      <alignment vertical="center" shrinkToFit="1"/>
      <protection locked="0"/>
    </xf>
    <xf numFmtId="0" fontId="0" fillId="0" borderId="18" xfId="0" applyNumberFormat="1" applyFill="1" applyBorder="1" applyAlignment="1" applyProtection="1">
      <alignment vertical="center" shrinkToFit="1"/>
      <protection locked="0"/>
    </xf>
    <xf numFmtId="179" fontId="0" fillId="0" borderId="1" xfId="0" applyNumberFormat="1" applyFill="1" applyBorder="1" applyAlignment="1" applyProtection="1">
      <alignment horizontal="center" vertical="center" shrinkToFit="1"/>
      <protection locked="0"/>
    </xf>
    <xf numFmtId="179" fontId="0" fillId="0" borderId="20" xfId="0" applyNumberFormat="1" applyFill="1" applyBorder="1" applyAlignment="1" applyProtection="1">
      <alignment horizontal="center" vertical="center" shrinkToFit="1"/>
      <protection locked="0"/>
    </xf>
    <xf numFmtId="179" fontId="0" fillId="0" borderId="5" xfId="0" applyNumberFormat="1" applyFill="1" applyBorder="1" applyAlignment="1" applyProtection="1">
      <alignment horizontal="center" vertical="center" shrinkToFit="1"/>
      <protection locked="0"/>
    </xf>
    <xf numFmtId="0" fontId="0" fillId="0" borderId="3" xfId="0" applyBorder="1" applyAlignment="1" applyProtection="1">
      <alignment horizontal="center" vertical="center"/>
    </xf>
    <xf numFmtId="49" fontId="0" fillId="0" borderId="3" xfId="0" applyNumberFormat="1" applyBorder="1" applyAlignment="1" applyProtection="1">
      <alignment horizontal="center" vertical="center"/>
    </xf>
    <xf numFmtId="49" fontId="48" fillId="0" borderId="3" xfId="0" applyNumberFormat="1" applyFont="1" applyBorder="1" applyAlignment="1" applyProtection="1">
      <alignment vertical="center" shrinkToFit="1"/>
    </xf>
    <xf numFmtId="49" fontId="48" fillId="0" borderId="3" xfId="0" applyNumberFormat="1" applyFont="1" applyFill="1" applyBorder="1" applyAlignment="1" applyProtection="1">
      <alignment vertical="center" shrinkToFit="1"/>
    </xf>
    <xf numFmtId="0" fontId="48" fillId="0" borderId="7" xfId="0" applyFont="1" applyBorder="1" applyAlignment="1" applyProtection="1">
      <alignment vertical="center" shrinkToFit="1"/>
    </xf>
    <xf numFmtId="0" fontId="48" fillId="0" borderId="7" xfId="0" applyFont="1" applyFill="1" applyBorder="1" applyAlignment="1" applyProtection="1">
      <alignment vertical="center" shrinkToFit="1"/>
    </xf>
    <xf numFmtId="49" fontId="50" fillId="0" borderId="4" xfId="13" applyNumberFormat="1" applyFont="1" applyFill="1" applyBorder="1" applyAlignment="1">
      <alignment vertical="center"/>
    </xf>
    <xf numFmtId="49" fontId="45" fillId="0" borderId="1" xfId="13" applyNumberFormat="1" applyFont="1" applyBorder="1" applyAlignment="1">
      <alignment vertical="center"/>
    </xf>
    <xf numFmtId="38" fontId="0" fillId="0" borderId="6" xfId="0" applyNumberFormat="1" applyFon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wrapText="1"/>
    </xf>
    <xf numFmtId="3" fontId="0" fillId="0" borderId="1" xfId="0" applyNumberFormat="1" applyFill="1" applyBorder="1" applyProtection="1">
      <alignment vertical="center"/>
    </xf>
    <xf numFmtId="0" fontId="0" fillId="0" borderId="1" xfId="0" applyBorder="1" applyAlignment="1" applyProtection="1">
      <alignment horizontal="center" vertical="center"/>
    </xf>
    <xf numFmtId="0" fontId="0" fillId="0" borderId="5" xfId="0" applyBorder="1" applyAlignment="1" applyProtection="1">
      <alignment horizontal="center" vertical="center"/>
    </xf>
    <xf numFmtId="0" fontId="0" fillId="0" borderId="0" xfId="0" applyFill="1" applyBorder="1" applyAlignment="1" applyProtection="1">
      <alignment horizontal="center" vertical="center" textRotation="255" shrinkToFit="1"/>
    </xf>
    <xf numFmtId="0" fontId="48" fillId="0" borderId="0" xfId="0" applyFont="1" applyBorder="1" applyProtection="1">
      <alignment vertical="center"/>
    </xf>
    <xf numFmtId="0" fontId="45" fillId="0" borderId="1" xfId="11" applyNumberFormat="1" applyFont="1" applyBorder="1" applyAlignment="1" applyProtection="1">
      <alignment vertical="center" wrapText="1"/>
    </xf>
    <xf numFmtId="0" fontId="0" fillId="0" borderId="5" xfId="0" applyBorder="1" applyProtection="1">
      <alignment vertical="center"/>
    </xf>
    <xf numFmtId="0" fontId="0" fillId="0" borderId="6" xfId="0" applyBorder="1" applyAlignment="1" applyProtection="1">
      <alignment horizontal="center" vertical="center"/>
    </xf>
    <xf numFmtId="0" fontId="0" fillId="5" borderId="1" xfId="0" applyFill="1" applyBorder="1" applyAlignment="1" applyProtection="1">
      <alignment horizontal="center" vertical="center" shrinkToFit="1"/>
    </xf>
    <xf numFmtId="0" fontId="0" fillId="5" borderId="6" xfId="0" applyFill="1" applyBorder="1" applyAlignment="1" applyProtection="1">
      <alignment horizontal="center" vertical="center" shrinkToFit="1"/>
    </xf>
    <xf numFmtId="0" fontId="0" fillId="5" borderId="5" xfId="0" applyFill="1" applyBorder="1" applyAlignment="1" applyProtection="1">
      <alignment horizontal="center" vertical="center" shrinkToFit="1"/>
    </xf>
    <xf numFmtId="181" fontId="0" fillId="0" borderId="1" xfId="0" applyNumberFormat="1" applyFill="1" applyBorder="1" applyProtection="1">
      <alignment vertical="center"/>
    </xf>
    <xf numFmtId="0" fontId="57" fillId="0" borderId="0" xfId="0" applyFont="1" applyFill="1" applyAlignment="1" applyProtection="1">
      <alignment horizontal="center" vertical="center"/>
    </xf>
    <xf numFmtId="0" fontId="0" fillId="0" borderId="18" xfId="0" applyFont="1" applyFill="1" applyBorder="1" applyAlignment="1" applyProtection="1">
      <alignment horizontal="center" vertical="center" shrinkToFit="1"/>
    </xf>
    <xf numFmtId="0" fontId="0" fillId="0" borderId="1" xfId="0" applyFont="1" applyFill="1" applyBorder="1" applyAlignment="1" applyProtection="1">
      <alignment horizontal="center" vertical="center" shrinkToFit="1"/>
    </xf>
    <xf numFmtId="0" fontId="0" fillId="0" borderId="6" xfId="0" applyFont="1" applyFill="1" applyBorder="1" applyAlignment="1" applyProtection="1">
      <alignment horizontal="center" vertical="center" shrinkToFit="1"/>
    </xf>
    <xf numFmtId="0" fontId="0" fillId="0" borderId="20" xfId="0" applyFont="1" applyFill="1" applyBorder="1" applyAlignment="1" applyProtection="1">
      <alignment horizontal="center" vertical="center" shrinkToFit="1"/>
    </xf>
    <xf numFmtId="0" fontId="59" fillId="0" borderId="0" xfId="0" applyFont="1" applyAlignment="1" applyProtection="1">
      <alignment vertical="center"/>
    </xf>
    <xf numFmtId="0" fontId="57" fillId="0" borderId="7" xfId="0" applyFont="1" applyFill="1" applyBorder="1" applyAlignment="1" applyProtection="1">
      <alignment horizontal="center" vertical="center" shrinkToFit="1"/>
    </xf>
    <xf numFmtId="0" fontId="57" fillId="0" borderId="8" xfId="0" applyFont="1" applyFill="1" applyBorder="1" applyAlignment="1" applyProtection="1">
      <alignment horizontal="center" vertical="center" shrinkToFit="1"/>
    </xf>
    <xf numFmtId="0" fontId="57" fillId="0" borderId="0" xfId="0" applyFont="1" applyFill="1" applyAlignment="1" applyProtection="1">
      <alignment horizontal="right" vertical="center" shrinkToFit="1"/>
    </xf>
    <xf numFmtId="38" fontId="0" fillId="6" borderId="6" xfId="0" applyNumberFormat="1" applyFont="1" applyFill="1" applyBorder="1" applyAlignment="1" applyProtection="1">
      <alignment horizontal="center" vertical="center" shrinkToFit="1"/>
    </xf>
    <xf numFmtId="38" fontId="0" fillId="6" borderId="41" xfId="0" applyNumberFormat="1" applyFont="1" applyFill="1" applyBorder="1" applyAlignment="1" applyProtection="1">
      <alignment vertical="center" shrinkToFit="1"/>
    </xf>
    <xf numFmtId="0" fontId="0" fillId="0" borderId="0" xfId="0" applyAlignment="1" applyProtection="1">
      <alignment vertical="center" wrapText="1"/>
    </xf>
    <xf numFmtId="0" fontId="62" fillId="0" borderId="24" xfId="0" applyFont="1" applyBorder="1" applyAlignment="1" applyProtection="1">
      <alignment vertical="center" shrinkToFit="1"/>
    </xf>
    <xf numFmtId="0" fontId="62" fillId="0" borderId="0" xfId="0" applyFont="1" applyAlignment="1" applyProtection="1">
      <alignment vertical="center" shrinkToFit="1"/>
    </xf>
    <xf numFmtId="0" fontId="59" fillId="0" borderId="0" xfId="0" applyFont="1" applyAlignment="1">
      <alignment vertical="center"/>
    </xf>
    <xf numFmtId="0" fontId="59" fillId="0" borderId="0" xfId="0" applyFont="1" applyAlignment="1">
      <alignment horizontal="center" vertical="center"/>
    </xf>
    <xf numFmtId="0" fontId="59" fillId="0" borderId="1" xfId="0" applyFont="1" applyBorder="1" applyAlignment="1" applyProtection="1">
      <alignment horizontal="center" vertical="center" shrinkToFit="1"/>
      <protection locked="0"/>
    </xf>
    <xf numFmtId="0" fontId="59" fillId="0" borderId="48" xfId="0" applyFont="1" applyBorder="1">
      <alignment vertical="center"/>
    </xf>
    <xf numFmtId="0" fontId="59" fillId="0" borderId="7" xfId="0" applyFont="1" applyBorder="1" applyAlignment="1">
      <alignment horizontal="center" vertical="center" shrinkToFit="1"/>
    </xf>
    <xf numFmtId="0" fontId="59" fillId="0" borderId="24" xfId="0" applyFont="1" applyBorder="1">
      <alignment vertical="center"/>
    </xf>
    <xf numFmtId="0" fontId="53" fillId="0" borderId="0" xfId="0" applyNumberFormat="1" applyFont="1" applyBorder="1" applyAlignment="1" applyProtection="1">
      <alignment vertical="center"/>
    </xf>
    <xf numFmtId="0" fontId="53" fillId="0" borderId="0" xfId="0" applyNumberFormat="1" applyFont="1" applyBorder="1" applyAlignment="1" applyProtection="1">
      <alignment horizontal="center" vertical="center"/>
    </xf>
    <xf numFmtId="49" fontId="53" fillId="0" borderId="0" xfId="0" applyNumberFormat="1" applyFont="1" applyBorder="1" applyAlignment="1" applyProtection="1">
      <alignment vertical="center"/>
    </xf>
    <xf numFmtId="49" fontId="0" fillId="0" borderId="1" xfId="13" applyNumberFormat="1" applyFont="1" applyBorder="1" applyAlignment="1">
      <alignment vertical="center"/>
    </xf>
    <xf numFmtId="14" fontId="0" fillId="0" borderId="1" xfId="0" quotePrefix="1" applyNumberFormat="1" applyBorder="1" applyAlignment="1">
      <alignment horizontal="left" vertical="center"/>
    </xf>
    <xf numFmtId="14" fontId="6" fillId="0" borderId="1" xfId="13" applyNumberFormat="1" applyFill="1" applyBorder="1" applyAlignment="1">
      <alignment vertical="center"/>
    </xf>
    <xf numFmtId="14" fontId="6" fillId="0" borderId="1" xfId="13" applyNumberFormat="1" applyFill="1" applyBorder="1" applyAlignment="1">
      <alignment horizontal="left" vertical="center"/>
    </xf>
    <xf numFmtId="14" fontId="45" fillId="0" borderId="1" xfId="13" applyNumberFormat="1" applyFont="1" applyBorder="1" applyAlignment="1">
      <alignment horizontal="left" vertical="center"/>
    </xf>
    <xf numFmtId="14" fontId="6" fillId="0" borderId="1" xfId="13" applyNumberFormat="1" applyBorder="1" applyAlignment="1">
      <alignment horizontal="left" vertical="center"/>
    </xf>
    <xf numFmtId="14" fontId="45" fillId="0" borderId="1" xfId="13" applyNumberFormat="1" applyFont="1" applyFill="1" applyBorder="1" applyAlignment="1">
      <alignment vertical="center"/>
    </xf>
    <xf numFmtId="14" fontId="45" fillId="0" borderId="1" xfId="13" applyNumberFormat="1" applyFont="1" applyBorder="1" applyAlignment="1">
      <alignment vertical="center"/>
    </xf>
    <xf numFmtId="14" fontId="6" fillId="0" borderId="1" xfId="13" applyNumberFormat="1" applyFont="1" applyFill="1" applyBorder="1" applyAlignment="1">
      <alignment horizontal="left" vertical="center"/>
    </xf>
    <xf numFmtId="14" fontId="45" fillId="0" borderId="1" xfId="13" applyNumberFormat="1" applyFont="1" applyFill="1" applyBorder="1" applyAlignment="1">
      <alignment horizontal="left" vertical="center"/>
    </xf>
    <xf numFmtId="49" fontId="78" fillId="0" borderId="4" xfId="13" applyNumberFormat="1" applyFont="1" applyFill="1" applyBorder="1" applyAlignment="1">
      <alignment vertical="center"/>
    </xf>
    <xf numFmtId="49" fontId="47" fillId="0" borderId="1" xfId="13" applyNumberFormat="1" applyFont="1" applyBorder="1" applyAlignment="1">
      <alignment vertical="center"/>
    </xf>
    <xf numFmtId="49" fontId="55" fillId="0" borderId="1" xfId="13" applyNumberFormat="1" applyFont="1" applyBorder="1" applyAlignment="1">
      <alignment vertical="center"/>
    </xf>
    <xf numFmtId="49" fontId="55" fillId="0" borderId="1" xfId="13" applyNumberFormat="1" applyFont="1" applyBorder="1" applyAlignment="1">
      <alignment vertical="center" shrinkToFit="1"/>
    </xf>
    <xf numFmtId="49" fontId="47" fillId="7" borderId="1" xfId="13" applyNumberFormat="1" applyFont="1" applyFill="1" applyBorder="1" applyAlignment="1">
      <alignment vertical="center"/>
    </xf>
    <xf numFmtId="49" fontId="53" fillId="0" borderId="1" xfId="13" applyNumberFormat="1" applyFont="1" applyFill="1" applyBorder="1" applyAlignment="1">
      <alignment vertical="center"/>
    </xf>
    <xf numFmtId="49" fontId="45" fillId="0" borderId="1" xfId="13" applyNumberFormat="1" applyFont="1" applyFill="1" applyBorder="1" applyAlignment="1">
      <alignment vertical="center"/>
    </xf>
    <xf numFmtId="49" fontId="0" fillId="0" borderId="1" xfId="13" applyNumberFormat="1" applyFont="1" applyFill="1" applyBorder="1" applyAlignment="1">
      <alignment vertical="center"/>
    </xf>
    <xf numFmtId="49" fontId="47" fillId="0" borderId="0" xfId="0" applyNumberFormat="1" applyFont="1" applyAlignment="1">
      <alignment vertical="center"/>
    </xf>
    <xf numFmtId="0" fontId="6" fillId="0" borderId="1" xfId="13" applyNumberFormat="1" applyBorder="1" applyAlignment="1">
      <alignment vertical="center"/>
    </xf>
    <xf numFmtId="49" fontId="47" fillId="8" borderId="1" xfId="13" applyNumberFormat="1" applyFont="1" applyFill="1" applyBorder="1" applyAlignment="1">
      <alignment vertical="center"/>
    </xf>
    <xf numFmtId="0" fontId="13" fillId="0" borderId="0" xfId="15" quotePrefix="1" applyNumberFormat="1" applyFont="1" applyFill="1" applyBorder="1" applyAlignment="1" applyProtection="1">
      <alignment vertical="center"/>
    </xf>
    <xf numFmtId="49" fontId="65" fillId="0" borderId="4" xfId="0" applyNumberFormat="1" applyFont="1" applyBorder="1" applyAlignment="1">
      <alignment horizontal="left" vertical="center"/>
    </xf>
    <xf numFmtId="49" fontId="51" fillId="0" borderId="4" xfId="0" applyNumberFormat="1" applyFont="1" applyBorder="1" applyAlignment="1">
      <alignment horizontal="left" vertical="center"/>
    </xf>
    <xf numFmtId="49" fontId="50" fillId="0" borderId="0" xfId="13" applyNumberFormat="1" applyFont="1" applyFill="1" applyBorder="1" applyAlignment="1">
      <alignment vertical="center"/>
    </xf>
    <xf numFmtId="49" fontId="50" fillId="0" borderId="4" xfId="13" applyNumberFormat="1" applyFont="1" applyFill="1" applyBorder="1" applyAlignment="1">
      <alignment vertical="center"/>
    </xf>
    <xf numFmtId="49" fontId="7" fillId="0" borderId="4" xfId="13" applyNumberFormat="1" applyFont="1" applyFill="1" applyBorder="1" applyAlignment="1">
      <alignment horizontal="left" vertical="center"/>
    </xf>
    <xf numFmtId="49" fontId="7" fillId="0" borderId="4" xfId="18" applyNumberFormat="1" applyFont="1" applyFill="1" applyBorder="1" applyAlignment="1">
      <alignment horizontal="left" vertical="center"/>
    </xf>
    <xf numFmtId="49" fontId="7" fillId="0" borderId="4" xfId="18" applyNumberFormat="1" applyFont="1" applyFill="1" applyBorder="1" applyAlignment="1">
      <alignment vertical="center"/>
    </xf>
    <xf numFmtId="0" fontId="0" fillId="0" borderId="0" xfId="0" applyAlignment="1" applyProtection="1">
      <alignment vertical="center" shrinkToFit="1"/>
    </xf>
    <xf numFmtId="0" fontId="0" fillId="0" borderId="0" xfId="0" applyAlignment="1" applyProtection="1">
      <alignment horizontal="left" vertical="center"/>
    </xf>
    <xf numFmtId="0" fontId="0" fillId="0" borderId="0" xfId="0" applyBorder="1" applyAlignment="1" applyProtection="1">
      <alignment vertical="center" shrinkToFit="1"/>
      <protection locked="0"/>
    </xf>
    <xf numFmtId="0" fontId="48" fillId="0" borderId="3" xfId="0" applyFont="1" applyBorder="1" applyAlignment="1" applyProtection="1">
      <alignment horizontal="left" vertical="center" shrinkToFit="1"/>
    </xf>
    <xf numFmtId="0" fontId="48" fillId="0" borderId="8" xfId="0" applyFont="1" applyBorder="1" applyAlignment="1" applyProtection="1">
      <alignment horizontal="left" vertical="center" shrinkToFit="1"/>
    </xf>
    <xf numFmtId="0" fontId="48" fillId="0" borderId="7" xfId="0" applyFont="1" applyBorder="1" applyAlignment="1" applyProtection="1">
      <alignment vertical="center" shrinkToFit="1"/>
    </xf>
    <xf numFmtId="0" fontId="48" fillId="0" borderId="3" xfId="0" applyFont="1" applyBorder="1" applyAlignment="1" applyProtection="1">
      <alignment vertical="center" shrinkToFit="1"/>
    </xf>
    <xf numFmtId="0" fontId="66" fillId="0" borderId="0" xfId="0" applyFont="1" applyAlignment="1" applyProtection="1">
      <alignment horizontal="center" vertical="center"/>
    </xf>
    <xf numFmtId="0" fontId="0" fillId="0" borderId="1" xfId="0" applyBorder="1" applyAlignment="1" applyProtection="1">
      <alignment horizontal="center" vertical="center"/>
    </xf>
    <xf numFmtId="0" fontId="66" fillId="0" borderId="0" xfId="0" applyFont="1" applyAlignment="1" applyProtection="1">
      <alignment horizontal="center" vertical="center" wrapText="1"/>
    </xf>
    <xf numFmtId="0" fontId="48" fillId="0" borderId="3" xfId="0" applyFont="1" applyFill="1" applyBorder="1" applyAlignment="1" applyProtection="1">
      <alignment horizontal="left" vertical="center" shrinkToFit="1"/>
    </xf>
    <xf numFmtId="0" fontId="48" fillId="0" borderId="8" xfId="0" applyFont="1" applyFill="1" applyBorder="1" applyAlignment="1" applyProtection="1">
      <alignment horizontal="left" vertical="center" shrinkToFit="1"/>
    </xf>
    <xf numFmtId="0" fontId="0" fillId="0" borderId="0" xfId="0" applyAlignment="1" applyProtection="1">
      <alignment horizontal="center" vertical="center"/>
    </xf>
    <xf numFmtId="0" fontId="0" fillId="0" borderId="7" xfId="0" applyBorder="1" applyAlignment="1" applyProtection="1">
      <alignment horizontal="center" vertical="center"/>
    </xf>
    <xf numFmtId="0" fontId="0" fillId="0" borderId="3" xfId="0" applyBorder="1" applyAlignment="1" applyProtection="1">
      <alignment horizontal="center" vertical="center"/>
    </xf>
    <xf numFmtId="0" fontId="0" fillId="0" borderId="8" xfId="0" applyBorder="1" applyAlignment="1" applyProtection="1">
      <alignment horizontal="center" vertical="center"/>
    </xf>
    <xf numFmtId="0" fontId="0" fillId="0" borderId="0" xfId="0" applyNumberFormat="1" applyAlignment="1" applyProtection="1">
      <alignment horizontal="right" vertical="center" shrinkToFit="1"/>
      <protection locked="0"/>
    </xf>
    <xf numFmtId="176" fontId="0" fillId="0" borderId="0" xfId="0" applyNumberFormat="1" applyAlignment="1" applyProtection="1">
      <alignment horizontal="right" vertical="center" shrinkToFit="1"/>
      <protection locked="0"/>
    </xf>
    <xf numFmtId="177" fontId="0" fillId="0" borderId="0" xfId="0" applyNumberFormat="1" applyAlignment="1" applyProtection="1">
      <alignment horizontal="right" vertical="center"/>
    </xf>
    <xf numFmtId="0" fontId="0" fillId="0" borderId="0" xfId="0" applyBorder="1" applyAlignment="1">
      <alignment horizontal="center" vertical="center"/>
    </xf>
    <xf numFmtId="49" fontId="0" fillId="0" borderId="1" xfId="0" applyNumberFormat="1" applyFill="1" applyBorder="1" applyAlignment="1" applyProtection="1">
      <alignment vertical="center" shrinkToFit="1"/>
      <protection locked="0"/>
    </xf>
    <xf numFmtId="49" fontId="0" fillId="0" borderId="20" xfId="0" applyNumberFormat="1" applyFill="1" applyBorder="1" applyAlignment="1" applyProtection="1">
      <alignment vertical="center" shrinkToFit="1"/>
      <protection locked="0"/>
    </xf>
    <xf numFmtId="0" fontId="0" fillId="0" borderId="7"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20" xfId="0" applyFont="1" applyBorder="1" applyAlignment="1" applyProtection="1">
      <alignment horizontal="center" vertical="center" textRotation="255" shrinkToFit="1"/>
    </xf>
    <xf numFmtId="0" fontId="0" fillId="0" borderId="2" xfId="0" applyFont="1" applyBorder="1" applyAlignment="1" applyProtection="1">
      <alignment horizontal="center" vertical="center" textRotation="255" shrinkToFit="1"/>
    </xf>
    <xf numFmtId="0" fontId="0" fillId="0" borderId="44" xfId="0" applyFont="1" applyBorder="1" applyAlignment="1" applyProtection="1">
      <alignment horizontal="center" vertical="center" textRotation="255" shrinkToFit="1"/>
    </xf>
    <xf numFmtId="49" fontId="0" fillId="0" borderId="6" xfId="0" applyNumberFormat="1" applyFill="1" applyBorder="1" applyAlignment="1" applyProtection="1">
      <alignment vertical="center" shrinkToFit="1"/>
      <protection locked="0"/>
    </xf>
    <xf numFmtId="0" fontId="0" fillId="0" borderId="5" xfId="0" applyBorder="1" applyAlignment="1" applyProtection="1">
      <alignment horizontal="center" vertical="center"/>
    </xf>
    <xf numFmtId="0" fontId="54" fillId="0" borderId="2" xfId="0" applyFont="1" applyBorder="1" applyAlignment="1" applyProtection="1">
      <alignment horizontal="center" vertical="center" textRotation="255" wrapText="1"/>
    </xf>
    <xf numFmtId="0" fontId="54" fillId="0" borderId="44" xfId="0" applyFont="1" applyBorder="1" applyAlignment="1" applyProtection="1">
      <alignment horizontal="center" vertical="center" textRotation="255"/>
    </xf>
    <xf numFmtId="0" fontId="0" fillId="0" borderId="45" xfId="0" applyBorder="1" applyAlignment="1" applyProtection="1">
      <alignment horizontal="center" vertical="center" textRotation="255"/>
    </xf>
    <xf numFmtId="0" fontId="0" fillId="0" borderId="2" xfId="0" applyBorder="1" applyAlignment="1" applyProtection="1">
      <alignment horizontal="center" vertical="center" textRotation="255"/>
    </xf>
    <xf numFmtId="0" fontId="0" fillId="0" borderId="44" xfId="0" applyBorder="1" applyAlignment="1" applyProtection="1">
      <alignment horizontal="center" vertical="center" textRotation="255"/>
    </xf>
    <xf numFmtId="0" fontId="0" fillId="0" borderId="6" xfId="0" applyBorder="1" applyAlignment="1" applyProtection="1">
      <alignment horizontal="center" vertical="center" textRotation="255"/>
    </xf>
    <xf numFmtId="0" fontId="0" fillId="0" borderId="20" xfId="0" applyBorder="1" applyAlignment="1" applyProtection="1">
      <alignment horizontal="center" vertical="center" textRotation="255"/>
    </xf>
    <xf numFmtId="0" fontId="47" fillId="0" borderId="20" xfId="0" applyFont="1" applyBorder="1" applyAlignment="1" applyProtection="1">
      <alignment horizontal="center" vertical="center" textRotation="255"/>
    </xf>
    <xf numFmtId="0" fontId="47" fillId="0" borderId="44" xfId="0" applyFont="1" applyBorder="1" applyAlignment="1" applyProtection="1">
      <alignment horizontal="center" vertical="center" textRotation="255"/>
    </xf>
    <xf numFmtId="49" fontId="53" fillId="0" borderId="0" xfId="0" applyNumberFormat="1" applyFont="1" applyBorder="1" applyAlignment="1" applyProtection="1">
      <alignment vertical="center" shrinkToFit="1"/>
    </xf>
    <xf numFmtId="0" fontId="53" fillId="0" borderId="20" xfId="0" applyFont="1" applyBorder="1" applyAlignment="1" applyProtection="1">
      <alignment horizontal="center" vertical="center"/>
    </xf>
    <xf numFmtId="0" fontId="53" fillId="0" borderId="44" xfId="0" applyFont="1" applyBorder="1" applyAlignment="1" applyProtection="1">
      <alignment horizontal="center" vertical="center"/>
    </xf>
    <xf numFmtId="49" fontId="0" fillId="0" borderId="0" xfId="0" applyNumberFormat="1" applyBorder="1" applyAlignment="1" applyProtection="1">
      <alignment vertical="center" shrinkToFit="1"/>
    </xf>
    <xf numFmtId="0" fontId="0" fillId="0" borderId="20" xfId="0" applyFont="1" applyFill="1" applyBorder="1" applyAlignment="1" applyProtection="1">
      <alignment horizontal="center" vertical="center" textRotation="255" shrinkToFit="1"/>
    </xf>
    <xf numFmtId="0" fontId="0" fillId="0" borderId="2" xfId="0" applyFont="1" applyFill="1" applyBorder="1" applyAlignment="1" applyProtection="1">
      <alignment horizontal="center" vertical="center" textRotation="255" shrinkToFit="1"/>
    </xf>
    <xf numFmtId="0" fontId="0" fillId="0" borderId="44" xfId="0" applyFont="1" applyFill="1" applyBorder="1" applyAlignment="1" applyProtection="1">
      <alignment horizontal="center" vertical="center" textRotation="255" shrinkToFit="1"/>
    </xf>
    <xf numFmtId="0" fontId="0" fillId="0" borderId="1" xfId="0" applyBorder="1" applyAlignment="1" applyProtection="1">
      <alignment horizontal="center" vertical="center" shrinkToFit="1"/>
    </xf>
    <xf numFmtId="38" fontId="52" fillId="0" borderId="1" xfId="11" applyFont="1" applyFill="1" applyBorder="1" applyAlignment="1" applyProtection="1">
      <alignment horizontal="center" vertical="center"/>
    </xf>
    <xf numFmtId="38" fontId="52" fillId="0" borderId="7" xfId="11" applyFont="1" applyFill="1" applyBorder="1" applyAlignment="1" applyProtection="1">
      <alignment horizontal="center" vertical="center"/>
    </xf>
    <xf numFmtId="38" fontId="52" fillId="0" borderId="3" xfId="11" applyFont="1" applyFill="1" applyBorder="1" applyAlignment="1" applyProtection="1">
      <alignment horizontal="center" vertical="center"/>
    </xf>
    <xf numFmtId="0" fontId="56" fillId="0" borderId="0" xfId="0" applyFont="1" applyAlignment="1" applyProtection="1">
      <alignment vertical="top"/>
    </xf>
    <xf numFmtId="0" fontId="54" fillId="0" borderId="44" xfId="0" applyFont="1" applyBorder="1" applyAlignment="1" applyProtection="1">
      <alignment horizontal="center" vertical="center" textRotation="255" wrapText="1"/>
    </xf>
    <xf numFmtId="0" fontId="0" fillId="0" borderId="1" xfId="0" applyFill="1" applyBorder="1" applyAlignment="1" applyProtection="1">
      <alignment horizontal="center" vertical="center"/>
    </xf>
    <xf numFmtId="49" fontId="0" fillId="0" borderId="5" xfId="0" applyNumberFormat="1" applyFill="1" applyBorder="1" applyAlignment="1" applyProtection="1">
      <alignment vertical="center" shrinkToFit="1"/>
      <protection locked="0"/>
    </xf>
    <xf numFmtId="0" fontId="0" fillId="0" borderId="20" xfId="0" applyFill="1" applyBorder="1" applyAlignment="1" applyProtection="1">
      <alignment horizontal="center" vertical="center" textRotation="255" shrinkToFit="1"/>
    </xf>
    <xf numFmtId="0" fontId="0" fillId="0" borderId="2" xfId="0" applyFill="1" applyBorder="1" applyAlignment="1" applyProtection="1">
      <alignment horizontal="center" vertical="center" textRotation="255" shrinkToFit="1"/>
    </xf>
    <xf numFmtId="0" fontId="0" fillId="0" borderId="44" xfId="0" applyFill="1" applyBorder="1" applyAlignment="1" applyProtection="1">
      <alignment horizontal="center" vertical="center" textRotation="255" shrinkToFit="1"/>
    </xf>
    <xf numFmtId="0" fontId="0" fillId="0" borderId="46"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8" xfId="0" applyFill="1" applyBorder="1" applyAlignment="1" applyProtection="1">
      <alignment horizontal="center" vertical="center"/>
    </xf>
    <xf numFmtId="0" fontId="54" fillId="0" borderId="1" xfId="0" applyFont="1" applyFill="1" applyBorder="1" applyAlignment="1" applyProtection="1">
      <alignment horizontal="center" vertical="center" wrapText="1"/>
    </xf>
    <xf numFmtId="0" fontId="54" fillId="0" borderId="5" xfId="0" applyFont="1" applyFill="1" applyBorder="1" applyAlignment="1" applyProtection="1">
      <alignment horizontal="center" vertical="center" wrapText="1"/>
    </xf>
    <xf numFmtId="0" fontId="0" fillId="0" borderId="25" xfId="0" applyFill="1" applyBorder="1" applyAlignment="1" applyProtection="1">
      <alignment horizontal="center" vertical="center"/>
    </xf>
    <xf numFmtId="0" fontId="67" fillId="0" borderId="20" xfId="0" applyFont="1" applyFill="1" applyBorder="1" applyAlignment="1" applyProtection="1">
      <alignment horizontal="center" vertical="center" textRotation="255" wrapText="1"/>
    </xf>
    <xf numFmtId="0" fontId="68" fillId="0" borderId="2" xfId="0" applyFont="1" applyFill="1" applyBorder="1" applyAlignment="1" applyProtection="1">
      <alignment horizontal="center" vertical="center" textRotation="255"/>
    </xf>
    <xf numFmtId="0" fontId="68" fillId="0" borderId="44" xfId="0" applyFont="1" applyFill="1" applyBorder="1" applyAlignment="1" applyProtection="1">
      <alignment horizontal="center" vertical="center" textRotation="255"/>
    </xf>
    <xf numFmtId="0" fontId="0" fillId="0" borderId="1" xfId="0" applyFill="1" applyBorder="1" applyAlignment="1" applyProtection="1">
      <alignment horizontal="center" vertical="center" textRotation="255"/>
    </xf>
    <xf numFmtId="0" fontId="0" fillId="0" borderId="5" xfId="0" applyFill="1" applyBorder="1" applyAlignment="1" applyProtection="1">
      <alignment horizontal="center" vertical="center" textRotation="255"/>
    </xf>
    <xf numFmtId="0" fontId="0" fillId="0" borderId="20" xfId="0" applyFill="1" applyBorder="1" applyAlignment="1" applyProtection="1">
      <alignment horizontal="center" vertical="center" textRotation="255"/>
    </xf>
    <xf numFmtId="0" fontId="0" fillId="0" borderId="2" xfId="0" applyFill="1" applyBorder="1" applyAlignment="1" applyProtection="1">
      <alignment horizontal="center" vertical="center" textRotation="255"/>
    </xf>
    <xf numFmtId="0" fontId="0" fillId="0" borderId="44" xfId="0" applyFill="1" applyBorder="1" applyAlignment="1" applyProtection="1">
      <alignment horizontal="center" vertical="center" textRotation="255"/>
    </xf>
    <xf numFmtId="0" fontId="0" fillId="0" borderId="34"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47" xfId="0" applyFill="1" applyBorder="1" applyAlignment="1" applyProtection="1">
      <alignment horizontal="center" vertical="center"/>
    </xf>
    <xf numFmtId="0" fontId="69" fillId="0" borderId="42" xfId="0" applyFont="1" applyFill="1" applyBorder="1" applyAlignment="1" applyProtection="1">
      <alignment vertical="center" shrinkToFit="1"/>
    </xf>
    <xf numFmtId="0" fontId="69" fillId="0" borderId="0" xfId="0" applyFont="1" applyFill="1" applyBorder="1" applyAlignment="1" applyProtection="1">
      <alignment vertical="center" shrinkToFit="1"/>
    </xf>
    <xf numFmtId="0" fontId="56" fillId="0" borderId="0" xfId="0" applyFont="1" applyFill="1" applyAlignment="1" applyProtection="1">
      <alignment vertical="top"/>
    </xf>
    <xf numFmtId="0" fontId="0" fillId="0" borderId="45" xfId="0" applyFill="1" applyBorder="1" applyAlignment="1" applyProtection="1">
      <alignment horizontal="center" vertical="center" textRotation="255" shrinkToFit="1"/>
    </xf>
    <xf numFmtId="0" fontId="0" fillId="0" borderId="6" xfId="0" applyFill="1" applyBorder="1" applyAlignment="1" applyProtection="1">
      <alignment horizontal="center" vertical="center" textRotation="255" shrinkToFit="1"/>
    </xf>
    <xf numFmtId="0" fontId="2" fillId="0" borderId="20" xfId="0" applyFont="1" applyFill="1" applyBorder="1" applyAlignment="1" applyProtection="1">
      <alignment horizontal="center" vertical="center" textRotation="255"/>
    </xf>
    <xf numFmtId="0" fontId="0" fillId="0" borderId="2" xfId="0" applyFont="1" applyFill="1" applyBorder="1" applyAlignment="1" applyProtection="1">
      <alignment horizontal="center" vertical="center" textRotation="255"/>
    </xf>
    <xf numFmtId="0" fontId="0" fillId="0" borderId="44" xfId="0" applyFont="1" applyFill="1" applyBorder="1" applyAlignment="1" applyProtection="1">
      <alignment horizontal="center" vertical="center" textRotation="255"/>
    </xf>
    <xf numFmtId="0" fontId="53" fillId="0" borderId="42" xfId="0" applyFont="1" applyFill="1" applyBorder="1" applyAlignment="1" applyProtection="1">
      <alignment vertical="center" shrinkToFit="1"/>
    </xf>
    <xf numFmtId="0" fontId="0" fillId="0" borderId="34"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0" borderId="20" xfId="0" applyFont="1" applyFill="1" applyBorder="1" applyAlignment="1" applyProtection="1">
      <alignment horizontal="center" vertical="center" wrapText="1"/>
    </xf>
    <xf numFmtId="0" fontId="0" fillId="0" borderId="44"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20" xfId="0" applyFont="1" applyFill="1" applyBorder="1" applyAlignment="1" applyProtection="1">
      <alignment horizontal="center" vertical="center" textRotation="255"/>
    </xf>
    <xf numFmtId="0" fontId="0" fillId="0" borderId="28" xfId="0" applyFont="1" applyFill="1" applyBorder="1" applyAlignment="1" applyProtection="1">
      <alignment horizontal="center" vertical="center" wrapText="1" shrinkToFit="1"/>
    </xf>
    <xf numFmtId="0" fontId="0" fillId="0" borderId="48" xfId="0" applyFont="1" applyFill="1" applyBorder="1" applyAlignment="1" applyProtection="1">
      <alignment horizontal="center" vertical="center" shrinkToFit="1"/>
    </xf>
    <xf numFmtId="0" fontId="0" fillId="0" borderId="49" xfId="0" applyFont="1" applyFill="1" applyBorder="1" applyAlignment="1" applyProtection="1">
      <alignment horizontal="center" vertical="center" shrinkToFit="1"/>
    </xf>
    <xf numFmtId="0" fontId="0" fillId="0" borderId="50" xfId="0" applyFont="1" applyFill="1" applyBorder="1" applyAlignment="1" applyProtection="1">
      <alignment horizontal="center" vertical="center" shrinkToFit="1"/>
    </xf>
    <xf numFmtId="0" fontId="0" fillId="0" borderId="51"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xf>
    <xf numFmtId="0" fontId="0" fillId="0" borderId="18" xfId="0" applyFont="1" applyFill="1" applyBorder="1" applyAlignment="1" applyProtection="1">
      <alignment horizontal="center" vertical="center" shrinkToFit="1"/>
    </xf>
    <xf numFmtId="0" fontId="0" fillId="0" borderId="1" xfId="0" applyFont="1" applyFill="1" applyBorder="1" applyAlignment="1" applyProtection="1">
      <alignment horizontal="center" vertical="center" shrinkToFit="1"/>
    </xf>
    <xf numFmtId="0" fontId="0" fillId="0" borderId="7" xfId="0" applyFont="1" applyFill="1" applyBorder="1" applyAlignment="1" applyProtection="1">
      <alignment horizontal="center" vertical="center" shrinkToFit="1"/>
    </xf>
    <xf numFmtId="0" fontId="0" fillId="0" borderId="8" xfId="0" applyFont="1" applyFill="1" applyBorder="1" applyAlignment="1" applyProtection="1">
      <alignment horizontal="center" vertical="center" shrinkToFit="1"/>
    </xf>
    <xf numFmtId="0" fontId="0" fillId="0" borderId="34" xfId="0" applyFont="1" applyFill="1" applyBorder="1" applyAlignment="1" applyProtection="1">
      <alignment horizontal="center" vertical="center" wrapText="1"/>
    </xf>
    <xf numFmtId="0" fontId="0" fillId="0" borderId="28" xfId="0" applyFill="1" applyBorder="1" applyAlignment="1" applyProtection="1">
      <alignment horizontal="center" vertical="center" shrinkToFit="1"/>
    </xf>
    <xf numFmtId="0" fontId="0" fillId="0" borderId="48" xfId="0" applyFill="1" applyBorder="1" applyAlignment="1" applyProtection="1">
      <alignment horizontal="center" vertical="center" shrinkToFit="1"/>
    </xf>
    <xf numFmtId="0" fontId="0" fillId="0" borderId="49" xfId="0" applyFill="1" applyBorder="1" applyAlignment="1" applyProtection="1">
      <alignment horizontal="center" vertical="center" shrinkToFit="1"/>
    </xf>
    <xf numFmtId="0" fontId="0" fillId="0" borderId="7"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0" xfId="0" applyFont="1" applyFill="1" applyBorder="1" applyAlignment="1" applyProtection="1">
      <alignment vertical="center" shrinkToFit="1"/>
    </xf>
    <xf numFmtId="0" fontId="55" fillId="0" borderId="20" xfId="0" applyFont="1" applyFill="1" applyBorder="1" applyAlignment="1" applyProtection="1">
      <alignment horizontal="center" vertical="center" wrapText="1"/>
    </xf>
    <xf numFmtId="0" fontId="55" fillId="0" borderId="2" xfId="0" applyFont="1" applyFill="1" applyBorder="1" applyAlignment="1" applyProtection="1">
      <alignment horizontal="center" vertical="center" wrapText="1"/>
    </xf>
    <xf numFmtId="0" fontId="55" fillId="0" borderId="44"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0" borderId="44" xfId="0" applyFont="1" applyFill="1" applyBorder="1" applyAlignment="1" applyProtection="1">
      <alignment horizontal="center" vertical="center" wrapText="1"/>
    </xf>
    <xf numFmtId="0" fontId="0" fillId="0" borderId="7"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3" xfId="0" applyFont="1" applyFill="1" applyBorder="1" applyAlignment="1" applyProtection="1">
      <alignment horizontal="center" vertical="center" shrinkToFit="1"/>
    </xf>
    <xf numFmtId="0" fontId="0" fillId="0" borderId="6" xfId="0" applyFont="1" applyFill="1" applyBorder="1" applyAlignment="1" applyProtection="1">
      <alignment horizontal="center" vertical="center" shrinkToFit="1"/>
    </xf>
    <xf numFmtId="0" fontId="0" fillId="0" borderId="20" xfId="0" applyFont="1" applyFill="1" applyBorder="1" applyAlignment="1" applyProtection="1">
      <alignment horizontal="center" vertical="center" shrinkToFit="1"/>
    </xf>
    <xf numFmtId="0" fontId="57" fillId="0" borderId="1" xfId="0" applyFont="1" applyFill="1" applyBorder="1" applyAlignment="1" applyProtection="1">
      <alignment horizontal="center" vertical="center" shrinkToFit="1"/>
    </xf>
    <xf numFmtId="38" fontId="62" fillId="0" borderId="7" xfId="11" applyFont="1" applyFill="1" applyBorder="1" applyAlignment="1" applyProtection="1">
      <alignment horizontal="center" vertical="center" shrinkToFit="1"/>
    </xf>
    <xf numFmtId="38" fontId="62" fillId="0" borderId="8" xfId="11" applyFont="1" applyFill="1" applyBorder="1" applyAlignment="1" applyProtection="1">
      <alignment horizontal="center" vertical="center" shrinkToFit="1"/>
    </xf>
    <xf numFmtId="181" fontId="57" fillId="5" borderId="1" xfId="11" applyNumberFormat="1" applyFont="1" applyFill="1" applyBorder="1" applyAlignment="1" applyProtection="1">
      <alignment horizontal="center" vertical="center" shrinkToFit="1"/>
    </xf>
    <xf numFmtId="181" fontId="70" fillId="0" borderId="34" xfId="11" applyNumberFormat="1" applyFont="1" applyFill="1" applyBorder="1" applyAlignment="1" applyProtection="1">
      <alignment vertical="center" shrinkToFit="1"/>
    </xf>
    <xf numFmtId="181" fontId="70" fillId="0" borderId="28" xfId="11" applyNumberFormat="1" applyFont="1" applyFill="1" applyBorder="1" applyAlignment="1" applyProtection="1">
      <alignment vertical="center" shrinkToFit="1"/>
    </xf>
    <xf numFmtId="181" fontId="70" fillId="0" borderId="24" xfId="11" applyNumberFormat="1" applyFont="1" applyFill="1" applyBorder="1" applyAlignment="1" applyProtection="1">
      <alignment vertical="center" shrinkToFit="1"/>
    </xf>
    <xf numFmtId="181" fontId="70" fillId="0" borderId="48" xfId="11" applyNumberFormat="1" applyFont="1" applyFill="1" applyBorder="1" applyAlignment="1" applyProtection="1">
      <alignment vertical="center" shrinkToFit="1"/>
    </xf>
    <xf numFmtId="0" fontId="57" fillId="0" borderId="7" xfId="0" applyFont="1" applyFill="1" applyBorder="1" applyAlignment="1" applyProtection="1">
      <alignment horizontal="center" vertical="center" shrinkToFit="1"/>
    </xf>
    <xf numFmtId="0" fontId="57" fillId="0" borderId="3" xfId="0" applyFont="1" applyFill="1" applyBorder="1" applyAlignment="1" applyProtection="1">
      <alignment horizontal="center" vertical="center" shrinkToFit="1"/>
    </xf>
    <xf numFmtId="49" fontId="0" fillId="0" borderId="7"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49" fontId="0" fillId="0" borderId="8" xfId="0" applyNumberFormat="1" applyBorder="1" applyAlignment="1" applyProtection="1">
      <alignment horizontal="center" vertical="center" shrinkToFit="1"/>
      <protection locked="0"/>
    </xf>
    <xf numFmtId="0" fontId="57" fillId="0" borderId="7" xfId="0" applyFont="1" applyBorder="1" applyAlignment="1" applyProtection="1">
      <alignment horizontal="center" vertical="center" shrinkToFit="1"/>
    </xf>
    <xf numFmtId="0" fontId="57" fillId="0" borderId="8" xfId="0" applyFont="1" applyBorder="1" applyAlignment="1" applyProtection="1">
      <alignment horizontal="center" vertical="center" shrinkToFit="1"/>
    </xf>
    <xf numFmtId="0" fontId="0" fillId="0" borderId="0" xfId="0" applyNumberFormat="1" applyAlignment="1" applyProtection="1">
      <alignment horizontal="right" vertical="center"/>
    </xf>
    <xf numFmtId="176" fontId="0" fillId="0" borderId="0" xfId="0" applyNumberFormat="1" applyAlignment="1" applyProtection="1">
      <alignment horizontal="right" vertical="center"/>
    </xf>
    <xf numFmtId="0" fontId="0" fillId="0" borderId="0" xfId="0" applyBorder="1" applyAlignment="1" applyProtection="1">
      <alignment horizontal="left" vertical="center" shrinkToFit="1"/>
    </xf>
    <xf numFmtId="0" fontId="0" fillId="0" borderId="0" xfId="0" applyBorder="1" applyAlignment="1" applyProtection="1">
      <alignment vertical="center" shrinkToFit="1"/>
    </xf>
    <xf numFmtId="0" fontId="0" fillId="0" borderId="42" xfId="0" applyBorder="1" applyAlignment="1" applyProtection="1">
      <alignment vertical="center" wrapText="1"/>
    </xf>
    <xf numFmtId="0" fontId="0" fillId="0" borderId="3" xfId="0" applyBorder="1" applyAlignment="1" applyProtection="1">
      <alignment vertical="center"/>
    </xf>
    <xf numFmtId="38" fontId="48" fillId="0" borderId="7" xfId="0" applyNumberFormat="1" applyFont="1" applyBorder="1" applyAlignment="1" applyProtection="1">
      <alignment vertical="center"/>
    </xf>
    <xf numFmtId="38" fontId="48" fillId="0" borderId="3" xfId="0" applyNumberFormat="1" applyFont="1" applyBorder="1" applyAlignment="1" applyProtection="1">
      <alignment vertical="center"/>
    </xf>
    <xf numFmtId="38" fontId="0" fillId="0" borderId="7" xfId="0" applyNumberFormat="1" applyBorder="1" applyAlignment="1" applyProtection="1">
      <alignment vertical="center"/>
    </xf>
    <xf numFmtId="38" fontId="0" fillId="0" borderId="3" xfId="0" applyNumberFormat="1" applyBorder="1" applyAlignment="1" applyProtection="1">
      <alignment vertical="center"/>
    </xf>
    <xf numFmtId="49" fontId="0" fillId="0" borderId="7" xfId="0" applyNumberFormat="1" applyBorder="1" applyAlignment="1" applyProtection="1">
      <alignment vertical="center" wrapText="1"/>
      <protection locked="0"/>
    </xf>
    <xf numFmtId="49" fontId="0" fillId="0" borderId="3" xfId="0" applyNumberFormat="1" applyBorder="1" applyAlignment="1" applyProtection="1">
      <alignment vertical="center" wrapText="1"/>
      <protection locked="0"/>
    </xf>
    <xf numFmtId="49" fontId="0" fillId="0" borderId="8" xfId="0" applyNumberFormat="1" applyBorder="1" applyAlignment="1" applyProtection="1">
      <alignment vertical="center" wrapText="1"/>
      <protection locked="0"/>
    </xf>
    <xf numFmtId="0" fontId="0" fillId="0" borderId="7"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8" xfId="0" applyNumberFormat="1" applyBorder="1" applyAlignment="1" applyProtection="1">
      <alignment horizontal="center" vertical="center"/>
      <protection locked="0"/>
    </xf>
    <xf numFmtId="0" fontId="0" fillId="0" borderId="7" xfId="0" applyBorder="1" applyAlignment="1" applyProtection="1">
      <alignment horizontal="center" vertical="center" wrapText="1"/>
    </xf>
    <xf numFmtId="0" fontId="59" fillId="0" borderId="0" xfId="0" applyFont="1" applyFill="1" applyAlignment="1" applyProtection="1">
      <alignment horizontal="left" vertical="top" wrapText="1"/>
      <protection locked="0"/>
    </xf>
    <xf numFmtId="176" fontId="59" fillId="0" borderId="0" xfId="0" applyNumberFormat="1" applyFont="1" applyFill="1" applyAlignment="1" applyProtection="1">
      <alignment horizontal="right" vertical="center" shrinkToFit="1"/>
      <protection locked="0"/>
    </xf>
    <xf numFmtId="0" fontId="59" fillId="0" borderId="0" xfId="0" applyFont="1" applyAlignment="1">
      <alignment vertical="center" wrapText="1"/>
    </xf>
    <xf numFmtId="0" fontId="59" fillId="0" borderId="0" xfId="0" applyFont="1" applyAlignment="1">
      <alignment vertical="center"/>
    </xf>
    <xf numFmtId="0" fontId="61" fillId="0" borderId="0" xfId="0" applyFont="1" applyAlignment="1" applyProtection="1">
      <alignment horizontal="center" vertical="center"/>
    </xf>
    <xf numFmtId="0" fontId="59" fillId="0" borderId="0" xfId="0" applyFont="1" applyAlignment="1">
      <alignment vertical="top" wrapText="1"/>
    </xf>
    <xf numFmtId="0" fontId="59" fillId="0" borderId="0" xfId="0" applyFont="1" applyAlignment="1">
      <alignment horizontal="center" vertical="center"/>
    </xf>
    <xf numFmtId="0" fontId="59" fillId="0" borderId="7" xfId="0" applyFont="1" applyBorder="1" applyAlignment="1">
      <alignment horizontal="center" vertical="center" shrinkToFit="1"/>
    </xf>
    <xf numFmtId="0" fontId="59" fillId="0" borderId="8" xfId="0" applyFont="1" applyBorder="1" applyAlignment="1">
      <alignment horizontal="center" vertical="center" shrinkToFit="1"/>
    </xf>
    <xf numFmtId="0" fontId="59" fillId="0" borderId="1" xfId="0" applyFont="1" applyBorder="1" applyAlignment="1">
      <alignment horizontal="center" vertical="center" shrinkToFit="1"/>
    </xf>
    <xf numFmtId="0" fontId="60" fillId="0" borderId="1" xfId="0" applyFont="1" applyBorder="1" applyAlignment="1">
      <alignment horizontal="center" vertical="center" wrapText="1"/>
    </xf>
    <xf numFmtId="0" fontId="59" fillId="0" borderId="0" xfId="0" applyFont="1">
      <alignment vertical="center"/>
    </xf>
    <xf numFmtId="0" fontId="61" fillId="0" borderId="0" xfId="0" applyFont="1" applyAlignment="1">
      <alignment horizontal="center" vertical="center"/>
    </xf>
    <xf numFmtId="0" fontId="59" fillId="0" borderId="0" xfId="0" applyFont="1" applyAlignment="1">
      <alignment vertical="center" shrinkToFit="1"/>
    </xf>
    <xf numFmtId="0" fontId="59" fillId="0" borderId="4" xfId="0" applyFont="1" applyBorder="1" applyAlignment="1">
      <alignment vertical="center" shrinkToFit="1"/>
    </xf>
    <xf numFmtId="0" fontId="59" fillId="0" borderId="7" xfId="0" applyFont="1" applyBorder="1" applyAlignment="1" applyProtection="1">
      <alignment horizontal="center" vertical="center" shrinkToFit="1"/>
      <protection locked="0"/>
    </xf>
    <xf numFmtId="0" fontId="59" fillId="0" borderId="8" xfId="0" applyFont="1" applyBorder="1" applyAlignment="1" applyProtection="1">
      <alignment horizontal="center" vertical="center" shrinkToFit="1"/>
      <protection locked="0"/>
    </xf>
    <xf numFmtId="0" fontId="59" fillId="0" borderId="1" xfId="0" applyFont="1" applyBorder="1" applyAlignment="1" applyProtection="1">
      <alignment horizontal="center" vertical="center" shrinkToFit="1"/>
      <protection locked="0"/>
    </xf>
    <xf numFmtId="176" fontId="59" fillId="0" borderId="1" xfId="0" applyNumberFormat="1" applyFont="1" applyBorder="1" applyAlignment="1" applyProtection="1">
      <alignment horizontal="center" vertical="center" shrinkToFit="1"/>
      <protection locked="0"/>
    </xf>
    <xf numFmtId="0" fontId="60" fillId="0" borderId="0" xfId="0" applyFont="1" applyAlignment="1">
      <alignment vertical="center" shrinkToFit="1"/>
    </xf>
    <xf numFmtId="0" fontId="59" fillId="0" borderId="0" xfId="0" applyFont="1" applyAlignment="1" applyProtection="1">
      <alignment vertical="top" wrapText="1"/>
      <protection locked="0"/>
    </xf>
    <xf numFmtId="183" fontId="13" fillId="0" borderId="52" xfId="12" applyNumberFormat="1" applyFont="1" applyFill="1" applyBorder="1" applyAlignment="1" applyProtection="1">
      <alignment vertical="center" shrinkToFit="1"/>
      <protection locked="0"/>
    </xf>
    <xf numFmtId="183" fontId="13" fillId="0" borderId="32" xfId="12" applyNumberFormat="1" applyFont="1" applyFill="1" applyBorder="1" applyAlignment="1" applyProtection="1">
      <alignment vertical="center" shrinkToFit="1"/>
      <protection locked="0"/>
    </xf>
    <xf numFmtId="0" fontId="13" fillId="0" borderId="1" xfId="15" applyFont="1" applyFill="1" applyBorder="1" applyAlignment="1" applyProtection="1">
      <alignment horizontal="center" vertical="center" shrinkToFit="1"/>
    </xf>
    <xf numFmtId="49" fontId="13" fillId="0" borderId="1" xfId="15" applyNumberFormat="1" applyFont="1" applyFill="1" applyBorder="1" applyAlignment="1" applyProtection="1">
      <alignment vertical="center" shrinkToFit="1"/>
      <protection locked="0"/>
    </xf>
    <xf numFmtId="0" fontId="13" fillId="0" borderId="7" xfId="15" applyFont="1" applyFill="1" applyBorder="1" applyAlignment="1" applyProtection="1">
      <alignment horizontal="center" vertical="center" shrinkToFit="1"/>
    </xf>
    <xf numFmtId="0" fontId="13" fillId="0" borderId="8" xfId="15" applyFont="1" applyFill="1" applyBorder="1" applyAlignment="1" applyProtection="1">
      <alignment horizontal="center" vertical="center" shrinkToFit="1"/>
    </xf>
    <xf numFmtId="49" fontId="13" fillId="0" borderId="7" xfId="15" applyNumberFormat="1" applyFont="1" applyFill="1" applyBorder="1" applyAlignment="1" applyProtection="1">
      <alignment vertical="center" shrinkToFit="1"/>
      <protection locked="0"/>
    </xf>
    <xf numFmtId="49" fontId="13" fillId="0" borderId="3" xfId="15" applyNumberFormat="1" applyFont="1" applyFill="1" applyBorder="1" applyAlignment="1" applyProtection="1">
      <alignment vertical="center" shrinkToFit="1"/>
      <protection locked="0"/>
    </xf>
    <xf numFmtId="49" fontId="13" fillId="0" borderId="8" xfId="15" applyNumberFormat="1" applyFont="1" applyFill="1" applyBorder="1" applyAlignment="1" applyProtection="1">
      <alignment vertical="center" shrinkToFit="1"/>
      <protection locked="0"/>
    </xf>
    <xf numFmtId="38" fontId="13" fillId="0" borderId="46" xfId="12" applyFont="1" applyFill="1" applyBorder="1" applyAlignment="1" applyProtection="1">
      <alignment vertical="center" shrinkToFit="1"/>
      <protection locked="0"/>
    </xf>
    <xf numFmtId="38" fontId="13" fillId="0" borderId="31" xfId="12" applyFont="1" applyFill="1" applyBorder="1" applyAlignment="1" applyProtection="1">
      <alignment vertical="center" shrinkToFit="1"/>
      <protection locked="0"/>
    </xf>
    <xf numFmtId="38" fontId="13" fillId="0" borderId="25" xfId="12" applyFont="1" applyFill="1" applyBorder="1" applyAlignment="1" applyProtection="1">
      <alignment vertical="center" shrinkToFit="1"/>
      <protection locked="0"/>
    </xf>
    <xf numFmtId="49" fontId="13" fillId="0" borderId="46" xfId="12" applyNumberFormat="1" applyFont="1" applyFill="1" applyBorder="1" applyAlignment="1" applyProtection="1">
      <alignment vertical="center" shrinkToFit="1"/>
      <protection locked="0"/>
    </xf>
    <xf numFmtId="49" fontId="13" fillId="0" borderId="31" xfId="12" applyNumberFormat="1" applyFont="1" applyFill="1" applyBorder="1" applyAlignment="1" applyProtection="1">
      <alignment vertical="center" shrinkToFit="1"/>
      <protection locked="0"/>
    </xf>
    <xf numFmtId="49" fontId="13" fillId="0" borderId="25" xfId="12" applyNumberFormat="1" applyFont="1" applyFill="1" applyBorder="1" applyAlignment="1" applyProtection="1">
      <alignment vertical="center" shrinkToFit="1"/>
      <protection locked="0"/>
    </xf>
    <xf numFmtId="183" fontId="13" fillId="0" borderId="46" xfId="12" applyNumberFormat="1" applyFont="1" applyFill="1" applyBorder="1" applyAlignment="1" applyProtection="1">
      <alignment vertical="center" shrinkToFit="1"/>
      <protection locked="0"/>
    </xf>
    <xf numFmtId="183" fontId="13" fillId="0" borderId="31" xfId="12" applyNumberFormat="1" applyFont="1" applyFill="1" applyBorder="1" applyAlignment="1" applyProtection="1">
      <alignment vertical="center" shrinkToFit="1"/>
      <protection locked="0"/>
    </xf>
    <xf numFmtId="0" fontId="13" fillId="0" borderId="1" xfId="15" applyFont="1" applyFill="1" applyBorder="1" applyAlignment="1" applyProtection="1">
      <alignment horizontal="center" vertical="center" wrapText="1"/>
    </xf>
    <xf numFmtId="3" fontId="13" fillId="0" borderId="1" xfId="15" applyNumberFormat="1" applyFont="1" applyFill="1" applyBorder="1" applyAlignment="1" applyProtection="1">
      <alignment horizontal="center" vertical="center" shrinkToFit="1"/>
    </xf>
    <xf numFmtId="0" fontId="13" fillId="0" borderId="1" xfId="15" applyFont="1" applyFill="1" applyBorder="1" applyAlignment="1" applyProtection="1">
      <alignment horizontal="left" vertical="center" shrinkToFit="1"/>
    </xf>
    <xf numFmtId="0" fontId="7" fillId="0" borderId="1" xfId="15" applyFont="1" applyFill="1" applyBorder="1" applyAlignment="1" applyProtection="1">
      <alignment horizontal="center" vertical="center"/>
    </xf>
    <xf numFmtId="0" fontId="18" fillId="0" borderId="0" xfId="15" applyFont="1" applyFill="1" applyAlignment="1" applyProtection="1">
      <alignment horizontal="center" vertical="center" shrinkToFit="1"/>
    </xf>
    <xf numFmtId="0" fontId="20" fillId="0" borderId="1" xfId="15" applyFont="1" applyFill="1" applyBorder="1" applyAlignment="1" applyProtection="1">
      <alignment horizontal="center" vertical="center" wrapText="1" shrinkToFit="1"/>
    </xf>
    <xf numFmtId="0" fontId="20" fillId="0" borderId="1" xfId="15" applyFont="1" applyFill="1" applyBorder="1" applyAlignment="1" applyProtection="1">
      <alignment horizontal="center" vertical="center" shrinkToFit="1"/>
    </xf>
    <xf numFmtId="38" fontId="13" fillId="0" borderId="34" xfId="12" applyFont="1" applyFill="1" applyBorder="1" applyAlignment="1" applyProtection="1">
      <alignment horizontal="center" vertical="center"/>
    </xf>
    <xf numFmtId="38" fontId="13" fillId="0" borderId="42" xfId="12" applyFont="1" applyFill="1" applyBorder="1" applyAlignment="1" applyProtection="1">
      <alignment horizontal="center" vertical="center"/>
    </xf>
    <xf numFmtId="38" fontId="13" fillId="0" borderId="28" xfId="12" applyFont="1" applyFill="1" applyBorder="1" applyAlignment="1" applyProtection="1">
      <alignment horizontal="center" vertical="center"/>
    </xf>
    <xf numFmtId="38" fontId="13" fillId="0" borderId="7" xfId="12" applyFont="1" applyFill="1" applyBorder="1" applyAlignment="1" applyProtection="1">
      <alignment horizontal="center" vertical="center" shrinkToFit="1"/>
    </xf>
    <xf numFmtId="38" fontId="13" fillId="0" borderId="3" xfId="12" applyFont="1" applyFill="1" applyBorder="1" applyAlignment="1" applyProtection="1">
      <alignment horizontal="center" vertical="center" shrinkToFit="1"/>
    </xf>
    <xf numFmtId="38" fontId="13" fillId="0" borderId="8" xfId="12" applyFont="1" applyFill="1" applyBorder="1" applyAlignment="1" applyProtection="1">
      <alignment horizontal="center" vertical="center" shrinkToFit="1"/>
    </xf>
    <xf numFmtId="38" fontId="20" fillId="0" borderId="42" xfId="12" applyFont="1" applyFill="1" applyBorder="1" applyAlignment="1" applyProtection="1">
      <alignment horizontal="center" vertical="center" wrapText="1" shrinkToFit="1"/>
    </xf>
    <xf numFmtId="38" fontId="20" fillId="0" borderId="28" xfId="12" applyFont="1" applyFill="1" applyBorder="1" applyAlignment="1" applyProtection="1">
      <alignment horizontal="center" vertical="center" wrapText="1" shrinkToFit="1"/>
    </xf>
    <xf numFmtId="0" fontId="13" fillId="0" borderId="1" xfId="15" applyNumberFormat="1" applyFont="1" applyFill="1" applyBorder="1" applyAlignment="1" applyProtection="1">
      <alignment horizontal="center" vertical="center" shrinkToFit="1"/>
    </xf>
    <xf numFmtId="3" fontId="13" fillId="0" borderId="1" xfId="15" applyNumberFormat="1" applyFont="1" applyFill="1" applyBorder="1" applyAlignment="1" applyProtection="1">
      <alignment horizontal="center" vertical="center" shrinkToFit="1"/>
      <protection locked="0"/>
    </xf>
    <xf numFmtId="183" fontId="13" fillId="0" borderId="7" xfId="15" applyNumberFormat="1" applyFont="1" applyFill="1" applyBorder="1" applyAlignment="1" applyProtection="1">
      <alignment horizontal="center" vertical="center" shrinkToFit="1"/>
      <protection locked="0"/>
    </xf>
    <xf numFmtId="183" fontId="13" fillId="0" borderId="3" xfId="15" applyNumberFormat="1" applyFont="1" applyFill="1" applyBorder="1" applyAlignment="1" applyProtection="1">
      <alignment horizontal="center" vertical="center" shrinkToFit="1"/>
      <protection locked="0"/>
    </xf>
    <xf numFmtId="0" fontId="34" fillId="0" borderId="7" xfId="15" applyFont="1" applyFill="1" applyBorder="1" applyAlignment="1" applyProtection="1">
      <alignment horizontal="center" vertical="center" shrinkToFit="1"/>
    </xf>
    <xf numFmtId="0" fontId="34" fillId="0" borderId="8" xfId="15" applyFont="1" applyFill="1" applyBorder="1" applyAlignment="1" applyProtection="1">
      <alignment horizontal="center" vertical="center" shrinkToFit="1"/>
    </xf>
    <xf numFmtId="49" fontId="13" fillId="0" borderId="1" xfId="15" applyNumberFormat="1" applyFont="1" applyFill="1" applyBorder="1" applyAlignment="1" applyProtection="1">
      <alignment horizontal="center" vertical="center" shrinkToFit="1"/>
      <protection locked="0"/>
    </xf>
    <xf numFmtId="0" fontId="13" fillId="0" borderId="3" xfId="15" applyFont="1" applyFill="1" applyBorder="1" applyAlignment="1" applyProtection="1">
      <alignment horizontal="center" vertical="center" shrinkToFit="1"/>
    </xf>
    <xf numFmtId="0" fontId="13" fillId="0" borderId="1" xfId="15" applyFont="1" applyFill="1" applyBorder="1" applyAlignment="1" applyProtection="1">
      <alignment horizontal="center" vertical="center"/>
    </xf>
    <xf numFmtId="0" fontId="13" fillId="0" borderId="7" xfId="15" applyFont="1" applyFill="1" applyBorder="1" applyAlignment="1" applyProtection="1">
      <alignment horizontal="center" vertical="center"/>
    </xf>
    <xf numFmtId="0" fontId="13" fillId="0" borderId="3" xfId="15" applyFont="1" applyFill="1" applyBorder="1" applyAlignment="1" applyProtection="1">
      <alignment horizontal="center" vertical="center"/>
    </xf>
    <xf numFmtId="0" fontId="13" fillId="0" borderId="8" xfId="15" applyFont="1" applyFill="1" applyBorder="1" applyAlignment="1" applyProtection="1">
      <alignment horizontal="center" vertical="center"/>
    </xf>
    <xf numFmtId="0" fontId="13" fillId="0" borderId="7" xfId="15" applyFont="1" applyFill="1" applyBorder="1" applyAlignment="1" applyProtection="1">
      <alignment horizontal="center" vertical="center" wrapText="1"/>
    </xf>
    <xf numFmtId="0" fontId="13" fillId="0" borderId="3" xfId="15" applyFont="1" applyFill="1" applyBorder="1" applyAlignment="1" applyProtection="1">
      <alignment horizontal="center" vertical="center" wrapText="1"/>
    </xf>
    <xf numFmtId="0" fontId="13" fillId="0" borderId="8" xfId="15" applyFont="1" applyFill="1" applyBorder="1" applyAlignment="1" applyProtection="1">
      <alignment horizontal="center" vertical="center" wrapText="1"/>
    </xf>
    <xf numFmtId="0" fontId="6" fillId="0" borderId="7" xfId="15" applyFont="1" applyFill="1" applyBorder="1" applyAlignment="1" applyProtection="1">
      <alignment horizontal="center" vertical="center" wrapText="1"/>
    </xf>
    <xf numFmtId="0" fontId="6" fillId="0" borderId="3" xfId="15" applyFont="1" applyFill="1" applyBorder="1" applyAlignment="1" applyProtection="1">
      <alignment horizontal="center" vertical="center" wrapText="1"/>
    </xf>
    <xf numFmtId="0" fontId="6" fillId="0" borderId="8" xfId="15" applyFont="1" applyFill="1" applyBorder="1" applyAlignment="1" applyProtection="1">
      <alignment horizontal="center" vertical="center" wrapText="1"/>
    </xf>
    <xf numFmtId="38" fontId="13" fillId="0" borderId="52" xfId="12" applyFont="1" applyFill="1" applyBorder="1" applyAlignment="1" applyProtection="1">
      <alignment vertical="center" shrinkToFit="1"/>
      <protection locked="0"/>
    </xf>
    <xf numFmtId="38" fontId="13" fillId="0" borderId="32" xfId="12" applyFont="1" applyFill="1" applyBorder="1" applyAlignment="1" applyProtection="1">
      <alignment vertical="center" shrinkToFit="1"/>
      <protection locked="0"/>
    </xf>
    <xf numFmtId="38" fontId="13" fillId="0" borderId="26" xfId="12" applyFont="1" applyFill="1" applyBorder="1" applyAlignment="1" applyProtection="1">
      <alignment vertical="center" shrinkToFit="1"/>
      <protection locked="0"/>
    </xf>
    <xf numFmtId="49" fontId="13" fillId="0" borderId="52" xfId="12" applyNumberFormat="1" applyFont="1" applyFill="1" applyBorder="1" applyAlignment="1" applyProtection="1">
      <alignment vertical="center" shrinkToFit="1"/>
      <protection locked="0"/>
    </xf>
    <xf numFmtId="49" fontId="13" fillId="0" borderId="32" xfId="12" applyNumberFormat="1" applyFont="1" applyFill="1" applyBorder="1" applyAlignment="1" applyProtection="1">
      <alignment vertical="center" shrinkToFit="1"/>
      <protection locked="0"/>
    </xf>
    <xf numFmtId="49" fontId="13" fillId="0" borderId="26" xfId="12" applyNumberFormat="1" applyFont="1" applyFill="1" applyBorder="1" applyAlignment="1" applyProtection="1">
      <alignment vertical="center" shrinkToFit="1"/>
      <protection locked="0"/>
    </xf>
    <xf numFmtId="38" fontId="13" fillId="0" borderId="53" xfId="12" applyFont="1" applyFill="1" applyBorder="1" applyAlignment="1" applyProtection="1">
      <alignment vertical="center" shrinkToFit="1"/>
      <protection locked="0"/>
    </xf>
    <xf numFmtId="38" fontId="13" fillId="0" borderId="4" xfId="12" applyFont="1" applyFill="1" applyBorder="1" applyAlignment="1" applyProtection="1">
      <alignment vertical="center" shrinkToFit="1"/>
      <protection locked="0"/>
    </xf>
    <xf numFmtId="38" fontId="13" fillId="0" borderId="27" xfId="12" applyFont="1" applyFill="1" applyBorder="1" applyAlignment="1" applyProtection="1">
      <alignment vertical="center" shrinkToFit="1"/>
      <protection locked="0"/>
    </xf>
    <xf numFmtId="49" fontId="13" fillId="0" borderId="53" xfId="12" applyNumberFormat="1" applyFont="1" applyFill="1" applyBorder="1" applyAlignment="1" applyProtection="1">
      <alignment vertical="center" shrinkToFit="1"/>
      <protection locked="0"/>
    </xf>
    <xf numFmtId="49" fontId="13" fillId="0" borderId="4" xfId="12" applyNumberFormat="1" applyFont="1" applyFill="1" applyBorder="1" applyAlignment="1" applyProtection="1">
      <alignment vertical="center" shrinkToFit="1"/>
      <protection locked="0"/>
    </xf>
    <xf numFmtId="49" fontId="13" fillId="0" borderId="27" xfId="12" applyNumberFormat="1" applyFont="1" applyFill="1" applyBorder="1" applyAlignment="1" applyProtection="1">
      <alignment vertical="center" shrinkToFit="1"/>
      <protection locked="0"/>
    </xf>
    <xf numFmtId="183" fontId="13" fillId="0" borderId="53" xfId="12" applyNumberFormat="1" applyFont="1" applyFill="1" applyBorder="1" applyAlignment="1" applyProtection="1">
      <alignment vertical="center" shrinkToFit="1"/>
      <protection locked="0"/>
    </xf>
    <xf numFmtId="183" fontId="13" fillId="0" borderId="4" xfId="12" applyNumberFormat="1" applyFont="1" applyFill="1" applyBorder="1" applyAlignment="1" applyProtection="1">
      <alignment vertical="center" shrinkToFit="1"/>
      <protection locked="0"/>
    </xf>
    <xf numFmtId="0" fontId="13" fillId="0" borderId="1" xfId="15" applyFont="1" applyFill="1" applyBorder="1" applyAlignment="1" applyProtection="1">
      <alignment horizontal="center" vertical="center" wrapText="1" shrinkToFit="1"/>
    </xf>
    <xf numFmtId="183" fontId="13" fillId="0" borderId="7" xfId="12" applyNumberFormat="1" applyFont="1" applyFill="1" applyBorder="1" applyAlignment="1" applyProtection="1">
      <alignment horizontal="right" vertical="center" shrinkToFit="1"/>
      <protection locked="0"/>
    </xf>
    <xf numFmtId="183" fontId="13" fillId="0" borderId="3" xfId="12" applyNumberFormat="1" applyFont="1" applyFill="1" applyBorder="1" applyAlignment="1" applyProtection="1">
      <alignment horizontal="right" vertical="center" shrinkToFit="1"/>
      <protection locked="0"/>
    </xf>
    <xf numFmtId="0" fontId="13" fillId="0" borderId="46" xfId="15" applyFont="1" applyFill="1" applyBorder="1" applyAlignment="1" applyProtection="1">
      <alignment horizontal="center" vertical="center" shrinkToFit="1"/>
    </xf>
    <xf numFmtId="0" fontId="13" fillId="0" borderId="31" xfId="15" applyFont="1" applyFill="1" applyBorder="1" applyAlignment="1" applyProtection="1">
      <alignment horizontal="center" vertical="center" shrinkToFit="1"/>
    </xf>
    <xf numFmtId="0" fontId="13" fillId="0" borderId="25" xfId="15" applyFont="1" applyFill="1" applyBorder="1" applyAlignment="1" applyProtection="1">
      <alignment horizontal="center" vertical="center" shrinkToFit="1"/>
    </xf>
    <xf numFmtId="183" fontId="13" fillId="0" borderId="46" xfId="12" applyNumberFormat="1" applyFont="1" applyFill="1" applyBorder="1" applyAlignment="1" applyProtection="1">
      <alignment horizontal="right" vertical="center" shrinkToFit="1"/>
      <protection locked="0"/>
    </xf>
    <xf numFmtId="183" fontId="13" fillId="0" borderId="31" xfId="12" applyNumberFormat="1" applyFont="1" applyFill="1" applyBorder="1" applyAlignment="1" applyProtection="1">
      <alignment horizontal="right" vertical="center" shrinkToFit="1"/>
      <protection locked="0"/>
    </xf>
    <xf numFmtId="0" fontId="13" fillId="0" borderId="54" xfId="15" applyFont="1" applyFill="1" applyBorder="1" applyAlignment="1" applyProtection="1">
      <alignment horizontal="center" vertical="center" shrinkToFit="1"/>
    </xf>
    <xf numFmtId="0" fontId="13" fillId="0" borderId="30" xfId="15" applyFont="1" applyFill="1" applyBorder="1" applyAlignment="1" applyProtection="1">
      <alignment horizontal="center" vertical="center" shrinkToFit="1"/>
    </xf>
    <xf numFmtId="183" fontId="13" fillId="0" borderId="29" xfId="12" applyNumberFormat="1" applyFont="1" applyFill="1" applyBorder="1" applyAlignment="1" applyProtection="1">
      <alignment horizontal="right" vertical="center" shrinkToFit="1"/>
      <protection locked="0"/>
    </xf>
    <xf numFmtId="183" fontId="13" fillId="0" borderId="54" xfId="12" applyNumberFormat="1" applyFont="1" applyFill="1" applyBorder="1" applyAlignment="1" applyProtection="1">
      <alignment horizontal="right" vertical="center" shrinkToFit="1"/>
      <protection locked="0"/>
    </xf>
    <xf numFmtId="0" fontId="13" fillId="0" borderId="34" xfId="15" applyFont="1" applyFill="1" applyBorder="1" applyAlignment="1" applyProtection="1">
      <alignment horizontal="center" vertical="center" wrapText="1"/>
    </xf>
    <xf numFmtId="0" fontId="13" fillId="0" borderId="28" xfId="15" applyFont="1" applyFill="1" applyBorder="1" applyAlignment="1" applyProtection="1">
      <alignment horizontal="center" vertical="center" wrapText="1"/>
    </xf>
    <xf numFmtId="0" fontId="13" fillId="0" borderId="24" xfId="15" applyFont="1" applyFill="1" applyBorder="1" applyAlignment="1" applyProtection="1">
      <alignment horizontal="center" vertical="center" wrapText="1"/>
    </xf>
    <xf numFmtId="0" fontId="13" fillId="0" borderId="48" xfId="15" applyFont="1" applyFill="1" applyBorder="1" applyAlignment="1" applyProtection="1">
      <alignment horizontal="center" vertical="center" wrapText="1"/>
    </xf>
    <xf numFmtId="0" fontId="13" fillId="0" borderId="53" xfId="15" applyFont="1" applyFill="1" applyBorder="1" applyAlignment="1" applyProtection="1">
      <alignment horizontal="center" vertical="center" wrapText="1"/>
    </xf>
    <xf numFmtId="0" fontId="13" fillId="0" borderId="27" xfId="15" applyFont="1" applyFill="1" applyBorder="1" applyAlignment="1" applyProtection="1">
      <alignment horizontal="center" vertical="center" wrapText="1"/>
    </xf>
    <xf numFmtId="49" fontId="13" fillId="0" borderId="46" xfId="15" applyNumberFormat="1" applyFont="1" applyFill="1" applyBorder="1" applyAlignment="1" applyProtection="1">
      <alignment horizontal="center" vertical="center" shrinkToFit="1"/>
      <protection locked="0"/>
    </xf>
    <xf numFmtId="49" fontId="13" fillId="0" borderId="31" xfId="15" applyNumberFormat="1" applyFont="1" applyFill="1" applyBorder="1" applyAlignment="1" applyProtection="1">
      <alignment horizontal="center" vertical="center" shrinkToFit="1"/>
      <protection locked="0"/>
    </xf>
    <xf numFmtId="183" fontId="23" fillId="0" borderId="46" xfId="15" applyNumberFormat="1" applyFont="1" applyFill="1" applyBorder="1" applyAlignment="1" applyProtection="1">
      <alignment horizontal="right" vertical="center" shrinkToFit="1"/>
      <protection locked="0"/>
    </xf>
    <xf numFmtId="183" fontId="23" fillId="0" borderId="31" xfId="15" applyNumberFormat="1" applyFont="1" applyFill="1" applyBorder="1" applyAlignment="1" applyProtection="1">
      <alignment horizontal="right" vertical="center" shrinkToFit="1"/>
      <protection locked="0"/>
    </xf>
    <xf numFmtId="49" fontId="13" fillId="0" borderId="46" xfId="15" applyNumberFormat="1" applyFont="1" applyFill="1" applyBorder="1" applyAlignment="1" applyProtection="1">
      <alignment horizontal="left" vertical="center" shrinkToFit="1"/>
      <protection locked="0"/>
    </xf>
    <xf numFmtId="49" fontId="13" fillId="0" borderId="31" xfId="15" applyNumberFormat="1" applyFont="1" applyFill="1" applyBorder="1" applyAlignment="1" applyProtection="1">
      <alignment horizontal="left" vertical="center" shrinkToFit="1"/>
      <protection locked="0"/>
    </xf>
    <xf numFmtId="49" fontId="13" fillId="0" borderId="25" xfId="15" applyNumberFormat="1" applyFont="1" applyFill="1" applyBorder="1" applyAlignment="1" applyProtection="1">
      <alignment horizontal="left" vertical="center" shrinkToFit="1"/>
      <protection locked="0"/>
    </xf>
    <xf numFmtId="49" fontId="13" fillId="0" borderId="52" xfId="15" applyNumberFormat="1" applyFont="1" applyFill="1" applyBorder="1" applyAlignment="1" applyProtection="1">
      <alignment horizontal="center" vertical="center" shrinkToFit="1"/>
      <protection locked="0"/>
    </xf>
    <xf numFmtId="49" fontId="13" fillId="0" borderId="32" xfId="15" applyNumberFormat="1" applyFont="1" applyFill="1" applyBorder="1" applyAlignment="1" applyProtection="1">
      <alignment horizontal="center" vertical="center" shrinkToFit="1"/>
      <protection locked="0"/>
    </xf>
    <xf numFmtId="183" fontId="23" fillId="0" borderId="52" xfId="15" applyNumberFormat="1" applyFont="1" applyFill="1" applyBorder="1" applyAlignment="1" applyProtection="1">
      <alignment horizontal="right" vertical="center" shrinkToFit="1"/>
      <protection locked="0"/>
    </xf>
    <xf numFmtId="183" fontId="23" fillId="0" borderId="32" xfId="15" applyNumberFormat="1" applyFont="1" applyFill="1" applyBorder="1" applyAlignment="1" applyProtection="1">
      <alignment horizontal="right" vertical="center" shrinkToFit="1"/>
      <protection locked="0"/>
    </xf>
    <xf numFmtId="49" fontId="13" fillId="0" borderId="52" xfId="15" applyNumberFormat="1" applyFont="1" applyFill="1" applyBorder="1" applyAlignment="1" applyProtection="1">
      <alignment horizontal="left" vertical="center" shrinkToFit="1"/>
      <protection locked="0"/>
    </xf>
    <xf numFmtId="49" fontId="13" fillId="0" borderId="32" xfId="15" applyNumberFormat="1" applyFont="1" applyFill="1" applyBorder="1" applyAlignment="1" applyProtection="1">
      <alignment horizontal="left" vertical="center" shrinkToFit="1"/>
      <protection locked="0"/>
    </xf>
    <xf numFmtId="49" fontId="13" fillId="0" borderId="26" xfId="15" applyNumberFormat="1" applyFont="1" applyFill="1" applyBorder="1" applyAlignment="1" applyProtection="1">
      <alignment horizontal="left" vertical="center" shrinkToFit="1"/>
      <protection locked="0"/>
    </xf>
    <xf numFmtId="49" fontId="13" fillId="0" borderId="29" xfId="15" applyNumberFormat="1" applyFont="1" applyFill="1" applyBorder="1" applyAlignment="1" applyProtection="1">
      <alignment horizontal="center" vertical="center" shrinkToFit="1"/>
      <protection locked="0"/>
    </xf>
    <xf numFmtId="49" fontId="13" fillId="0" borderId="54" xfId="15" applyNumberFormat="1" applyFont="1" applyFill="1" applyBorder="1" applyAlignment="1" applyProtection="1">
      <alignment horizontal="center" vertical="center" shrinkToFit="1"/>
      <protection locked="0"/>
    </xf>
    <xf numFmtId="183" fontId="23" fillId="0" borderId="29" xfId="15" applyNumberFormat="1" applyFont="1" applyFill="1" applyBorder="1" applyAlignment="1" applyProtection="1">
      <alignment horizontal="right" vertical="center" shrinkToFit="1"/>
      <protection locked="0"/>
    </xf>
    <xf numFmtId="183" fontId="23" fillId="0" borderId="54" xfId="15" applyNumberFormat="1" applyFont="1" applyFill="1" applyBorder="1" applyAlignment="1" applyProtection="1">
      <alignment horizontal="right" vertical="center" shrinkToFit="1"/>
      <protection locked="0"/>
    </xf>
    <xf numFmtId="49" fontId="13" fillId="0" borderId="29" xfId="15" applyNumberFormat="1" applyFont="1" applyFill="1" applyBorder="1" applyAlignment="1" applyProtection="1">
      <alignment horizontal="left" vertical="center" shrinkToFit="1"/>
      <protection locked="0"/>
    </xf>
    <xf numFmtId="49" fontId="13" fillId="0" borderId="54" xfId="15" applyNumberFormat="1" applyFont="1" applyFill="1" applyBorder="1" applyAlignment="1" applyProtection="1">
      <alignment horizontal="left" vertical="center" shrinkToFit="1"/>
      <protection locked="0"/>
    </xf>
    <xf numFmtId="49" fontId="13" fillId="0" borderId="30" xfId="15" applyNumberFormat="1" applyFont="1" applyFill="1" applyBorder="1" applyAlignment="1" applyProtection="1">
      <alignment horizontal="left" vertical="center" shrinkToFit="1"/>
      <protection locked="0"/>
    </xf>
    <xf numFmtId="0" fontId="13" fillId="0" borderId="52" xfId="15" applyFont="1" applyFill="1" applyBorder="1" applyAlignment="1" applyProtection="1">
      <alignment horizontal="center" vertical="center" shrinkToFit="1"/>
    </xf>
    <xf numFmtId="0" fontId="13" fillId="0" borderId="32" xfId="15" applyFont="1" applyFill="1" applyBorder="1" applyAlignment="1" applyProtection="1">
      <alignment horizontal="center" vertical="center" shrinkToFit="1"/>
    </xf>
    <xf numFmtId="0" fontId="13" fillId="0" borderId="26" xfId="15" applyFont="1" applyFill="1" applyBorder="1" applyAlignment="1" applyProtection="1">
      <alignment horizontal="center" vertical="center" shrinkToFit="1"/>
    </xf>
    <xf numFmtId="0" fontId="13" fillId="0" borderId="56" xfId="15" applyFont="1" applyFill="1" applyBorder="1" applyAlignment="1" applyProtection="1">
      <alignment horizontal="center" vertical="center" shrinkToFit="1"/>
    </xf>
    <xf numFmtId="49" fontId="13" fillId="0" borderId="31" xfId="15" applyNumberFormat="1" applyFont="1" applyFill="1" applyBorder="1" applyAlignment="1" applyProtection="1">
      <alignment horizontal="left" vertical="center" shrinkToFit="1"/>
    </xf>
    <xf numFmtId="49" fontId="13" fillId="0" borderId="25" xfId="15" applyNumberFormat="1" applyFont="1" applyFill="1" applyBorder="1" applyAlignment="1" applyProtection="1">
      <alignment horizontal="left" vertical="center" shrinkToFit="1"/>
    </xf>
    <xf numFmtId="0" fontId="13" fillId="0" borderId="55" xfId="15" applyFont="1" applyFill="1" applyBorder="1" applyAlignment="1" applyProtection="1">
      <alignment horizontal="center" vertical="center" shrinkToFit="1"/>
    </xf>
    <xf numFmtId="49" fontId="13" fillId="0" borderId="32" xfId="15" applyNumberFormat="1" applyFont="1" applyFill="1" applyBorder="1" applyAlignment="1" applyProtection="1">
      <alignment horizontal="left" vertical="center" shrinkToFit="1"/>
    </xf>
    <xf numFmtId="49" fontId="13" fillId="0" borderId="26" xfId="15" applyNumberFormat="1" applyFont="1" applyFill="1" applyBorder="1" applyAlignment="1" applyProtection="1">
      <alignment horizontal="left" vertical="center" shrinkToFit="1"/>
    </xf>
    <xf numFmtId="0" fontId="13" fillId="0" borderId="61" xfId="15" applyFont="1" applyFill="1" applyBorder="1" applyAlignment="1" applyProtection="1">
      <alignment horizontal="center" vertical="center" shrinkToFit="1"/>
    </xf>
    <xf numFmtId="0" fontId="13" fillId="0" borderId="33" xfId="15" applyFont="1" applyFill="1" applyBorder="1" applyAlignment="1" applyProtection="1">
      <alignment horizontal="center" vertical="center" shrinkToFit="1"/>
    </xf>
    <xf numFmtId="0" fontId="13" fillId="0" borderId="60" xfId="15" applyFont="1" applyFill="1" applyBorder="1" applyAlignment="1" applyProtection="1">
      <alignment horizontal="center" vertical="center" shrinkToFit="1"/>
    </xf>
    <xf numFmtId="0" fontId="13" fillId="0" borderId="34" xfId="15" applyFont="1" applyFill="1" applyBorder="1" applyAlignment="1" applyProtection="1">
      <alignment horizontal="left" vertical="center" wrapText="1"/>
      <protection locked="0"/>
    </xf>
    <xf numFmtId="0" fontId="13" fillId="0" borderId="42" xfId="15" applyFont="1" applyFill="1" applyBorder="1" applyAlignment="1" applyProtection="1">
      <alignment horizontal="left" vertical="center" wrapText="1"/>
      <protection locked="0"/>
    </xf>
    <xf numFmtId="0" fontId="13" fillId="0" borderId="28" xfId="15" applyFont="1" applyFill="1" applyBorder="1" applyAlignment="1" applyProtection="1">
      <alignment horizontal="left" vertical="center" wrapText="1"/>
      <protection locked="0"/>
    </xf>
    <xf numFmtId="0" fontId="13" fillId="0" borderId="24" xfId="15" applyFont="1" applyFill="1" applyBorder="1" applyAlignment="1" applyProtection="1">
      <alignment horizontal="left" vertical="center" wrapText="1"/>
      <protection locked="0"/>
    </xf>
    <xf numFmtId="0" fontId="13" fillId="0" borderId="0" xfId="15" applyFont="1" applyFill="1" applyBorder="1" applyAlignment="1" applyProtection="1">
      <alignment horizontal="left" vertical="center" wrapText="1"/>
      <protection locked="0"/>
    </xf>
    <xf numFmtId="0" fontId="13" fillId="0" borderId="48" xfId="15" applyFont="1" applyFill="1" applyBorder="1" applyAlignment="1" applyProtection="1">
      <alignment horizontal="left" vertical="center" wrapText="1"/>
      <protection locked="0"/>
    </xf>
    <xf numFmtId="0" fontId="13" fillId="0" borderId="53" xfId="15" applyFont="1" applyFill="1" applyBorder="1" applyAlignment="1" applyProtection="1">
      <alignment horizontal="left" vertical="center" wrapText="1"/>
      <protection locked="0"/>
    </xf>
    <xf numFmtId="0" fontId="13" fillId="0" borderId="4" xfId="15" applyFont="1" applyFill="1" applyBorder="1" applyAlignment="1" applyProtection="1">
      <alignment horizontal="left" vertical="center" wrapText="1"/>
      <protection locked="0"/>
    </xf>
    <xf numFmtId="0" fontId="13" fillId="0" borderId="27" xfId="15" applyFont="1" applyFill="1" applyBorder="1" applyAlignment="1" applyProtection="1">
      <alignment horizontal="left" vertical="center" wrapText="1"/>
      <protection locked="0"/>
    </xf>
    <xf numFmtId="0" fontId="21" fillId="0" borderId="1" xfId="15" applyFont="1" applyFill="1" applyBorder="1" applyAlignment="1" applyProtection="1">
      <alignment horizontal="center" vertical="center"/>
    </xf>
    <xf numFmtId="0" fontId="13" fillId="0" borderId="57" xfId="15" applyFont="1" applyFill="1" applyBorder="1" applyAlignment="1" applyProtection="1">
      <alignment horizontal="center" vertical="center" shrinkToFit="1"/>
    </xf>
    <xf numFmtId="0" fontId="13" fillId="0" borderId="4" xfId="15" applyFont="1" applyFill="1" applyBorder="1" applyAlignment="1" applyProtection="1">
      <alignment horizontal="center" vertical="center" shrinkToFit="1"/>
    </xf>
    <xf numFmtId="183" fontId="23" fillId="0" borderId="33" xfId="15" applyNumberFormat="1" applyFont="1" applyFill="1" applyBorder="1" applyAlignment="1" applyProtection="1">
      <alignment horizontal="right" vertical="center" shrinkToFit="1"/>
      <protection locked="0"/>
    </xf>
    <xf numFmtId="183" fontId="23" fillId="0" borderId="4" xfId="15" applyNumberFormat="1" applyFont="1" applyFill="1" applyBorder="1" applyAlignment="1" applyProtection="1">
      <alignment horizontal="right" vertical="center" shrinkToFit="1"/>
      <protection locked="0"/>
    </xf>
    <xf numFmtId="0" fontId="13" fillId="0" borderId="33" xfId="15" applyFont="1" applyFill="1" applyBorder="1" applyAlignment="1" applyProtection="1">
      <alignment horizontal="left" vertical="center" shrinkToFit="1"/>
    </xf>
    <xf numFmtId="0" fontId="13" fillId="0" borderId="4" xfId="15" applyFont="1" applyFill="1" applyBorder="1" applyAlignment="1" applyProtection="1">
      <alignment horizontal="left" vertical="center" shrinkToFit="1"/>
    </xf>
    <xf numFmtId="0" fontId="13" fillId="0" borderId="58" xfId="15" applyFont="1" applyFill="1" applyBorder="1" applyAlignment="1" applyProtection="1">
      <alignment horizontal="right" vertical="center" shrinkToFit="1"/>
    </xf>
    <xf numFmtId="0" fontId="13" fillId="0" borderId="33" xfId="15" applyFont="1" applyFill="1" applyBorder="1" applyAlignment="1" applyProtection="1">
      <alignment horizontal="right" vertical="center" shrinkToFit="1"/>
    </xf>
    <xf numFmtId="0" fontId="13" fillId="0" borderId="59" xfId="15" applyFont="1" applyFill="1" applyBorder="1" applyAlignment="1" applyProtection="1">
      <alignment horizontal="right" vertical="center" shrinkToFit="1"/>
    </xf>
    <xf numFmtId="0" fontId="13" fillId="0" borderId="4" xfId="15" applyFont="1" applyFill="1" applyBorder="1" applyAlignment="1" applyProtection="1">
      <alignment horizontal="right" vertical="center" shrinkToFit="1"/>
    </xf>
    <xf numFmtId="49" fontId="13" fillId="0" borderId="33" xfId="15" applyNumberFormat="1" applyFont="1" applyFill="1" applyBorder="1" applyAlignment="1" applyProtection="1">
      <alignment horizontal="left" vertical="center" wrapText="1" shrinkToFit="1"/>
      <protection locked="0"/>
    </xf>
    <xf numFmtId="49" fontId="13" fillId="0" borderId="60" xfId="15" applyNumberFormat="1" applyFont="1" applyFill="1" applyBorder="1" applyAlignment="1" applyProtection="1">
      <alignment horizontal="left" vertical="center" wrapText="1" shrinkToFit="1"/>
      <protection locked="0"/>
    </xf>
    <xf numFmtId="49" fontId="13" fillId="0" borderId="4" xfId="15" applyNumberFormat="1" applyFont="1" applyFill="1" applyBorder="1" applyAlignment="1" applyProtection="1">
      <alignment horizontal="left" vertical="center" wrapText="1" shrinkToFit="1"/>
      <protection locked="0"/>
    </xf>
    <xf numFmtId="49" fontId="13" fillId="0" borderId="27" xfId="15" applyNumberFormat="1" applyFont="1" applyFill="1" applyBorder="1" applyAlignment="1" applyProtection="1">
      <alignment horizontal="left" vertical="center" wrapText="1" shrinkToFit="1"/>
      <protection locked="0"/>
    </xf>
    <xf numFmtId="49" fontId="21" fillId="0" borderId="34" xfId="15" applyNumberFormat="1" applyFont="1" applyFill="1" applyBorder="1" applyAlignment="1" applyProtection="1">
      <alignment vertical="center" wrapText="1"/>
      <protection locked="0"/>
    </xf>
    <xf numFmtId="49" fontId="21" fillId="0" borderId="42" xfId="15" applyNumberFormat="1" applyFont="1" applyFill="1" applyBorder="1" applyAlignment="1" applyProtection="1">
      <alignment vertical="center" wrapText="1"/>
      <protection locked="0"/>
    </xf>
    <xf numFmtId="49" fontId="21" fillId="0" borderId="28" xfId="15" applyNumberFormat="1" applyFont="1" applyFill="1" applyBorder="1" applyAlignment="1" applyProtection="1">
      <alignment vertical="center" wrapText="1"/>
      <protection locked="0"/>
    </xf>
    <xf numFmtId="49" fontId="21" fillId="0" borderId="24" xfId="15" applyNumberFormat="1" applyFont="1" applyFill="1" applyBorder="1" applyAlignment="1" applyProtection="1">
      <alignment vertical="center" wrapText="1"/>
      <protection locked="0"/>
    </xf>
    <xf numFmtId="49" fontId="21" fillId="0" borderId="0" xfId="15" applyNumberFormat="1" applyFont="1" applyFill="1" applyBorder="1" applyAlignment="1" applyProtection="1">
      <alignment vertical="center" wrapText="1"/>
      <protection locked="0"/>
    </xf>
    <xf numFmtId="49" fontId="21" fillId="0" borderId="48" xfId="15" applyNumberFormat="1" applyFont="1" applyFill="1" applyBorder="1" applyAlignment="1" applyProtection="1">
      <alignment vertical="center" wrapText="1"/>
      <protection locked="0"/>
    </xf>
    <xf numFmtId="49" fontId="21" fillId="0" borderId="53" xfId="15" applyNumberFormat="1" applyFont="1" applyFill="1" applyBorder="1" applyAlignment="1" applyProtection="1">
      <alignment vertical="center" wrapText="1"/>
      <protection locked="0"/>
    </xf>
    <xf numFmtId="49" fontId="21" fillId="0" borderId="4" xfId="15" applyNumberFormat="1" applyFont="1" applyFill="1" applyBorder="1" applyAlignment="1" applyProtection="1">
      <alignment vertical="center" wrapText="1"/>
      <protection locked="0"/>
    </xf>
    <xf numFmtId="49" fontId="21" fillId="0" borderId="27" xfId="15" applyNumberFormat="1" applyFont="1" applyFill="1" applyBorder="1" applyAlignment="1" applyProtection="1">
      <alignment vertical="center" wrapText="1"/>
      <protection locked="0"/>
    </xf>
    <xf numFmtId="0" fontId="13" fillId="0" borderId="4" xfId="15" applyFont="1" applyFill="1" applyBorder="1" applyAlignment="1" applyProtection="1">
      <alignment vertical="center" shrinkToFit="1"/>
    </xf>
    <xf numFmtId="3" fontId="13" fillId="0" borderId="7" xfId="12" applyNumberFormat="1" applyFont="1" applyFill="1" applyBorder="1" applyAlignment="1" applyProtection="1">
      <alignment horizontal="right" vertical="center" shrinkToFit="1"/>
    </xf>
    <xf numFmtId="3" fontId="13" fillId="0" borderId="3" xfId="12" applyNumberFormat="1" applyFont="1" applyFill="1" applyBorder="1" applyAlignment="1" applyProtection="1">
      <alignment horizontal="right" vertical="center" shrinkToFit="1"/>
    </xf>
    <xf numFmtId="0" fontId="13" fillId="0" borderId="3" xfId="15" applyFont="1" applyFill="1" applyBorder="1" applyAlignment="1" applyProtection="1">
      <alignment horizontal="left" vertical="center" shrinkToFit="1"/>
    </xf>
    <xf numFmtId="0" fontId="13" fillId="0" borderId="8" xfId="15" applyFont="1" applyFill="1" applyBorder="1" applyAlignment="1" applyProtection="1">
      <alignment horizontal="left" vertical="center" shrinkToFit="1"/>
    </xf>
    <xf numFmtId="38" fontId="13" fillId="0" borderId="46" xfId="12" applyFont="1" applyFill="1" applyBorder="1" applyAlignment="1" applyProtection="1">
      <alignment horizontal="left" vertical="center" shrinkToFit="1"/>
      <protection locked="0"/>
    </xf>
    <xf numFmtId="38" fontId="13" fillId="0" borderId="31" xfId="12" applyFont="1" applyFill="1" applyBorder="1" applyAlignment="1" applyProtection="1">
      <alignment horizontal="left" vertical="center" shrinkToFit="1"/>
      <protection locked="0"/>
    </xf>
    <xf numFmtId="38" fontId="13" fillId="0" borderId="25" xfId="12" applyFont="1" applyFill="1" applyBorder="1" applyAlignment="1" applyProtection="1">
      <alignment horizontal="left" vertical="center" shrinkToFit="1"/>
      <protection locked="0"/>
    </xf>
    <xf numFmtId="3" fontId="13" fillId="0" borderId="46" xfId="12" applyNumberFormat="1" applyFont="1" applyFill="1" applyBorder="1" applyAlignment="1" applyProtection="1">
      <alignment horizontal="right" vertical="center" shrinkToFit="1"/>
      <protection locked="0"/>
    </xf>
    <xf numFmtId="3" fontId="13" fillId="0" borderId="31" xfId="12" applyNumberFormat="1" applyFont="1" applyFill="1" applyBorder="1" applyAlignment="1" applyProtection="1">
      <alignment horizontal="right" vertical="center" shrinkToFit="1"/>
      <protection locked="0"/>
    </xf>
    <xf numFmtId="0" fontId="13" fillId="0" borderId="31" xfId="15" applyFont="1" applyFill="1" applyBorder="1" applyAlignment="1" applyProtection="1">
      <alignment horizontal="left" vertical="center" shrinkToFit="1"/>
    </xf>
    <xf numFmtId="0" fontId="13" fillId="0" borderId="25" xfId="15" applyFont="1" applyFill="1" applyBorder="1" applyAlignment="1" applyProtection="1">
      <alignment horizontal="left" vertical="center" shrinkToFit="1"/>
    </xf>
    <xf numFmtId="38" fontId="13" fillId="0" borderId="52" xfId="12" applyFont="1" applyFill="1" applyBorder="1" applyAlignment="1" applyProtection="1">
      <alignment horizontal="left" vertical="center" shrinkToFit="1"/>
      <protection locked="0"/>
    </xf>
    <xf numFmtId="38" fontId="13" fillId="0" borderId="32" xfId="12" applyFont="1" applyFill="1" applyBorder="1" applyAlignment="1" applyProtection="1">
      <alignment horizontal="left" vertical="center" shrinkToFit="1"/>
      <protection locked="0"/>
    </xf>
    <xf numFmtId="38" fontId="13" fillId="0" borderId="26" xfId="12" applyFont="1" applyFill="1" applyBorder="1" applyAlignment="1" applyProtection="1">
      <alignment horizontal="left" vertical="center" shrinkToFit="1"/>
      <protection locked="0"/>
    </xf>
    <xf numFmtId="3" fontId="13" fillId="0" borderId="52" xfId="12" applyNumberFormat="1" applyFont="1" applyFill="1" applyBorder="1" applyAlignment="1" applyProtection="1">
      <alignment horizontal="right" vertical="center" shrinkToFit="1"/>
      <protection locked="0"/>
    </xf>
    <xf numFmtId="3" fontId="13" fillId="0" borderId="32" xfId="12" applyNumberFormat="1" applyFont="1" applyFill="1" applyBorder="1" applyAlignment="1" applyProtection="1">
      <alignment horizontal="right" vertical="center" shrinkToFit="1"/>
      <protection locked="0"/>
    </xf>
    <xf numFmtId="49" fontId="13" fillId="0" borderId="7" xfId="15" applyNumberFormat="1" applyFont="1" applyFill="1" applyBorder="1" applyAlignment="1" applyProtection="1">
      <alignment horizontal="center" vertical="center" shrinkToFit="1"/>
      <protection locked="0"/>
    </xf>
    <xf numFmtId="49" fontId="13" fillId="0" borderId="8" xfId="15" applyNumberFormat="1" applyFont="1" applyFill="1" applyBorder="1" applyAlignment="1" applyProtection="1">
      <alignment horizontal="center" vertical="center" shrinkToFit="1"/>
      <protection locked="0"/>
    </xf>
    <xf numFmtId="0" fontId="34" fillId="0" borderId="1" xfId="15" applyFont="1" applyFill="1" applyBorder="1" applyAlignment="1" applyProtection="1">
      <alignment horizontal="center" vertical="center" shrinkToFit="1"/>
    </xf>
    <xf numFmtId="0" fontId="13" fillId="0" borderId="52" xfId="15" applyFont="1" applyFill="1" applyBorder="1" applyAlignment="1" applyProtection="1">
      <alignment horizontal="center" vertical="center" shrinkToFit="1"/>
      <protection locked="0"/>
    </xf>
    <xf numFmtId="0" fontId="13" fillId="0" borderId="32" xfId="15" applyFont="1" applyFill="1" applyBorder="1" applyAlignment="1" applyProtection="1">
      <alignment horizontal="center" vertical="center" shrinkToFit="1"/>
      <protection locked="0"/>
    </xf>
    <xf numFmtId="0" fontId="13" fillId="0" borderId="26" xfId="15" applyFont="1" applyFill="1" applyBorder="1" applyAlignment="1" applyProtection="1">
      <alignment horizontal="center" vertical="center" shrinkToFit="1"/>
      <protection locked="0"/>
    </xf>
    <xf numFmtId="0" fontId="13" fillId="0" borderId="19" xfId="15" applyFont="1" applyFill="1" applyBorder="1" applyAlignment="1" applyProtection="1">
      <alignment horizontal="left" vertical="center" shrinkToFit="1"/>
      <protection locked="0"/>
    </xf>
    <xf numFmtId="0" fontId="13" fillId="0" borderId="62" xfId="15" applyFont="1" applyFill="1" applyBorder="1" applyAlignment="1" applyProtection="1">
      <alignment horizontal="left" vertical="center" shrinkToFit="1"/>
    </xf>
    <xf numFmtId="0" fontId="13" fillId="0" borderId="63" xfId="15" applyFont="1" applyFill="1" applyBorder="1" applyAlignment="1" applyProtection="1">
      <alignment horizontal="left" vertical="center" shrinkToFit="1"/>
    </xf>
    <xf numFmtId="38" fontId="13" fillId="0" borderId="29" xfId="12" applyFont="1" applyFill="1" applyBorder="1" applyAlignment="1" applyProtection="1">
      <alignment horizontal="left" vertical="center" shrinkToFit="1"/>
      <protection locked="0"/>
    </xf>
    <xf numFmtId="38" fontId="13" fillId="0" borderId="54" xfId="12" applyFont="1" applyFill="1" applyBorder="1" applyAlignment="1" applyProtection="1">
      <alignment horizontal="left" vertical="center" shrinkToFit="1"/>
      <protection locked="0"/>
    </xf>
    <xf numFmtId="38" fontId="13" fillId="0" borderId="30" xfId="12" applyFont="1" applyFill="1" applyBorder="1" applyAlignment="1" applyProtection="1">
      <alignment horizontal="left" vertical="center" shrinkToFit="1"/>
      <protection locked="0"/>
    </xf>
    <xf numFmtId="3" fontId="13" fillId="0" borderId="29" xfId="12" applyNumberFormat="1" applyFont="1" applyFill="1" applyBorder="1" applyAlignment="1" applyProtection="1">
      <alignment horizontal="right" vertical="center" shrinkToFit="1"/>
      <protection locked="0"/>
    </xf>
    <xf numFmtId="3" fontId="13" fillId="0" borderId="54" xfId="12" applyNumberFormat="1" applyFont="1" applyFill="1" applyBorder="1" applyAlignment="1" applyProtection="1">
      <alignment horizontal="right" vertical="center" shrinkToFit="1"/>
      <protection locked="0"/>
    </xf>
    <xf numFmtId="0" fontId="13" fillId="0" borderId="27" xfId="15" applyFont="1" applyFill="1" applyBorder="1" applyAlignment="1" applyProtection="1">
      <alignment horizontal="left" vertical="center" shrinkToFit="1"/>
    </xf>
    <xf numFmtId="0" fontId="13" fillId="0" borderId="64" xfId="15" applyFont="1" applyFill="1" applyBorder="1" applyAlignment="1" applyProtection="1">
      <alignment horizontal="left" vertical="center" shrinkToFit="1"/>
      <protection locked="0"/>
    </xf>
    <xf numFmtId="0" fontId="13" fillId="0" borderId="57" xfId="15" applyFont="1" applyFill="1" applyBorder="1" applyAlignment="1" applyProtection="1">
      <alignment horizontal="center" vertical="center" shrinkToFit="1"/>
      <protection locked="0"/>
    </xf>
    <xf numFmtId="0" fontId="13" fillId="0" borderId="57" xfId="15" applyFont="1" applyFill="1" applyBorder="1" applyAlignment="1" applyProtection="1">
      <alignment horizontal="left" vertical="center" shrinkToFit="1"/>
      <protection locked="0"/>
    </xf>
    <xf numFmtId="3" fontId="13" fillId="0" borderId="7" xfId="12" applyNumberFormat="1" applyFont="1" applyFill="1" applyBorder="1" applyAlignment="1" applyProtection="1">
      <alignment horizontal="right" vertical="center" shrinkToFit="1"/>
      <protection locked="0"/>
    </xf>
    <xf numFmtId="3" fontId="13" fillId="0" borderId="3" xfId="12" applyNumberFormat="1" applyFont="1" applyFill="1" applyBorder="1" applyAlignment="1" applyProtection="1">
      <alignment horizontal="right" vertical="center" shrinkToFit="1"/>
      <protection locked="0"/>
    </xf>
    <xf numFmtId="3" fontId="23" fillId="0" borderId="52" xfId="15" applyNumberFormat="1" applyFont="1" applyFill="1" applyBorder="1" applyAlignment="1" applyProtection="1">
      <alignment horizontal="right" vertical="center" shrinkToFit="1"/>
      <protection locked="0"/>
    </xf>
    <xf numFmtId="3" fontId="23" fillId="0" borderId="32" xfId="15" applyNumberFormat="1" applyFont="1" applyFill="1" applyBorder="1" applyAlignment="1" applyProtection="1">
      <alignment horizontal="right" vertical="center" shrinkToFit="1"/>
      <protection locked="0"/>
    </xf>
    <xf numFmtId="3" fontId="23" fillId="0" borderId="46" xfId="15" applyNumberFormat="1" applyFont="1" applyFill="1" applyBorder="1" applyAlignment="1" applyProtection="1">
      <alignment horizontal="right" vertical="center" shrinkToFit="1"/>
      <protection locked="0"/>
    </xf>
    <xf numFmtId="3" fontId="23" fillId="0" borderId="31" xfId="15" applyNumberFormat="1" applyFont="1" applyFill="1" applyBorder="1" applyAlignment="1" applyProtection="1">
      <alignment horizontal="right" vertical="center" shrinkToFit="1"/>
      <protection locked="0"/>
    </xf>
    <xf numFmtId="3" fontId="23" fillId="0" borderId="29" xfId="15" applyNumberFormat="1" applyFont="1" applyFill="1" applyBorder="1" applyAlignment="1" applyProtection="1">
      <alignment horizontal="right" vertical="center" shrinkToFit="1"/>
      <protection locked="0"/>
    </xf>
    <xf numFmtId="3" fontId="23" fillId="0" borderId="54" xfId="15" applyNumberFormat="1" applyFont="1" applyFill="1" applyBorder="1" applyAlignment="1" applyProtection="1">
      <alignment horizontal="right" vertical="center" shrinkToFit="1"/>
      <protection locked="0"/>
    </xf>
    <xf numFmtId="0" fontId="13" fillId="0" borderId="28" xfId="15" applyFont="1" applyFill="1" applyBorder="1" applyAlignment="1" applyProtection="1">
      <alignment horizontal="center" vertical="center"/>
    </xf>
    <xf numFmtId="0" fontId="13" fillId="0" borderId="24" xfId="15" applyFont="1" applyFill="1" applyBorder="1" applyAlignment="1" applyProtection="1">
      <alignment horizontal="center" vertical="center"/>
    </xf>
    <xf numFmtId="0" fontId="13" fillId="0" borderId="48" xfId="15" applyFont="1" applyFill="1" applyBorder="1" applyAlignment="1" applyProtection="1">
      <alignment horizontal="center" vertical="center"/>
    </xf>
    <xf numFmtId="0" fontId="13" fillId="0" borderId="53" xfId="15" applyFont="1" applyFill="1" applyBorder="1" applyAlignment="1" applyProtection="1">
      <alignment horizontal="center" vertical="center"/>
    </xf>
    <xf numFmtId="0" fontId="13" fillId="0" borderId="27" xfId="15" applyFont="1" applyFill="1" applyBorder="1" applyAlignment="1" applyProtection="1">
      <alignment horizontal="center" vertical="center"/>
    </xf>
    <xf numFmtId="0" fontId="13" fillId="0" borderId="34" xfId="15" applyFont="1" applyFill="1" applyBorder="1" applyAlignment="1" applyProtection="1">
      <alignment horizontal="left" vertical="center" wrapText="1" shrinkToFit="1"/>
      <protection locked="0"/>
    </xf>
    <xf numFmtId="0" fontId="13" fillId="0" borderId="42" xfId="15" applyFont="1" applyFill="1" applyBorder="1" applyAlignment="1" applyProtection="1">
      <alignment horizontal="left" vertical="center" shrinkToFit="1"/>
      <protection locked="0"/>
    </xf>
    <xf numFmtId="0" fontId="13" fillId="0" borderId="28" xfId="15" applyFont="1" applyFill="1" applyBorder="1" applyAlignment="1" applyProtection="1">
      <alignment horizontal="left" vertical="center" shrinkToFit="1"/>
      <protection locked="0"/>
    </xf>
    <xf numFmtId="0" fontId="13" fillId="0" borderId="24" xfId="15" applyFont="1" applyFill="1" applyBorder="1" applyAlignment="1" applyProtection="1">
      <alignment horizontal="left" vertical="center" shrinkToFit="1"/>
      <protection locked="0"/>
    </xf>
    <xf numFmtId="0" fontId="13" fillId="0" borderId="0" xfId="15" applyFont="1" applyFill="1" applyBorder="1" applyAlignment="1" applyProtection="1">
      <alignment horizontal="left" vertical="center" shrinkToFit="1"/>
      <protection locked="0"/>
    </xf>
    <xf numFmtId="0" fontId="13" fillId="0" borderId="48" xfId="15" applyFont="1" applyFill="1" applyBorder="1" applyAlignment="1" applyProtection="1">
      <alignment horizontal="left" vertical="center" shrinkToFit="1"/>
      <protection locked="0"/>
    </xf>
    <xf numFmtId="0" fontId="13" fillId="0" borderId="53" xfId="15" applyFont="1" applyFill="1" applyBorder="1" applyAlignment="1" applyProtection="1">
      <alignment horizontal="left" vertical="center" shrinkToFit="1"/>
      <protection locked="0"/>
    </xf>
    <xf numFmtId="0" fontId="13" fillId="0" borderId="4" xfId="15" applyFont="1" applyFill="1" applyBorder="1" applyAlignment="1" applyProtection="1">
      <alignment horizontal="left" vertical="center" shrinkToFit="1"/>
      <protection locked="0"/>
    </xf>
    <xf numFmtId="0" fontId="13" fillId="0" borderId="27" xfId="15" applyFont="1" applyFill="1" applyBorder="1" applyAlignment="1" applyProtection="1">
      <alignment horizontal="left" vertical="center" shrinkToFit="1"/>
      <protection locked="0"/>
    </xf>
    <xf numFmtId="3" fontId="23" fillId="0" borderId="33" xfId="15" applyNumberFormat="1" applyFont="1" applyFill="1" applyBorder="1" applyAlignment="1" applyProtection="1">
      <alignment horizontal="right" vertical="center" shrinkToFit="1"/>
      <protection locked="0"/>
    </xf>
    <xf numFmtId="3" fontId="23" fillId="0" borderId="4" xfId="15" applyNumberFormat="1" applyFont="1" applyFill="1" applyBorder="1" applyAlignment="1" applyProtection="1">
      <alignment horizontal="right" vertical="center" shrinkToFit="1"/>
      <protection locked="0"/>
    </xf>
  </cellXfs>
  <cellStyles count="21">
    <cellStyle name="Grey" xfId="1"/>
    <cellStyle name="Input [yellow]" xfId="2"/>
    <cellStyle name="Milliers [0]_AR1194" xfId="3"/>
    <cellStyle name="Milliers_AR1194" xfId="4"/>
    <cellStyle name="Mon騁aire [0]_AR1194" xfId="5"/>
    <cellStyle name="Mon騁aire_AR1194" xfId="6"/>
    <cellStyle name="Normal - Style1" xfId="7"/>
    <cellStyle name="Normal_1995VOH&amp;.XLS" xfId="8"/>
    <cellStyle name="Percent [2]" xfId="9"/>
    <cellStyle name="Percent_laroux" xfId="10"/>
    <cellStyle name="桁区切り" xfId="11" builtinId="6"/>
    <cellStyle name="桁区切り 2" xfId="12"/>
    <cellStyle name="標準" xfId="0" builtinId="0"/>
    <cellStyle name="標準 2" xfId="13"/>
    <cellStyle name="標準 3" xfId="14"/>
    <cellStyle name="標準_フォレストリーダー・マネージャー研修参加申請書" xfId="15"/>
    <cellStyle name="標準_名簿_様式訂正案" xfId="16"/>
    <cellStyle name="標準_様式１_帳票" xfId="17"/>
    <cellStyle name="標準_様式２_帳票" xfId="18"/>
    <cellStyle name="変更後" xfId="19"/>
    <cellStyle name="変更後２" xfId="20"/>
  </cellStyles>
  <dxfs count="69">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CCFFFF"/>
        </patternFill>
      </fill>
    </dxf>
    <dxf>
      <numFmt numFmtId="184" formatCode="&quot;令和4年&quot;m&quot;月&quot;d&quot;日&quot;"/>
    </dxf>
    <dxf>
      <numFmt numFmtId="185" formatCode="&quot;令和3年&quot;m&quot;月&quot;d&quot;日&quot;"/>
    </dxf>
    <dxf>
      <fill>
        <patternFill>
          <bgColor rgb="FFCCFFFF"/>
        </patternFill>
      </fill>
    </dxf>
    <dxf>
      <fill>
        <patternFill>
          <bgColor rgb="FFFFFF99"/>
        </patternFill>
      </fill>
    </dxf>
    <dxf>
      <fill>
        <patternFill>
          <bgColor rgb="FFFFFF99"/>
        </patternFill>
      </fill>
    </dxf>
    <dxf>
      <numFmt numFmtId="185" formatCode="&quot;令和3年&quot;m&quot;月&quot;d&quot;日&quot;"/>
    </dxf>
    <dxf>
      <numFmt numFmtId="184" formatCode="&quot;令和4年&quot;m&quot;月&quot;d&quot;日&quot;"/>
    </dxf>
    <dxf>
      <numFmt numFmtId="0" formatCode="General"/>
      <fill>
        <patternFill>
          <bgColor rgb="FFCCFFFF"/>
        </patternFill>
      </fill>
    </dxf>
    <dxf>
      <numFmt numFmtId="185" formatCode="&quot;令和3年&quot;m&quot;月&quot;d&quot;日&quot;"/>
    </dxf>
    <dxf>
      <numFmt numFmtId="184" formatCode="&quot;令和4年&quot;m&quot;月&quot;d&quot;日&quot;"/>
    </dxf>
    <dxf>
      <font>
        <color theme="0"/>
      </font>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theme="0" tint="-0.499984740745262"/>
        </patternFill>
      </fill>
    </dxf>
    <dxf>
      <fill>
        <patternFill>
          <bgColor rgb="FFFFFF99"/>
        </patternFill>
      </fill>
    </dxf>
    <dxf>
      <fill>
        <patternFill>
          <bgColor rgb="FFCCFFFF"/>
        </patternFill>
      </fill>
    </dxf>
    <dxf>
      <font>
        <color theme="0"/>
      </font>
      <fill>
        <patternFill>
          <bgColor rgb="FFFF0000"/>
        </patternFill>
      </fill>
    </dxf>
    <dxf>
      <font>
        <b/>
        <i val="0"/>
        <color rgb="FFFF0000"/>
      </font>
    </dxf>
    <dxf>
      <font>
        <color theme="0"/>
      </font>
      <fill>
        <patternFill>
          <bgColor rgb="FFFF0000"/>
        </patternFill>
      </fill>
    </dxf>
    <dxf>
      <font>
        <color theme="0"/>
        <name val="ＭＳ Ｐゴシック"/>
        <scheme val="none"/>
      </font>
      <fill>
        <patternFill>
          <bgColor theme="0" tint="-0.499984740745262"/>
        </patternFill>
      </fill>
    </dxf>
    <dxf>
      <fill>
        <patternFill>
          <bgColor rgb="FFFFFF99"/>
        </patternFill>
      </fill>
    </dxf>
    <dxf>
      <fill>
        <patternFill>
          <bgColor rgb="FFCCFFFF"/>
        </patternFill>
      </fill>
    </dxf>
    <dxf>
      <fill>
        <patternFill>
          <bgColor rgb="FFFFFF99"/>
        </patternFill>
      </fill>
    </dxf>
    <dxf>
      <fill>
        <patternFill>
          <bgColor rgb="FFCCFFFF"/>
        </patternFill>
      </fill>
    </dxf>
    <dxf>
      <numFmt numFmtId="184" formatCode="&quot;令和4年&quot;m&quot;月&quot;d&quot;日&quot;"/>
    </dxf>
    <dxf>
      <numFmt numFmtId="185" formatCode="&quot;令和3年&quot;m&quot;月&quot;d&quot;日&quot;"/>
    </dxf>
    <dxf>
      <fill>
        <patternFill>
          <bgColor rgb="FFFFFF99"/>
        </patternFill>
      </fill>
    </dxf>
    <dxf>
      <fill>
        <patternFill>
          <bgColor rgb="FFFFFF99"/>
        </patternFill>
      </fill>
    </dxf>
    <dxf>
      <fill>
        <patternFill>
          <bgColor rgb="FFFFFF99"/>
        </patternFill>
      </fill>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ont>
        <color theme="0"/>
      </font>
    </dxf>
    <dxf>
      <fill>
        <patternFill>
          <bgColor rgb="FFFFFF99"/>
        </patternFill>
      </fill>
    </dxf>
    <dxf>
      <fill>
        <patternFill>
          <bgColor rgb="FFCCFFFF"/>
        </patternFill>
      </fill>
    </dxf>
    <dxf>
      <border>
        <left style="thin">
          <color indexed="64"/>
        </left>
        <right style="thin">
          <color indexed="64"/>
        </right>
        <top style="thin">
          <color indexed="64"/>
        </top>
        <bottom style="thin">
          <color indexed="64"/>
        </bottom>
      </border>
    </dxf>
    <dxf>
      <font>
        <color theme="0"/>
      </font>
    </dxf>
    <dxf>
      <font>
        <color theme="0"/>
      </font>
    </dxf>
    <dxf>
      <border>
        <left style="thin">
          <color indexed="64"/>
        </left>
        <right style="thin">
          <color indexed="64"/>
        </right>
        <top style="thin">
          <color indexed="64"/>
        </top>
        <bottom style="thin">
          <color indexed="64"/>
        </bottom>
      </border>
    </dxf>
    <dxf>
      <font>
        <color auto="1"/>
      </font>
      <border>
        <left style="thin">
          <color indexed="64"/>
        </left>
        <right style="thin">
          <color indexed="64"/>
        </right>
        <top style="thin">
          <color indexed="64"/>
        </top>
        <bottom style="thin">
          <color indexed="64"/>
        </bottom>
      </border>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9525</xdr:colOff>
      <xdr:row>50</xdr:row>
      <xdr:rowOff>0</xdr:rowOff>
    </xdr:from>
    <xdr:to>
      <xdr:col>4</xdr:col>
      <xdr:colOff>0</xdr:colOff>
      <xdr:row>50</xdr:row>
      <xdr:rowOff>0</xdr:rowOff>
    </xdr:to>
    <xdr:sp macro="" textlink="">
      <xdr:nvSpPr>
        <xdr:cNvPr id="27857" name="Line 3">
          <a:extLst>
            <a:ext uri="{FF2B5EF4-FFF2-40B4-BE49-F238E27FC236}">
              <a16:creationId xmlns:a16="http://schemas.microsoft.com/office/drawing/2014/main" id="{5012C3CC-F4EF-4864-A774-5112459F1942}"/>
            </a:ext>
          </a:extLst>
        </xdr:cNvPr>
        <xdr:cNvSpPr>
          <a:spLocks noChangeShapeType="1"/>
        </xdr:cNvSpPr>
      </xdr:nvSpPr>
      <xdr:spPr bwMode="auto">
        <a:xfrm flipV="1">
          <a:off x="866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9525</xdr:colOff>
      <xdr:row>50</xdr:row>
      <xdr:rowOff>0</xdr:rowOff>
    </xdr:from>
    <xdr:to>
      <xdr:col>8</xdr:col>
      <xdr:colOff>0</xdr:colOff>
      <xdr:row>50</xdr:row>
      <xdr:rowOff>0</xdr:rowOff>
    </xdr:to>
    <xdr:sp macro="" textlink="">
      <xdr:nvSpPr>
        <xdr:cNvPr id="27858" name="Line 3">
          <a:extLst>
            <a:ext uri="{FF2B5EF4-FFF2-40B4-BE49-F238E27FC236}">
              <a16:creationId xmlns:a16="http://schemas.microsoft.com/office/drawing/2014/main" id="{7C330D9C-94FD-4A5C-A81F-593358FB4521}"/>
            </a:ext>
          </a:extLst>
        </xdr:cNvPr>
        <xdr:cNvSpPr>
          <a:spLocks noChangeShapeType="1"/>
        </xdr:cNvSpPr>
      </xdr:nvSpPr>
      <xdr:spPr bwMode="auto">
        <a:xfrm flipV="1">
          <a:off x="2009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11</xdr:col>
      <xdr:colOff>9525</xdr:colOff>
      <xdr:row>50</xdr:row>
      <xdr:rowOff>0</xdr:rowOff>
    </xdr:from>
    <xdr:to>
      <xdr:col>12</xdr:col>
      <xdr:colOff>0</xdr:colOff>
      <xdr:row>50</xdr:row>
      <xdr:rowOff>0</xdr:rowOff>
    </xdr:to>
    <xdr:sp macro="" textlink="">
      <xdr:nvSpPr>
        <xdr:cNvPr id="27859" name="Line 3">
          <a:extLst>
            <a:ext uri="{FF2B5EF4-FFF2-40B4-BE49-F238E27FC236}">
              <a16:creationId xmlns:a16="http://schemas.microsoft.com/office/drawing/2014/main" id="{E61F973E-1677-4660-8ECA-F379B25246CC}"/>
            </a:ext>
          </a:extLst>
        </xdr:cNvPr>
        <xdr:cNvSpPr>
          <a:spLocks noChangeShapeType="1"/>
        </xdr:cNvSpPr>
      </xdr:nvSpPr>
      <xdr:spPr bwMode="auto">
        <a:xfrm flipV="1">
          <a:off x="3152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15</xdr:col>
      <xdr:colOff>9525</xdr:colOff>
      <xdr:row>50</xdr:row>
      <xdr:rowOff>0</xdr:rowOff>
    </xdr:from>
    <xdr:to>
      <xdr:col>16</xdr:col>
      <xdr:colOff>0</xdr:colOff>
      <xdr:row>50</xdr:row>
      <xdr:rowOff>0</xdr:rowOff>
    </xdr:to>
    <xdr:sp macro="" textlink="">
      <xdr:nvSpPr>
        <xdr:cNvPr id="27860" name="Line 3">
          <a:extLst>
            <a:ext uri="{FF2B5EF4-FFF2-40B4-BE49-F238E27FC236}">
              <a16:creationId xmlns:a16="http://schemas.microsoft.com/office/drawing/2014/main" id="{B8633373-40A5-44ED-B44B-73ECDC55A6A1}"/>
            </a:ext>
          </a:extLst>
        </xdr:cNvPr>
        <xdr:cNvSpPr>
          <a:spLocks noChangeShapeType="1"/>
        </xdr:cNvSpPr>
      </xdr:nvSpPr>
      <xdr:spPr bwMode="auto">
        <a:xfrm flipV="1">
          <a:off x="4295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19</xdr:col>
      <xdr:colOff>9525</xdr:colOff>
      <xdr:row>50</xdr:row>
      <xdr:rowOff>0</xdr:rowOff>
    </xdr:from>
    <xdr:to>
      <xdr:col>20</xdr:col>
      <xdr:colOff>0</xdr:colOff>
      <xdr:row>50</xdr:row>
      <xdr:rowOff>0</xdr:rowOff>
    </xdr:to>
    <xdr:sp macro="" textlink="">
      <xdr:nvSpPr>
        <xdr:cNvPr id="27861" name="Line 3">
          <a:extLst>
            <a:ext uri="{FF2B5EF4-FFF2-40B4-BE49-F238E27FC236}">
              <a16:creationId xmlns:a16="http://schemas.microsoft.com/office/drawing/2014/main" id="{19C905C1-B2D5-45F4-882A-B071D41961F0}"/>
            </a:ext>
          </a:extLst>
        </xdr:cNvPr>
        <xdr:cNvSpPr>
          <a:spLocks noChangeShapeType="1"/>
        </xdr:cNvSpPr>
      </xdr:nvSpPr>
      <xdr:spPr bwMode="auto">
        <a:xfrm flipV="1">
          <a:off x="5438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9525</xdr:colOff>
      <xdr:row>58</xdr:row>
      <xdr:rowOff>0</xdr:rowOff>
    </xdr:from>
    <xdr:to>
      <xdr:col>4</xdr:col>
      <xdr:colOff>0</xdr:colOff>
      <xdr:row>58</xdr:row>
      <xdr:rowOff>0</xdr:rowOff>
    </xdr:to>
    <xdr:sp macro="" textlink="">
      <xdr:nvSpPr>
        <xdr:cNvPr id="37073" name="Line 3">
          <a:extLst>
            <a:ext uri="{FF2B5EF4-FFF2-40B4-BE49-F238E27FC236}">
              <a16:creationId xmlns:a16="http://schemas.microsoft.com/office/drawing/2014/main" id="{7D6DA2E3-B9C9-429E-999A-2C1E6B2B8907}"/>
            </a:ext>
          </a:extLst>
        </xdr:cNvPr>
        <xdr:cNvSpPr>
          <a:spLocks noChangeShapeType="1"/>
        </xdr:cNvSpPr>
      </xdr:nvSpPr>
      <xdr:spPr bwMode="auto">
        <a:xfrm flipV="1">
          <a:off x="866775" y="16792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9525</xdr:colOff>
      <xdr:row>58</xdr:row>
      <xdr:rowOff>0</xdr:rowOff>
    </xdr:from>
    <xdr:to>
      <xdr:col>8</xdr:col>
      <xdr:colOff>0</xdr:colOff>
      <xdr:row>58</xdr:row>
      <xdr:rowOff>0</xdr:rowOff>
    </xdr:to>
    <xdr:sp macro="" textlink="">
      <xdr:nvSpPr>
        <xdr:cNvPr id="37074" name="Line 3">
          <a:extLst>
            <a:ext uri="{FF2B5EF4-FFF2-40B4-BE49-F238E27FC236}">
              <a16:creationId xmlns:a16="http://schemas.microsoft.com/office/drawing/2014/main" id="{1DEF9524-3E44-4E20-9339-99F4BF605F50}"/>
            </a:ext>
          </a:extLst>
        </xdr:cNvPr>
        <xdr:cNvSpPr>
          <a:spLocks noChangeShapeType="1"/>
        </xdr:cNvSpPr>
      </xdr:nvSpPr>
      <xdr:spPr bwMode="auto">
        <a:xfrm flipV="1">
          <a:off x="2009775" y="16792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11</xdr:col>
      <xdr:colOff>9525</xdr:colOff>
      <xdr:row>58</xdr:row>
      <xdr:rowOff>0</xdr:rowOff>
    </xdr:from>
    <xdr:to>
      <xdr:col>12</xdr:col>
      <xdr:colOff>0</xdr:colOff>
      <xdr:row>58</xdr:row>
      <xdr:rowOff>0</xdr:rowOff>
    </xdr:to>
    <xdr:sp macro="" textlink="">
      <xdr:nvSpPr>
        <xdr:cNvPr id="37075" name="Line 3">
          <a:extLst>
            <a:ext uri="{FF2B5EF4-FFF2-40B4-BE49-F238E27FC236}">
              <a16:creationId xmlns:a16="http://schemas.microsoft.com/office/drawing/2014/main" id="{9C712338-2FE0-40B1-9DBA-31820DF6CAC4}"/>
            </a:ext>
          </a:extLst>
        </xdr:cNvPr>
        <xdr:cNvSpPr>
          <a:spLocks noChangeShapeType="1"/>
        </xdr:cNvSpPr>
      </xdr:nvSpPr>
      <xdr:spPr bwMode="auto">
        <a:xfrm flipV="1">
          <a:off x="3152775" y="16792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15</xdr:col>
      <xdr:colOff>9525</xdr:colOff>
      <xdr:row>58</xdr:row>
      <xdr:rowOff>0</xdr:rowOff>
    </xdr:from>
    <xdr:to>
      <xdr:col>16</xdr:col>
      <xdr:colOff>0</xdr:colOff>
      <xdr:row>58</xdr:row>
      <xdr:rowOff>0</xdr:rowOff>
    </xdr:to>
    <xdr:sp macro="" textlink="">
      <xdr:nvSpPr>
        <xdr:cNvPr id="37076" name="Line 3">
          <a:extLst>
            <a:ext uri="{FF2B5EF4-FFF2-40B4-BE49-F238E27FC236}">
              <a16:creationId xmlns:a16="http://schemas.microsoft.com/office/drawing/2014/main" id="{B8435F98-1E70-4D57-9D5E-BC3B755E1A2C}"/>
            </a:ext>
          </a:extLst>
        </xdr:cNvPr>
        <xdr:cNvSpPr>
          <a:spLocks noChangeShapeType="1"/>
        </xdr:cNvSpPr>
      </xdr:nvSpPr>
      <xdr:spPr bwMode="auto">
        <a:xfrm flipV="1">
          <a:off x="4295775" y="16792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19</xdr:col>
      <xdr:colOff>9525</xdr:colOff>
      <xdr:row>58</xdr:row>
      <xdr:rowOff>0</xdr:rowOff>
    </xdr:from>
    <xdr:to>
      <xdr:col>20</xdr:col>
      <xdr:colOff>0</xdr:colOff>
      <xdr:row>58</xdr:row>
      <xdr:rowOff>0</xdr:rowOff>
    </xdr:to>
    <xdr:sp macro="" textlink="">
      <xdr:nvSpPr>
        <xdr:cNvPr id="37077" name="Line 3">
          <a:extLst>
            <a:ext uri="{FF2B5EF4-FFF2-40B4-BE49-F238E27FC236}">
              <a16:creationId xmlns:a16="http://schemas.microsoft.com/office/drawing/2014/main" id="{159ED877-B1DB-42CC-9F31-37216169D322}"/>
            </a:ext>
          </a:extLst>
        </xdr:cNvPr>
        <xdr:cNvSpPr>
          <a:spLocks noChangeShapeType="1"/>
        </xdr:cNvSpPr>
      </xdr:nvSpPr>
      <xdr:spPr bwMode="auto">
        <a:xfrm flipV="1">
          <a:off x="5438775" y="16792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9525</xdr:colOff>
      <xdr:row>58</xdr:row>
      <xdr:rowOff>0</xdr:rowOff>
    </xdr:from>
    <xdr:to>
      <xdr:col>4</xdr:col>
      <xdr:colOff>0</xdr:colOff>
      <xdr:row>58</xdr:row>
      <xdr:rowOff>0</xdr:rowOff>
    </xdr:to>
    <xdr:sp macro="" textlink="">
      <xdr:nvSpPr>
        <xdr:cNvPr id="38097" name="Line 3">
          <a:extLst>
            <a:ext uri="{FF2B5EF4-FFF2-40B4-BE49-F238E27FC236}">
              <a16:creationId xmlns:a16="http://schemas.microsoft.com/office/drawing/2014/main" id="{3154E411-C964-43F2-980E-D3302EC421B1}"/>
            </a:ext>
          </a:extLst>
        </xdr:cNvPr>
        <xdr:cNvSpPr>
          <a:spLocks noChangeShapeType="1"/>
        </xdr:cNvSpPr>
      </xdr:nvSpPr>
      <xdr:spPr bwMode="auto">
        <a:xfrm flipV="1">
          <a:off x="866775" y="16792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9525</xdr:colOff>
      <xdr:row>58</xdr:row>
      <xdr:rowOff>0</xdr:rowOff>
    </xdr:from>
    <xdr:to>
      <xdr:col>8</xdr:col>
      <xdr:colOff>0</xdr:colOff>
      <xdr:row>58</xdr:row>
      <xdr:rowOff>0</xdr:rowOff>
    </xdr:to>
    <xdr:sp macro="" textlink="">
      <xdr:nvSpPr>
        <xdr:cNvPr id="38098" name="Line 3">
          <a:extLst>
            <a:ext uri="{FF2B5EF4-FFF2-40B4-BE49-F238E27FC236}">
              <a16:creationId xmlns:a16="http://schemas.microsoft.com/office/drawing/2014/main" id="{E91EAB7C-E97C-4C14-B165-008A922A4794}"/>
            </a:ext>
          </a:extLst>
        </xdr:cNvPr>
        <xdr:cNvSpPr>
          <a:spLocks noChangeShapeType="1"/>
        </xdr:cNvSpPr>
      </xdr:nvSpPr>
      <xdr:spPr bwMode="auto">
        <a:xfrm flipV="1">
          <a:off x="2009775" y="16792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11</xdr:col>
      <xdr:colOff>9525</xdr:colOff>
      <xdr:row>58</xdr:row>
      <xdr:rowOff>0</xdr:rowOff>
    </xdr:from>
    <xdr:to>
      <xdr:col>12</xdr:col>
      <xdr:colOff>0</xdr:colOff>
      <xdr:row>58</xdr:row>
      <xdr:rowOff>0</xdr:rowOff>
    </xdr:to>
    <xdr:sp macro="" textlink="">
      <xdr:nvSpPr>
        <xdr:cNvPr id="38099" name="Line 3">
          <a:extLst>
            <a:ext uri="{FF2B5EF4-FFF2-40B4-BE49-F238E27FC236}">
              <a16:creationId xmlns:a16="http://schemas.microsoft.com/office/drawing/2014/main" id="{25F48B94-F567-48A3-A7B8-5A14EBDCC363}"/>
            </a:ext>
          </a:extLst>
        </xdr:cNvPr>
        <xdr:cNvSpPr>
          <a:spLocks noChangeShapeType="1"/>
        </xdr:cNvSpPr>
      </xdr:nvSpPr>
      <xdr:spPr bwMode="auto">
        <a:xfrm flipV="1">
          <a:off x="3152775" y="16792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15</xdr:col>
      <xdr:colOff>9525</xdr:colOff>
      <xdr:row>58</xdr:row>
      <xdr:rowOff>0</xdr:rowOff>
    </xdr:from>
    <xdr:to>
      <xdr:col>16</xdr:col>
      <xdr:colOff>0</xdr:colOff>
      <xdr:row>58</xdr:row>
      <xdr:rowOff>0</xdr:rowOff>
    </xdr:to>
    <xdr:sp macro="" textlink="">
      <xdr:nvSpPr>
        <xdr:cNvPr id="38100" name="Line 3">
          <a:extLst>
            <a:ext uri="{FF2B5EF4-FFF2-40B4-BE49-F238E27FC236}">
              <a16:creationId xmlns:a16="http://schemas.microsoft.com/office/drawing/2014/main" id="{22A4A602-E775-42F8-8D85-E85F3DCC2494}"/>
            </a:ext>
          </a:extLst>
        </xdr:cNvPr>
        <xdr:cNvSpPr>
          <a:spLocks noChangeShapeType="1"/>
        </xdr:cNvSpPr>
      </xdr:nvSpPr>
      <xdr:spPr bwMode="auto">
        <a:xfrm flipV="1">
          <a:off x="4295775" y="16792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19</xdr:col>
      <xdr:colOff>9525</xdr:colOff>
      <xdr:row>58</xdr:row>
      <xdr:rowOff>0</xdr:rowOff>
    </xdr:from>
    <xdr:to>
      <xdr:col>20</xdr:col>
      <xdr:colOff>0</xdr:colOff>
      <xdr:row>58</xdr:row>
      <xdr:rowOff>0</xdr:rowOff>
    </xdr:to>
    <xdr:sp macro="" textlink="">
      <xdr:nvSpPr>
        <xdr:cNvPr id="38101" name="Line 3">
          <a:extLst>
            <a:ext uri="{FF2B5EF4-FFF2-40B4-BE49-F238E27FC236}">
              <a16:creationId xmlns:a16="http://schemas.microsoft.com/office/drawing/2014/main" id="{1B0BAD41-CCBD-47D4-BEFE-44C30234E405}"/>
            </a:ext>
          </a:extLst>
        </xdr:cNvPr>
        <xdr:cNvSpPr>
          <a:spLocks noChangeShapeType="1"/>
        </xdr:cNvSpPr>
      </xdr:nvSpPr>
      <xdr:spPr bwMode="auto">
        <a:xfrm flipV="1">
          <a:off x="5438775" y="16792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50</xdr:row>
      <xdr:rowOff>0</xdr:rowOff>
    </xdr:from>
    <xdr:to>
      <xdr:col>4</xdr:col>
      <xdr:colOff>0</xdr:colOff>
      <xdr:row>50</xdr:row>
      <xdr:rowOff>0</xdr:rowOff>
    </xdr:to>
    <xdr:sp macro="" textlink="">
      <xdr:nvSpPr>
        <xdr:cNvPr id="28881" name="Line 3">
          <a:extLst>
            <a:ext uri="{FF2B5EF4-FFF2-40B4-BE49-F238E27FC236}">
              <a16:creationId xmlns:a16="http://schemas.microsoft.com/office/drawing/2014/main" id="{2BCCD5F2-CD64-4E41-B15A-B960AE196CA1}"/>
            </a:ext>
          </a:extLst>
        </xdr:cNvPr>
        <xdr:cNvSpPr>
          <a:spLocks noChangeShapeType="1"/>
        </xdr:cNvSpPr>
      </xdr:nvSpPr>
      <xdr:spPr bwMode="auto">
        <a:xfrm flipV="1">
          <a:off x="866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9525</xdr:colOff>
      <xdr:row>50</xdr:row>
      <xdr:rowOff>0</xdr:rowOff>
    </xdr:from>
    <xdr:to>
      <xdr:col>8</xdr:col>
      <xdr:colOff>0</xdr:colOff>
      <xdr:row>50</xdr:row>
      <xdr:rowOff>0</xdr:rowOff>
    </xdr:to>
    <xdr:sp macro="" textlink="">
      <xdr:nvSpPr>
        <xdr:cNvPr id="28882" name="Line 3">
          <a:extLst>
            <a:ext uri="{FF2B5EF4-FFF2-40B4-BE49-F238E27FC236}">
              <a16:creationId xmlns:a16="http://schemas.microsoft.com/office/drawing/2014/main" id="{FE6178C3-AF0D-4F0C-B3E6-7D7D39C2A6C6}"/>
            </a:ext>
          </a:extLst>
        </xdr:cNvPr>
        <xdr:cNvSpPr>
          <a:spLocks noChangeShapeType="1"/>
        </xdr:cNvSpPr>
      </xdr:nvSpPr>
      <xdr:spPr bwMode="auto">
        <a:xfrm flipV="1">
          <a:off x="2009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11</xdr:col>
      <xdr:colOff>9525</xdr:colOff>
      <xdr:row>50</xdr:row>
      <xdr:rowOff>0</xdr:rowOff>
    </xdr:from>
    <xdr:to>
      <xdr:col>12</xdr:col>
      <xdr:colOff>0</xdr:colOff>
      <xdr:row>50</xdr:row>
      <xdr:rowOff>0</xdr:rowOff>
    </xdr:to>
    <xdr:sp macro="" textlink="">
      <xdr:nvSpPr>
        <xdr:cNvPr id="28883" name="Line 3">
          <a:extLst>
            <a:ext uri="{FF2B5EF4-FFF2-40B4-BE49-F238E27FC236}">
              <a16:creationId xmlns:a16="http://schemas.microsoft.com/office/drawing/2014/main" id="{36E1EFFE-1284-408A-AFE0-26C6B1DA1E65}"/>
            </a:ext>
          </a:extLst>
        </xdr:cNvPr>
        <xdr:cNvSpPr>
          <a:spLocks noChangeShapeType="1"/>
        </xdr:cNvSpPr>
      </xdr:nvSpPr>
      <xdr:spPr bwMode="auto">
        <a:xfrm flipV="1">
          <a:off x="3152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15</xdr:col>
      <xdr:colOff>9525</xdr:colOff>
      <xdr:row>50</xdr:row>
      <xdr:rowOff>0</xdr:rowOff>
    </xdr:from>
    <xdr:to>
      <xdr:col>16</xdr:col>
      <xdr:colOff>0</xdr:colOff>
      <xdr:row>50</xdr:row>
      <xdr:rowOff>0</xdr:rowOff>
    </xdr:to>
    <xdr:sp macro="" textlink="">
      <xdr:nvSpPr>
        <xdr:cNvPr id="28884" name="Line 3">
          <a:extLst>
            <a:ext uri="{FF2B5EF4-FFF2-40B4-BE49-F238E27FC236}">
              <a16:creationId xmlns:a16="http://schemas.microsoft.com/office/drawing/2014/main" id="{CF514E11-BF83-481D-ABF9-8D7AF1F20DC0}"/>
            </a:ext>
          </a:extLst>
        </xdr:cNvPr>
        <xdr:cNvSpPr>
          <a:spLocks noChangeShapeType="1"/>
        </xdr:cNvSpPr>
      </xdr:nvSpPr>
      <xdr:spPr bwMode="auto">
        <a:xfrm flipV="1">
          <a:off x="4295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19</xdr:col>
      <xdr:colOff>9525</xdr:colOff>
      <xdr:row>50</xdr:row>
      <xdr:rowOff>0</xdr:rowOff>
    </xdr:from>
    <xdr:to>
      <xdr:col>20</xdr:col>
      <xdr:colOff>0</xdr:colOff>
      <xdr:row>50</xdr:row>
      <xdr:rowOff>0</xdr:rowOff>
    </xdr:to>
    <xdr:sp macro="" textlink="">
      <xdr:nvSpPr>
        <xdr:cNvPr id="28885" name="Line 3">
          <a:extLst>
            <a:ext uri="{FF2B5EF4-FFF2-40B4-BE49-F238E27FC236}">
              <a16:creationId xmlns:a16="http://schemas.microsoft.com/office/drawing/2014/main" id="{1B22BBB4-2385-499E-B838-BEBDD83F86D3}"/>
            </a:ext>
          </a:extLst>
        </xdr:cNvPr>
        <xdr:cNvSpPr>
          <a:spLocks noChangeShapeType="1"/>
        </xdr:cNvSpPr>
      </xdr:nvSpPr>
      <xdr:spPr bwMode="auto">
        <a:xfrm flipV="1">
          <a:off x="5438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xdr:colOff>
      <xdr:row>50</xdr:row>
      <xdr:rowOff>0</xdr:rowOff>
    </xdr:from>
    <xdr:to>
      <xdr:col>4</xdr:col>
      <xdr:colOff>0</xdr:colOff>
      <xdr:row>50</xdr:row>
      <xdr:rowOff>0</xdr:rowOff>
    </xdr:to>
    <xdr:sp macro="" textlink="">
      <xdr:nvSpPr>
        <xdr:cNvPr id="29905" name="Line 3">
          <a:extLst>
            <a:ext uri="{FF2B5EF4-FFF2-40B4-BE49-F238E27FC236}">
              <a16:creationId xmlns:a16="http://schemas.microsoft.com/office/drawing/2014/main" id="{01B871C9-98BB-4665-8037-A9B514FC91D8}"/>
            </a:ext>
          </a:extLst>
        </xdr:cNvPr>
        <xdr:cNvSpPr>
          <a:spLocks noChangeShapeType="1"/>
        </xdr:cNvSpPr>
      </xdr:nvSpPr>
      <xdr:spPr bwMode="auto">
        <a:xfrm flipV="1">
          <a:off x="866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9525</xdr:colOff>
      <xdr:row>50</xdr:row>
      <xdr:rowOff>0</xdr:rowOff>
    </xdr:from>
    <xdr:to>
      <xdr:col>8</xdr:col>
      <xdr:colOff>0</xdr:colOff>
      <xdr:row>50</xdr:row>
      <xdr:rowOff>0</xdr:rowOff>
    </xdr:to>
    <xdr:sp macro="" textlink="">
      <xdr:nvSpPr>
        <xdr:cNvPr id="29906" name="Line 3">
          <a:extLst>
            <a:ext uri="{FF2B5EF4-FFF2-40B4-BE49-F238E27FC236}">
              <a16:creationId xmlns:a16="http://schemas.microsoft.com/office/drawing/2014/main" id="{76690B74-2766-4227-BB33-1F1C71694E0C}"/>
            </a:ext>
          </a:extLst>
        </xdr:cNvPr>
        <xdr:cNvSpPr>
          <a:spLocks noChangeShapeType="1"/>
        </xdr:cNvSpPr>
      </xdr:nvSpPr>
      <xdr:spPr bwMode="auto">
        <a:xfrm flipV="1">
          <a:off x="2009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11</xdr:col>
      <xdr:colOff>9525</xdr:colOff>
      <xdr:row>50</xdr:row>
      <xdr:rowOff>0</xdr:rowOff>
    </xdr:from>
    <xdr:to>
      <xdr:col>12</xdr:col>
      <xdr:colOff>0</xdr:colOff>
      <xdr:row>50</xdr:row>
      <xdr:rowOff>0</xdr:rowOff>
    </xdr:to>
    <xdr:sp macro="" textlink="">
      <xdr:nvSpPr>
        <xdr:cNvPr id="29907" name="Line 3">
          <a:extLst>
            <a:ext uri="{FF2B5EF4-FFF2-40B4-BE49-F238E27FC236}">
              <a16:creationId xmlns:a16="http://schemas.microsoft.com/office/drawing/2014/main" id="{33E603C9-478D-47AF-9D9C-EA675E592EFC}"/>
            </a:ext>
          </a:extLst>
        </xdr:cNvPr>
        <xdr:cNvSpPr>
          <a:spLocks noChangeShapeType="1"/>
        </xdr:cNvSpPr>
      </xdr:nvSpPr>
      <xdr:spPr bwMode="auto">
        <a:xfrm flipV="1">
          <a:off x="3152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15</xdr:col>
      <xdr:colOff>9525</xdr:colOff>
      <xdr:row>50</xdr:row>
      <xdr:rowOff>0</xdr:rowOff>
    </xdr:from>
    <xdr:to>
      <xdr:col>16</xdr:col>
      <xdr:colOff>0</xdr:colOff>
      <xdr:row>50</xdr:row>
      <xdr:rowOff>0</xdr:rowOff>
    </xdr:to>
    <xdr:sp macro="" textlink="">
      <xdr:nvSpPr>
        <xdr:cNvPr id="29908" name="Line 3">
          <a:extLst>
            <a:ext uri="{FF2B5EF4-FFF2-40B4-BE49-F238E27FC236}">
              <a16:creationId xmlns:a16="http://schemas.microsoft.com/office/drawing/2014/main" id="{A044C923-F7BA-4064-9D5D-8685BACBD31E}"/>
            </a:ext>
          </a:extLst>
        </xdr:cNvPr>
        <xdr:cNvSpPr>
          <a:spLocks noChangeShapeType="1"/>
        </xdr:cNvSpPr>
      </xdr:nvSpPr>
      <xdr:spPr bwMode="auto">
        <a:xfrm flipV="1">
          <a:off x="4295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19</xdr:col>
      <xdr:colOff>9525</xdr:colOff>
      <xdr:row>50</xdr:row>
      <xdr:rowOff>0</xdr:rowOff>
    </xdr:from>
    <xdr:to>
      <xdr:col>20</xdr:col>
      <xdr:colOff>0</xdr:colOff>
      <xdr:row>50</xdr:row>
      <xdr:rowOff>0</xdr:rowOff>
    </xdr:to>
    <xdr:sp macro="" textlink="">
      <xdr:nvSpPr>
        <xdr:cNvPr id="29909" name="Line 3">
          <a:extLst>
            <a:ext uri="{FF2B5EF4-FFF2-40B4-BE49-F238E27FC236}">
              <a16:creationId xmlns:a16="http://schemas.microsoft.com/office/drawing/2014/main" id="{6045B031-8AFF-4870-B9E0-64D9C1856045}"/>
            </a:ext>
          </a:extLst>
        </xdr:cNvPr>
        <xdr:cNvSpPr>
          <a:spLocks noChangeShapeType="1"/>
        </xdr:cNvSpPr>
      </xdr:nvSpPr>
      <xdr:spPr bwMode="auto">
        <a:xfrm flipV="1">
          <a:off x="5438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50</xdr:row>
      <xdr:rowOff>0</xdr:rowOff>
    </xdr:from>
    <xdr:to>
      <xdr:col>4</xdr:col>
      <xdr:colOff>0</xdr:colOff>
      <xdr:row>50</xdr:row>
      <xdr:rowOff>0</xdr:rowOff>
    </xdr:to>
    <xdr:sp macro="" textlink="">
      <xdr:nvSpPr>
        <xdr:cNvPr id="30929" name="Line 3">
          <a:extLst>
            <a:ext uri="{FF2B5EF4-FFF2-40B4-BE49-F238E27FC236}">
              <a16:creationId xmlns:a16="http://schemas.microsoft.com/office/drawing/2014/main" id="{8FD15008-03FC-4791-BD3E-5B12629BF802}"/>
            </a:ext>
          </a:extLst>
        </xdr:cNvPr>
        <xdr:cNvSpPr>
          <a:spLocks noChangeShapeType="1"/>
        </xdr:cNvSpPr>
      </xdr:nvSpPr>
      <xdr:spPr bwMode="auto">
        <a:xfrm flipV="1">
          <a:off x="866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9525</xdr:colOff>
      <xdr:row>50</xdr:row>
      <xdr:rowOff>0</xdr:rowOff>
    </xdr:from>
    <xdr:to>
      <xdr:col>8</xdr:col>
      <xdr:colOff>0</xdr:colOff>
      <xdr:row>50</xdr:row>
      <xdr:rowOff>0</xdr:rowOff>
    </xdr:to>
    <xdr:sp macro="" textlink="">
      <xdr:nvSpPr>
        <xdr:cNvPr id="30930" name="Line 3">
          <a:extLst>
            <a:ext uri="{FF2B5EF4-FFF2-40B4-BE49-F238E27FC236}">
              <a16:creationId xmlns:a16="http://schemas.microsoft.com/office/drawing/2014/main" id="{70E152DE-E684-493B-BAF1-8CFE9B965457}"/>
            </a:ext>
          </a:extLst>
        </xdr:cNvPr>
        <xdr:cNvSpPr>
          <a:spLocks noChangeShapeType="1"/>
        </xdr:cNvSpPr>
      </xdr:nvSpPr>
      <xdr:spPr bwMode="auto">
        <a:xfrm flipV="1">
          <a:off x="2009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11</xdr:col>
      <xdr:colOff>9525</xdr:colOff>
      <xdr:row>50</xdr:row>
      <xdr:rowOff>0</xdr:rowOff>
    </xdr:from>
    <xdr:to>
      <xdr:col>12</xdr:col>
      <xdr:colOff>0</xdr:colOff>
      <xdr:row>50</xdr:row>
      <xdr:rowOff>0</xdr:rowOff>
    </xdr:to>
    <xdr:sp macro="" textlink="">
      <xdr:nvSpPr>
        <xdr:cNvPr id="30931" name="Line 3">
          <a:extLst>
            <a:ext uri="{FF2B5EF4-FFF2-40B4-BE49-F238E27FC236}">
              <a16:creationId xmlns:a16="http://schemas.microsoft.com/office/drawing/2014/main" id="{D8728C92-C3FB-49B9-9534-3942A6C3A16E}"/>
            </a:ext>
          </a:extLst>
        </xdr:cNvPr>
        <xdr:cNvSpPr>
          <a:spLocks noChangeShapeType="1"/>
        </xdr:cNvSpPr>
      </xdr:nvSpPr>
      <xdr:spPr bwMode="auto">
        <a:xfrm flipV="1">
          <a:off x="3152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15</xdr:col>
      <xdr:colOff>9525</xdr:colOff>
      <xdr:row>50</xdr:row>
      <xdr:rowOff>0</xdr:rowOff>
    </xdr:from>
    <xdr:to>
      <xdr:col>16</xdr:col>
      <xdr:colOff>0</xdr:colOff>
      <xdr:row>50</xdr:row>
      <xdr:rowOff>0</xdr:rowOff>
    </xdr:to>
    <xdr:sp macro="" textlink="">
      <xdr:nvSpPr>
        <xdr:cNvPr id="30932" name="Line 3">
          <a:extLst>
            <a:ext uri="{FF2B5EF4-FFF2-40B4-BE49-F238E27FC236}">
              <a16:creationId xmlns:a16="http://schemas.microsoft.com/office/drawing/2014/main" id="{F4418FEE-0AF2-4F6D-BB0A-36D1E19ABF60}"/>
            </a:ext>
          </a:extLst>
        </xdr:cNvPr>
        <xdr:cNvSpPr>
          <a:spLocks noChangeShapeType="1"/>
        </xdr:cNvSpPr>
      </xdr:nvSpPr>
      <xdr:spPr bwMode="auto">
        <a:xfrm flipV="1">
          <a:off x="4295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19</xdr:col>
      <xdr:colOff>9525</xdr:colOff>
      <xdr:row>50</xdr:row>
      <xdr:rowOff>0</xdr:rowOff>
    </xdr:from>
    <xdr:to>
      <xdr:col>20</xdr:col>
      <xdr:colOff>0</xdr:colOff>
      <xdr:row>50</xdr:row>
      <xdr:rowOff>0</xdr:rowOff>
    </xdr:to>
    <xdr:sp macro="" textlink="">
      <xdr:nvSpPr>
        <xdr:cNvPr id="30933" name="Line 3">
          <a:extLst>
            <a:ext uri="{FF2B5EF4-FFF2-40B4-BE49-F238E27FC236}">
              <a16:creationId xmlns:a16="http://schemas.microsoft.com/office/drawing/2014/main" id="{66AFDE1C-035F-41B1-BA59-1BC0F25B576F}"/>
            </a:ext>
          </a:extLst>
        </xdr:cNvPr>
        <xdr:cNvSpPr>
          <a:spLocks noChangeShapeType="1"/>
        </xdr:cNvSpPr>
      </xdr:nvSpPr>
      <xdr:spPr bwMode="auto">
        <a:xfrm flipV="1">
          <a:off x="5438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50</xdr:row>
      <xdr:rowOff>0</xdr:rowOff>
    </xdr:from>
    <xdr:to>
      <xdr:col>4</xdr:col>
      <xdr:colOff>0</xdr:colOff>
      <xdr:row>50</xdr:row>
      <xdr:rowOff>0</xdr:rowOff>
    </xdr:to>
    <xdr:sp macro="" textlink="">
      <xdr:nvSpPr>
        <xdr:cNvPr id="31953" name="Line 3">
          <a:extLst>
            <a:ext uri="{FF2B5EF4-FFF2-40B4-BE49-F238E27FC236}">
              <a16:creationId xmlns:a16="http://schemas.microsoft.com/office/drawing/2014/main" id="{B483D3EE-70B0-4F58-9314-8CF3A98182AB}"/>
            </a:ext>
          </a:extLst>
        </xdr:cNvPr>
        <xdr:cNvSpPr>
          <a:spLocks noChangeShapeType="1"/>
        </xdr:cNvSpPr>
      </xdr:nvSpPr>
      <xdr:spPr bwMode="auto">
        <a:xfrm flipV="1">
          <a:off x="866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9525</xdr:colOff>
      <xdr:row>50</xdr:row>
      <xdr:rowOff>0</xdr:rowOff>
    </xdr:from>
    <xdr:to>
      <xdr:col>8</xdr:col>
      <xdr:colOff>0</xdr:colOff>
      <xdr:row>50</xdr:row>
      <xdr:rowOff>0</xdr:rowOff>
    </xdr:to>
    <xdr:sp macro="" textlink="">
      <xdr:nvSpPr>
        <xdr:cNvPr id="31954" name="Line 3">
          <a:extLst>
            <a:ext uri="{FF2B5EF4-FFF2-40B4-BE49-F238E27FC236}">
              <a16:creationId xmlns:a16="http://schemas.microsoft.com/office/drawing/2014/main" id="{974AA415-F7D0-4909-8FED-65ECCC3CB0DD}"/>
            </a:ext>
          </a:extLst>
        </xdr:cNvPr>
        <xdr:cNvSpPr>
          <a:spLocks noChangeShapeType="1"/>
        </xdr:cNvSpPr>
      </xdr:nvSpPr>
      <xdr:spPr bwMode="auto">
        <a:xfrm flipV="1">
          <a:off x="2009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11</xdr:col>
      <xdr:colOff>9525</xdr:colOff>
      <xdr:row>50</xdr:row>
      <xdr:rowOff>0</xdr:rowOff>
    </xdr:from>
    <xdr:to>
      <xdr:col>12</xdr:col>
      <xdr:colOff>0</xdr:colOff>
      <xdr:row>50</xdr:row>
      <xdr:rowOff>0</xdr:rowOff>
    </xdr:to>
    <xdr:sp macro="" textlink="">
      <xdr:nvSpPr>
        <xdr:cNvPr id="31955" name="Line 3">
          <a:extLst>
            <a:ext uri="{FF2B5EF4-FFF2-40B4-BE49-F238E27FC236}">
              <a16:creationId xmlns:a16="http://schemas.microsoft.com/office/drawing/2014/main" id="{D7363BFE-9578-4033-8A32-16AB47F641BA}"/>
            </a:ext>
          </a:extLst>
        </xdr:cNvPr>
        <xdr:cNvSpPr>
          <a:spLocks noChangeShapeType="1"/>
        </xdr:cNvSpPr>
      </xdr:nvSpPr>
      <xdr:spPr bwMode="auto">
        <a:xfrm flipV="1">
          <a:off x="3152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15</xdr:col>
      <xdr:colOff>9525</xdr:colOff>
      <xdr:row>50</xdr:row>
      <xdr:rowOff>0</xdr:rowOff>
    </xdr:from>
    <xdr:to>
      <xdr:col>16</xdr:col>
      <xdr:colOff>0</xdr:colOff>
      <xdr:row>50</xdr:row>
      <xdr:rowOff>0</xdr:rowOff>
    </xdr:to>
    <xdr:sp macro="" textlink="">
      <xdr:nvSpPr>
        <xdr:cNvPr id="31956" name="Line 3">
          <a:extLst>
            <a:ext uri="{FF2B5EF4-FFF2-40B4-BE49-F238E27FC236}">
              <a16:creationId xmlns:a16="http://schemas.microsoft.com/office/drawing/2014/main" id="{4F66896E-2D81-42B0-A03A-AF5063D13B6E}"/>
            </a:ext>
          </a:extLst>
        </xdr:cNvPr>
        <xdr:cNvSpPr>
          <a:spLocks noChangeShapeType="1"/>
        </xdr:cNvSpPr>
      </xdr:nvSpPr>
      <xdr:spPr bwMode="auto">
        <a:xfrm flipV="1">
          <a:off x="4295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19</xdr:col>
      <xdr:colOff>9525</xdr:colOff>
      <xdr:row>50</xdr:row>
      <xdr:rowOff>0</xdr:rowOff>
    </xdr:from>
    <xdr:to>
      <xdr:col>20</xdr:col>
      <xdr:colOff>0</xdr:colOff>
      <xdr:row>50</xdr:row>
      <xdr:rowOff>0</xdr:rowOff>
    </xdr:to>
    <xdr:sp macro="" textlink="">
      <xdr:nvSpPr>
        <xdr:cNvPr id="31957" name="Line 3">
          <a:extLst>
            <a:ext uri="{FF2B5EF4-FFF2-40B4-BE49-F238E27FC236}">
              <a16:creationId xmlns:a16="http://schemas.microsoft.com/office/drawing/2014/main" id="{AFF82955-565B-48F7-8147-D9EB0C572594}"/>
            </a:ext>
          </a:extLst>
        </xdr:cNvPr>
        <xdr:cNvSpPr>
          <a:spLocks noChangeShapeType="1"/>
        </xdr:cNvSpPr>
      </xdr:nvSpPr>
      <xdr:spPr bwMode="auto">
        <a:xfrm flipV="1">
          <a:off x="5438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9525</xdr:colOff>
      <xdr:row>50</xdr:row>
      <xdr:rowOff>0</xdr:rowOff>
    </xdr:from>
    <xdr:to>
      <xdr:col>4</xdr:col>
      <xdr:colOff>0</xdr:colOff>
      <xdr:row>50</xdr:row>
      <xdr:rowOff>0</xdr:rowOff>
    </xdr:to>
    <xdr:sp macro="" textlink="">
      <xdr:nvSpPr>
        <xdr:cNvPr id="32977" name="Line 3">
          <a:extLst>
            <a:ext uri="{FF2B5EF4-FFF2-40B4-BE49-F238E27FC236}">
              <a16:creationId xmlns:a16="http://schemas.microsoft.com/office/drawing/2014/main" id="{1EF9C943-70BA-48F5-ACBC-40104762DD9F}"/>
            </a:ext>
          </a:extLst>
        </xdr:cNvPr>
        <xdr:cNvSpPr>
          <a:spLocks noChangeShapeType="1"/>
        </xdr:cNvSpPr>
      </xdr:nvSpPr>
      <xdr:spPr bwMode="auto">
        <a:xfrm flipV="1">
          <a:off x="866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9525</xdr:colOff>
      <xdr:row>50</xdr:row>
      <xdr:rowOff>0</xdr:rowOff>
    </xdr:from>
    <xdr:to>
      <xdr:col>8</xdr:col>
      <xdr:colOff>0</xdr:colOff>
      <xdr:row>50</xdr:row>
      <xdr:rowOff>0</xdr:rowOff>
    </xdr:to>
    <xdr:sp macro="" textlink="">
      <xdr:nvSpPr>
        <xdr:cNvPr id="32978" name="Line 3">
          <a:extLst>
            <a:ext uri="{FF2B5EF4-FFF2-40B4-BE49-F238E27FC236}">
              <a16:creationId xmlns:a16="http://schemas.microsoft.com/office/drawing/2014/main" id="{B169B4D9-D685-4F85-89E0-759DF4D370D8}"/>
            </a:ext>
          </a:extLst>
        </xdr:cNvPr>
        <xdr:cNvSpPr>
          <a:spLocks noChangeShapeType="1"/>
        </xdr:cNvSpPr>
      </xdr:nvSpPr>
      <xdr:spPr bwMode="auto">
        <a:xfrm flipV="1">
          <a:off x="2009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11</xdr:col>
      <xdr:colOff>9525</xdr:colOff>
      <xdr:row>50</xdr:row>
      <xdr:rowOff>0</xdr:rowOff>
    </xdr:from>
    <xdr:to>
      <xdr:col>12</xdr:col>
      <xdr:colOff>0</xdr:colOff>
      <xdr:row>50</xdr:row>
      <xdr:rowOff>0</xdr:rowOff>
    </xdr:to>
    <xdr:sp macro="" textlink="">
      <xdr:nvSpPr>
        <xdr:cNvPr id="32979" name="Line 3">
          <a:extLst>
            <a:ext uri="{FF2B5EF4-FFF2-40B4-BE49-F238E27FC236}">
              <a16:creationId xmlns:a16="http://schemas.microsoft.com/office/drawing/2014/main" id="{B1EE1FF1-2EC5-4B31-85D3-276CA411B1D9}"/>
            </a:ext>
          </a:extLst>
        </xdr:cNvPr>
        <xdr:cNvSpPr>
          <a:spLocks noChangeShapeType="1"/>
        </xdr:cNvSpPr>
      </xdr:nvSpPr>
      <xdr:spPr bwMode="auto">
        <a:xfrm flipV="1">
          <a:off x="3152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15</xdr:col>
      <xdr:colOff>9525</xdr:colOff>
      <xdr:row>50</xdr:row>
      <xdr:rowOff>0</xdr:rowOff>
    </xdr:from>
    <xdr:to>
      <xdr:col>16</xdr:col>
      <xdr:colOff>0</xdr:colOff>
      <xdr:row>50</xdr:row>
      <xdr:rowOff>0</xdr:rowOff>
    </xdr:to>
    <xdr:sp macro="" textlink="">
      <xdr:nvSpPr>
        <xdr:cNvPr id="32980" name="Line 3">
          <a:extLst>
            <a:ext uri="{FF2B5EF4-FFF2-40B4-BE49-F238E27FC236}">
              <a16:creationId xmlns:a16="http://schemas.microsoft.com/office/drawing/2014/main" id="{D85E978A-2E1E-4A81-818B-07AD6CD05039}"/>
            </a:ext>
          </a:extLst>
        </xdr:cNvPr>
        <xdr:cNvSpPr>
          <a:spLocks noChangeShapeType="1"/>
        </xdr:cNvSpPr>
      </xdr:nvSpPr>
      <xdr:spPr bwMode="auto">
        <a:xfrm flipV="1">
          <a:off x="4295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19</xdr:col>
      <xdr:colOff>9525</xdr:colOff>
      <xdr:row>50</xdr:row>
      <xdr:rowOff>0</xdr:rowOff>
    </xdr:from>
    <xdr:to>
      <xdr:col>20</xdr:col>
      <xdr:colOff>0</xdr:colOff>
      <xdr:row>50</xdr:row>
      <xdr:rowOff>0</xdr:rowOff>
    </xdr:to>
    <xdr:sp macro="" textlink="">
      <xdr:nvSpPr>
        <xdr:cNvPr id="32981" name="Line 3">
          <a:extLst>
            <a:ext uri="{FF2B5EF4-FFF2-40B4-BE49-F238E27FC236}">
              <a16:creationId xmlns:a16="http://schemas.microsoft.com/office/drawing/2014/main" id="{DF7A2989-8F5A-43E7-8E37-27656B75D057}"/>
            </a:ext>
          </a:extLst>
        </xdr:cNvPr>
        <xdr:cNvSpPr>
          <a:spLocks noChangeShapeType="1"/>
        </xdr:cNvSpPr>
      </xdr:nvSpPr>
      <xdr:spPr bwMode="auto">
        <a:xfrm flipV="1">
          <a:off x="5438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9525</xdr:colOff>
      <xdr:row>50</xdr:row>
      <xdr:rowOff>0</xdr:rowOff>
    </xdr:from>
    <xdr:to>
      <xdr:col>4</xdr:col>
      <xdr:colOff>0</xdr:colOff>
      <xdr:row>50</xdr:row>
      <xdr:rowOff>0</xdr:rowOff>
    </xdr:to>
    <xdr:sp macro="" textlink="">
      <xdr:nvSpPr>
        <xdr:cNvPr id="34001" name="Line 3">
          <a:extLst>
            <a:ext uri="{FF2B5EF4-FFF2-40B4-BE49-F238E27FC236}">
              <a16:creationId xmlns:a16="http://schemas.microsoft.com/office/drawing/2014/main" id="{46E24033-2C3A-41B5-B226-88345777C5ED}"/>
            </a:ext>
          </a:extLst>
        </xdr:cNvPr>
        <xdr:cNvSpPr>
          <a:spLocks noChangeShapeType="1"/>
        </xdr:cNvSpPr>
      </xdr:nvSpPr>
      <xdr:spPr bwMode="auto">
        <a:xfrm flipV="1">
          <a:off x="866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9525</xdr:colOff>
      <xdr:row>50</xdr:row>
      <xdr:rowOff>0</xdr:rowOff>
    </xdr:from>
    <xdr:to>
      <xdr:col>8</xdr:col>
      <xdr:colOff>0</xdr:colOff>
      <xdr:row>50</xdr:row>
      <xdr:rowOff>0</xdr:rowOff>
    </xdr:to>
    <xdr:sp macro="" textlink="">
      <xdr:nvSpPr>
        <xdr:cNvPr id="34002" name="Line 3">
          <a:extLst>
            <a:ext uri="{FF2B5EF4-FFF2-40B4-BE49-F238E27FC236}">
              <a16:creationId xmlns:a16="http://schemas.microsoft.com/office/drawing/2014/main" id="{71D49CC2-7BF8-4A82-83E8-6700A161620C}"/>
            </a:ext>
          </a:extLst>
        </xdr:cNvPr>
        <xdr:cNvSpPr>
          <a:spLocks noChangeShapeType="1"/>
        </xdr:cNvSpPr>
      </xdr:nvSpPr>
      <xdr:spPr bwMode="auto">
        <a:xfrm flipV="1">
          <a:off x="2009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11</xdr:col>
      <xdr:colOff>9525</xdr:colOff>
      <xdr:row>50</xdr:row>
      <xdr:rowOff>0</xdr:rowOff>
    </xdr:from>
    <xdr:to>
      <xdr:col>12</xdr:col>
      <xdr:colOff>0</xdr:colOff>
      <xdr:row>50</xdr:row>
      <xdr:rowOff>0</xdr:rowOff>
    </xdr:to>
    <xdr:sp macro="" textlink="">
      <xdr:nvSpPr>
        <xdr:cNvPr id="34003" name="Line 3">
          <a:extLst>
            <a:ext uri="{FF2B5EF4-FFF2-40B4-BE49-F238E27FC236}">
              <a16:creationId xmlns:a16="http://schemas.microsoft.com/office/drawing/2014/main" id="{43636812-D224-475A-A177-BDCC29AD5608}"/>
            </a:ext>
          </a:extLst>
        </xdr:cNvPr>
        <xdr:cNvSpPr>
          <a:spLocks noChangeShapeType="1"/>
        </xdr:cNvSpPr>
      </xdr:nvSpPr>
      <xdr:spPr bwMode="auto">
        <a:xfrm flipV="1">
          <a:off x="3152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15</xdr:col>
      <xdr:colOff>9525</xdr:colOff>
      <xdr:row>50</xdr:row>
      <xdr:rowOff>0</xdr:rowOff>
    </xdr:from>
    <xdr:to>
      <xdr:col>16</xdr:col>
      <xdr:colOff>0</xdr:colOff>
      <xdr:row>50</xdr:row>
      <xdr:rowOff>0</xdr:rowOff>
    </xdr:to>
    <xdr:sp macro="" textlink="">
      <xdr:nvSpPr>
        <xdr:cNvPr id="34004" name="Line 3">
          <a:extLst>
            <a:ext uri="{FF2B5EF4-FFF2-40B4-BE49-F238E27FC236}">
              <a16:creationId xmlns:a16="http://schemas.microsoft.com/office/drawing/2014/main" id="{C2989D15-D3E5-465F-B438-86374D6B5C23}"/>
            </a:ext>
          </a:extLst>
        </xdr:cNvPr>
        <xdr:cNvSpPr>
          <a:spLocks noChangeShapeType="1"/>
        </xdr:cNvSpPr>
      </xdr:nvSpPr>
      <xdr:spPr bwMode="auto">
        <a:xfrm flipV="1">
          <a:off x="4295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19</xdr:col>
      <xdr:colOff>9525</xdr:colOff>
      <xdr:row>50</xdr:row>
      <xdr:rowOff>0</xdr:rowOff>
    </xdr:from>
    <xdr:to>
      <xdr:col>20</xdr:col>
      <xdr:colOff>0</xdr:colOff>
      <xdr:row>50</xdr:row>
      <xdr:rowOff>0</xdr:rowOff>
    </xdr:to>
    <xdr:sp macro="" textlink="">
      <xdr:nvSpPr>
        <xdr:cNvPr id="34005" name="Line 3">
          <a:extLst>
            <a:ext uri="{FF2B5EF4-FFF2-40B4-BE49-F238E27FC236}">
              <a16:creationId xmlns:a16="http://schemas.microsoft.com/office/drawing/2014/main" id="{32A0C79F-8AFB-45A7-AC32-DCFC188BC3E8}"/>
            </a:ext>
          </a:extLst>
        </xdr:cNvPr>
        <xdr:cNvSpPr>
          <a:spLocks noChangeShapeType="1"/>
        </xdr:cNvSpPr>
      </xdr:nvSpPr>
      <xdr:spPr bwMode="auto">
        <a:xfrm flipV="1">
          <a:off x="5438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9525</xdr:colOff>
      <xdr:row>50</xdr:row>
      <xdr:rowOff>0</xdr:rowOff>
    </xdr:from>
    <xdr:to>
      <xdr:col>4</xdr:col>
      <xdr:colOff>0</xdr:colOff>
      <xdr:row>50</xdr:row>
      <xdr:rowOff>0</xdr:rowOff>
    </xdr:to>
    <xdr:sp macro="" textlink="">
      <xdr:nvSpPr>
        <xdr:cNvPr id="35025" name="Line 3">
          <a:extLst>
            <a:ext uri="{FF2B5EF4-FFF2-40B4-BE49-F238E27FC236}">
              <a16:creationId xmlns:a16="http://schemas.microsoft.com/office/drawing/2014/main" id="{ADE52ACC-05DB-4E33-BE59-46E5ADC8EFFD}"/>
            </a:ext>
          </a:extLst>
        </xdr:cNvPr>
        <xdr:cNvSpPr>
          <a:spLocks noChangeShapeType="1"/>
        </xdr:cNvSpPr>
      </xdr:nvSpPr>
      <xdr:spPr bwMode="auto">
        <a:xfrm flipV="1">
          <a:off x="866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9525</xdr:colOff>
      <xdr:row>50</xdr:row>
      <xdr:rowOff>0</xdr:rowOff>
    </xdr:from>
    <xdr:to>
      <xdr:col>8</xdr:col>
      <xdr:colOff>0</xdr:colOff>
      <xdr:row>50</xdr:row>
      <xdr:rowOff>0</xdr:rowOff>
    </xdr:to>
    <xdr:sp macro="" textlink="">
      <xdr:nvSpPr>
        <xdr:cNvPr id="35026" name="Line 3">
          <a:extLst>
            <a:ext uri="{FF2B5EF4-FFF2-40B4-BE49-F238E27FC236}">
              <a16:creationId xmlns:a16="http://schemas.microsoft.com/office/drawing/2014/main" id="{12434659-3CF9-4018-B612-FDC8E6DA1998}"/>
            </a:ext>
          </a:extLst>
        </xdr:cNvPr>
        <xdr:cNvSpPr>
          <a:spLocks noChangeShapeType="1"/>
        </xdr:cNvSpPr>
      </xdr:nvSpPr>
      <xdr:spPr bwMode="auto">
        <a:xfrm flipV="1">
          <a:off x="2009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11</xdr:col>
      <xdr:colOff>9525</xdr:colOff>
      <xdr:row>50</xdr:row>
      <xdr:rowOff>0</xdr:rowOff>
    </xdr:from>
    <xdr:to>
      <xdr:col>12</xdr:col>
      <xdr:colOff>0</xdr:colOff>
      <xdr:row>50</xdr:row>
      <xdr:rowOff>0</xdr:rowOff>
    </xdr:to>
    <xdr:sp macro="" textlink="">
      <xdr:nvSpPr>
        <xdr:cNvPr id="35027" name="Line 3">
          <a:extLst>
            <a:ext uri="{FF2B5EF4-FFF2-40B4-BE49-F238E27FC236}">
              <a16:creationId xmlns:a16="http://schemas.microsoft.com/office/drawing/2014/main" id="{14FE450F-44C0-4B6A-AAC9-750F8827311D}"/>
            </a:ext>
          </a:extLst>
        </xdr:cNvPr>
        <xdr:cNvSpPr>
          <a:spLocks noChangeShapeType="1"/>
        </xdr:cNvSpPr>
      </xdr:nvSpPr>
      <xdr:spPr bwMode="auto">
        <a:xfrm flipV="1">
          <a:off x="3152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15</xdr:col>
      <xdr:colOff>9525</xdr:colOff>
      <xdr:row>50</xdr:row>
      <xdr:rowOff>0</xdr:rowOff>
    </xdr:from>
    <xdr:to>
      <xdr:col>16</xdr:col>
      <xdr:colOff>0</xdr:colOff>
      <xdr:row>50</xdr:row>
      <xdr:rowOff>0</xdr:rowOff>
    </xdr:to>
    <xdr:sp macro="" textlink="">
      <xdr:nvSpPr>
        <xdr:cNvPr id="35028" name="Line 3">
          <a:extLst>
            <a:ext uri="{FF2B5EF4-FFF2-40B4-BE49-F238E27FC236}">
              <a16:creationId xmlns:a16="http://schemas.microsoft.com/office/drawing/2014/main" id="{B60836F6-8D82-4A9C-A3C1-FB64A079C6CF}"/>
            </a:ext>
          </a:extLst>
        </xdr:cNvPr>
        <xdr:cNvSpPr>
          <a:spLocks noChangeShapeType="1"/>
        </xdr:cNvSpPr>
      </xdr:nvSpPr>
      <xdr:spPr bwMode="auto">
        <a:xfrm flipV="1">
          <a:off x="4295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19</xdr:col>
      <xdr:colOff>9525</xdr:colOff>
      <xdr:row>50</xdr:row>
      <xdr:rowOff>0</xdr:rowOff>
    </xdr:from>
    <xdr:to>
      <xdr:col>20</xdr:col>
      <xdr:colOff>0</xdr:colOff>
      <xdr:row>50</xdr:row>
      <xdr:rowOff>0</xdr:rowOff>
    </xdr:to>
    <xdr:sp macro="" textlink="">
      <xdr:nvSpPr>
        <xdr:cNvPr id="35029" name="Line 3">
          <a:extLst>
            <a:ext uri="{FF2B5EF4-FFF2-40B4-BE49-F238E27FC236}">
              <a16:creationId xmlns:a16="http://schemas.microsoft.com/office/drawing/2014/main" id="{F76C604D-522F-4F0F-B4DB-56231BEE9D92}"/>
            </a:ext>
          </a:extLst>
        </xdr:cNvPr>
        <xdr:cNvSpPr>
          <a:spLocks noChangeShapeType="1"/>
        </xdr:cNvSpPr>
      </xdr:nvSpPr>
      <xdr:spPr bwMode="auto">
        <a:xfrm flipV="1">
          <a:off x="5438775" y="14506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9525</xdr:colOff>
      <xdr:row>58</xdr:row>
      <xdr:rowOff>0</xdr:rowOff>
    </xdr:from>
    <xdr:to>
      <xdr:col>4</xdr:col>
      <xdr:colOff>0</xdr:colOff>
      <xdr:row>58</xdr:row>
      <xdr:rowOff>0</xdr:rowOff>
    </xdr:to>
    <xdr:sp macro="" textlink="">
      <xdr:nvSpPr>
        <xdr:cNvPr id="36049" name="Line 3">
          <a:extLst>
            <a:ext uri="{FF2B5EF4-FFF2-40B4-BE49-F238E27FC236}">
              <a16:creationId xmlns:a16="http://schemas.microsoft.com/office/drawing/2014/main" id="{C62BC297-ED15-48DB-9CAA-95D0855F86FE}"/>
            </a:ext>
          </a:extLst>
        </xdr:cNvPr>
        <xdr:cNvSpPr>
          <a:spLocks noChangeShapeType="1"/>
        </xdr:cNvSpPr>
      </xdr:nvSpPr>
      <xdr:spPr bwMode="auto">
        <a:xfrm flipV="1">
          <a:off x="866775" y="16792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9525</xdr:colOff>
      <xdr:row>58</xdr:row>
      <xdr:rowOff>0</xdr:rowOff>
    </xdr:from>
    <xdr:to>
      <xdr:col>8</xdr:col>
      <xdr:colOff>0</xdr:colOff>
      <xdr:row>58</xdr:row>
      <xdr:rowOff>0</xdr:rowOff>
    </xdr:to>
    <xdr:sp macro="" textlink="">
      <xdr:nvSpPr>
        <xdr:cNvPr id="36050" name="Line 3">
          <a:extLst>
            <a:ext uri="{FF2B5EF4-FFF2-40B4-BE49-F238E27FC236}">
              <a16:creationId xmlns:a16="http://schemas.microsoft.com/office/drawing/2014/main" id="{B86785F0-5683-4C65-A823-2E92A2EDEA3E}"/>
            </a:ext>
          </a:extLst>
        </xdr:cNvPr>
        <xdr:cNvSpPr>
          <a:spLocks noChangeShapeType="1"/>
        </xdr:cNvSpPr>
      </xdr:nvSpPr>
      <xdr:spPr bwMode="auto">
        <a:xfrm flipV="1">
          <a:off x="2009775" y="16792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11</xdr:col>
      <xdr:colOff>9525</xdr:colOff>
      <xdr:row>58</xdr:row>
      <xdr:rowOff>0</xdr:rowOff>
    </xdr:from>
    <xdr:to>
      <xdr:col>12</xdr:col>
      <xdr:colOff>0</xdr:colOff>
      <xdr:row>58</xdr:row>
      <xdr:rowOff>0</xdr:rowOff>
    </xdr:to>
    <xdr:sp macro="" textlink="">
      <xdr:nvSpPr>
        <xdr:cNvPr id="36051" name="Line 3">
          <a:extLst>
            <a:ext uri="{FF2B5EF4-FFF2-40B4-BE49-F238E27FC236}">
              <a16:creationId xmlns:a16="http://schemas.microsoft.com/office/drawing/2014/main" id="{F2F34795-238C-4D6F-BFA4-8C58872155F9}"/>
            </a:ext>
          </a:extLst>
        </xdr:cNvPr>
        <xdr:cNvSpPr>
          <a:spLocks noChangeShapeType="1"/>
        </xdr:cNvSpPr>
      </xdr:nvSpPr>
      <xdr:spPr bwMode="auto">
        <a:xfrm flipV="1">
          <a:off x="3152775" y="16792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15</xdr:col>
      <xdr:colOff>9525</xdr:colOff>
      <xdr:row>58</xdr:row>
      <xdr:rowOff>0</xdr:rowOff>
    </xdr:from>
    <xdr:to>
      <xdr:col>16</xdr:col>
      <xdr:colOff>0</xdr:colOff>
      <xdr:row>58</xdr:row>
      <xdr:rowOff>0</xdr:rowOff>
    </xdr:to>
    <xdr:sp macro="" textlink="">
      <xdr:nvSpPr>
        <xdr:cNvPr id="36052" name="Line 3">
          <a:extLst>
            <a:ext uri="{FF2B5EF4-FFF2-40B4-BE49-F238E27FC236}">
              <a16:creationId xmlns:a16="http://schemas.microsoft.com/office/drawing/2014/main" id="{C21358E7-0DE2-4144-9B45-03D1D311DE05}"/>
            </a:ext>
          </a:extLst>
        </xdr:cNvPr>
        <xdr:cNvSpPr>
          <a:spLocks noChangeShapeType="1"/>
        </xdr:cNvSpPr>
      </xdr:nvSpPr>
      <xdr:spPr bwMode="auto">
        <a:xfrm flipV="1">
          <a:off x="4295775" y="16792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19</xdr:col>
      <xdr:colOff>9525</xdr:colOff>
      <xdr:row>58</xdr:row>
      <xdr:rowOff>0</xdr:rowOff>
    </xdr:from>
    <xdr:to>
      <xdr:col>20</xdr:col>
      <xdr:colOff>0</xdr:colOff>
      <xdr:row>58</xdr:row>
      <xdr:rowOff>0</xdr:rowOff>
    </xdr:to>
    <xdr:sp macro="" textlink="">
      <xdr:nvSpPr>
        <xdr:cNvPr id="36053" name="Line 3">
          <a:extLst>
            <a:ext uri="{FF2B5EF4-FFF2-40B4-BE49-F238E27FC236}">
              <a16:creationId xmlns:a16="http://schemas.microsoft.com/office/drawing/2014/main" id="{C0F5FA47-ABD7-4165-BE40-769F865B1448}"/>
            </a:ext>
          </a:extLst>
        </xdr:cNvPr>
        <xdr:cNvSpPr>
          <a:spLocks noChangeShapeType="1"/>
        </xdr:cNvSpPr>
      </xdr:nvSpPr>
      <xdr:spPr bwMode="auto">
        <a:xfrm flipV="1">
          <a:off x="5438775" y="16792575"/>
          <a:ext cx="276225" cy="0"/>
        </a:xfrm>
        <a:prstGeom prst="line">
          <a:avLst/>
        </a:prstGeom>
        <a:noFill/>
        <a:ln w="63500">
          <a:solidFill>
            <a:srgbClr val="969696"/>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CO84"/>
  <sheetViews>
    <sheetView zoomScale="85" zoomScaleNormal="85" zoomScaleSheetLayoutView="70" workbookViewId="0">
      <selection activeCell="I1" sqref="I1"/>
    </sheetView>
  </sheetViews>
  <sheetFormatPr defaultRowHeight="13.5"/>
  <cols>
    <col min="1" max="1" width="3.625" style="5" customWidth="1"/>
    <col min="2" max="2" width="3.75" style="5" bestFit="1" customWidth="1"/>
    <col min="3" max="3" width="14.625" style="5" customWidth="1"/>
    <col min="4" max="4" width="9" style="5"/>
    <col min="5" max="5" width="3.625" style="5" customWidth="1"/>
    <col min="6" max="6" width="3.75" style="5" bestFit="1" customWidth="1"/>
    <col min="7" max="7" width="20.625" style="5" customWidth="1"/>
    <col min="8" max="8" width="34.5" style="5" customWidth="1"/>
    <col min="9" max="9" width="3.625" style="5" customWidth="1"/>
    <col min="10" max="10" width="3.75" style="5" bestFit="1" customWidth="1"/>
    <col min="11" max="12" width="9" style="5"/>
    <col min="13" max="13" width="3.625" style="5" customWidth="1"/>
    <col min="14" max="14" width="3.75" style="5" bestFit="1" customWidth="1"/>
    <col min="15" max="15" width="21.375" style="5" bestFit="1" customWidth="1"/>
    <col min="16" max="16" width="9" style="5"/>
    <col min="17" max="17" width="3.625" style="5" customWidth="1"/>
    <col min="18" max="18" width="3.75" style="5" bestFit="1" customWidth="1"/>
    <col min="19" max="19" width="19.125" style="5" customWidth="1"/>
    <col min="20" max="20" width="9" style="5"/>
    <col min="21" max="21" width="3.625" style="5" customWidth="1"/>
    <col min="22" max="22" width="3.75" style="5" bestFit="1" customWidth="1"/>
    <col min="23" max="23" width="19.125" style="5" customWidth="1"/>
    <col min="24" max="24" width="9" style="5"/>
    <col min="25" max="25" width="3.625" style="5" customWidth="1"/>
    <col min="26" max="26" width="3.75" style="5" bestFit="1" customWidth="1"/>
    <col min="27" max="27" width="17.375" style="5" bestFit="1" customWidth="1"/>
    <col min="28" max="28" width="9" style="5"/>
    <col min="29" max="29" width="3.625" style="5" customWidth="1"/>
    <col min="30" max="30" width="3.75" style="5" bestFit="1" customWidth="1"/>
    <col min="31" max="31" width="25.75" style="5" bestFit="1" customWidth="1"/>
    <col min="32" max="32" width="16.625" style="5" customWidth="1"/>
    <col min="33" max="33" width="3.625" style="5" customWidth="1"/>
    <col min="34" max="34" width="3.75" style="5" bestFit="1" customWidth="1"/>
    <col min="35" max="35" width="39.125" style="5" customWidth="1"/>
    <col min="36" max="36" width="13.125" style="5" customWidth="1"/>
    <col min="37" max="37" width="10.375" style="5" bestFit="1" customWidth="1"/>
    <col min="38" max="38" width="3.75" style="5" bestFit="1" customWidth="1"/>
    <col min="39" max="39" width="17.5" style="5" bestFit="1" customWidth="1"/>
    <col min="40" max="40" width="9" style="5"/>
    <col min="41" max="41" width="3.625" style="5" customWidth="1"/>
    <col min="42" max="42" width="3.75" style="5" bestFit="1" customWidth="1"/>
    <col min="43" max="43" width="23.5" style="5" bestFit="1" customWidth="1"/>
    <col min="44" max="44" width="9" style="5"/>
    <col min="45" max="46" width="3.625" style="5" customWidth="1"/>
    <col min="47" max="47" width="17.625" style="5" customWidth="1"/>
    <col min="48" max="48" width="12.625" style="5" customWidth="1"/>
    <col min="49" max="50" width="3.625" style="5" customWidth="1"/>
    <col min="51" max="51" width="17.625" style="5" customWidth="1"/>
    <col min="52" max="52" width="12.625" style="5" customWidth="1"/>
    <col min="53" max="54" width="3.625" style="5" customWidth="1"/>
    <col min="55" max="56" width="9" style="114"/>
    <col min="57" max="58" width="3.625" style="5" customWidth="1"/>
    <col min="59" max="59" width="17.625" style="5" customWidth="1"/>
    <col min="60" max="60" width="9" style="5" customWidth="1"/>
    <col min="61" max="62" width="3.625" style="5" customWidth="1"/>
    <col min="63" max="63" width="70.625" style="5" bestFit="1" customWidth="1"/>
    <col min="64" max="64" width="9" style="5" customWidth="1"/>
    <col min="65" max="65" width="3.625" style="5" customWidth="1"/>
    <col min="66" max="68" width="9" style="5"/>
    <col min="69" max="69" width="3.625" style="5" customWidth="1"/>
    <col min="70" max="72" width="9" style="5"/>
    <col min="73" max="73" width="3.625" style="5" customWidth="1"/>
    <col min="74" max="76" width="9" style="5"/>
    <col min="77" max="77" width="9" style="5" customWidth="1"/>
    <col min="78" max="80" width="9" style="5"/>
    <col min="81" max="81" width="3.625" style="5" customWidth="1"/>
    <col min="82" max="84" width="9" style="5"/>
    <col min="85" max="85" width="3.625" style="5" customWidth="1"/>
    <col min="86" max="88" width="9" style="5"/>
    <col min="89" max="89" width="3.625" style="5" customWidth="1"/>
    <col min="90" max="16384" width="9" style="5"/>
  </cols>
  <sheetData>
    <row r="1" spans="1:93" ht="14.25">
      <c r="A1" s="3"/>
      <c r="B1" s="15"/>
      <c r="C1" s="29"/>
      <c r="D1" s="15"/>
      <c r="E1" s="3"/>
      <c r="F1" s="15"/>
      <c r="G1" s="15"/>
      <c r="H1" s="15"/>
      <c r="I1" s="3"/>
      <c r="J1" s="373" t="s">
        <v>135</v>
      </c>
      <c r="K1" s="373"/>
      <c r="L1" s="373"/>
      <c r="M1" s="3"/>
      <c r="N1" s="374" t="s">
        <v>136</v>
      </c>
      <c r="O1" s="374"/>
      <c r="P1" s="374"/>
      <c r="Q1" s="3"/>
      <c r="R1" s="368" t="s">
        <v>385</v>
      </c>
      <c r="S1" s="368"/>
      <c r="T1" s="368"/>
      <c r="U1" s="3"/>
      <c r="V1" s="368" t="s">
        <v>386</v>
      </c>
      <c r="W1" s="368"/>
      <c r="X1" s="368"/>
      <c r="Z1" s="368" t="s">
        <v>387</v>
      </c>
      <c r="AA1" s="368"/>
      <c r="AB1" s="368"/>
      <c r="AD1" s="368" t="s">
        <v>388</v>
      </c>
      <c r="AE1" s="368"/>
      <c r="AF1" s="368"/>
      <c r="AH1" s="369" t="s">
        <v>389</v>
      </c>
      <c r="AI1" s="369"/>
      <c r="AJ1" s="369"/>
      <c r="AL1" s="368" t="s">
        <v>390</v>
      </c>
      <c r="AM1" s="368"/>
      <c r="AN1" s="368"/>
      <c r="AP1" s="368" t="s">
        <v>391</v>
      </c>
      <c r="AQ1" s="368"/>
      <c r="AR1" s="368"/>
      <c r="AT1" s="368" t="s">
        <v>217</v>
      </c>
      <c r="AU1" s="368"/>
      <c r="AV1" s="368"/>
      <c r="AX1" s="368" t="s">
        <v>218</v>
      </c>
      <c r="AY1" s="368"/>
      <c r="AZ1" s="368"/>
      <c r="BB1" s="107" t="s">
        <v>253</v>
      </c>
      <c r="BC1" s="108"/>
      <c r="BD1" s="5"/>
      <c r="BF1" s="368" t="s">
        <v>254</v>
      </c>
      <c r="BG1" s="368"/>
      <c r="BH1" s="368"/>
      <c r="BJ1" s="368" t="s">
        <v>392</v>
      </c>
      <c r="BK1" s="368"/>
      <c r="BL1" s="368"/>
      <c r="BN1" s="307" t="s">
        <v>554</v>
      </c>
      <c r="BO1" s="28"/>
      <c r="BP1" s="28"/>
      <c r="BR1" s="307" t="s">
        <v>555</v>
      </c>
      <c r="BS1" s="28"/>
      <c r="BT1" s="28"/>
      <c r="BV1" s="307" t="s">
        <v>556</v>
      </c>
      <c r="BW1" s="28"/>
      <c r="BX1" s="28"/>
      <c r="BZ1" s="356" t="s">
        <v>487</v>
      </c>
      <c r="CA1" s="28"/>
      <c r="CB1" s="28"/>
      <c r="CD1" s="356" t="s">
        <v>557</v>
      </c>
      <c r="CE1" s="28"/>
      <c r="CF1" s="28"/>
      <c r="CH1" s="356" t="s">
        <v>558</v>
      </c>
      <c r="CI1" s="28"/>
      <c r="CJ1" s="28"/>
      <c r="CL1" s="356" t="s">
        <v>559</v>
      </c>
      <c r="CM1" s="28"/>
      <c r="CN1" s="28"/>
    </row>
    <row r="2" spans="1:93">
      <c r="A2" s="3"/>
      <c r="B2" s="15"/>
      <c r="C2" s="29"/>
      <c r="D2" s="15"/>
      <c r="E2" s="3"/>
      <c r="F2" s="15"/>
      <c r="G2" s="15"/>
      <c r="H2" s="15"/>
      <c r="I2" s="3"/>
      <c r="J2" s="7" t="s">
        <v>393</v>
      </c>
      <c r="K2" s="7" t="s">
        <v>394</v>
      </c>
      <c r="L2" s="7" t="s">
        <v>5</v>
      </c>
      <c r="M2" s="3"/>
      <c r="N2" s="7" t="s">
        <v>393</v>
      </c>
      <c r="O2" s="7" t="s">
        <v>394</v>
      </c>
      <c r="P2" s="7" t="s">
        <v>5</v>
      </c>
      <c r="Q2" s="3"/>
      <c r="R2" s="6" t="s">
        <v>393</v>
      </c>
      <c r="S2" s="6" t="s">
        <v>394</v>
      </c>
      <c r="T2" s="6" t="s">
        <v>5</v>
      </c>
      <c r="U2" s="3"/>
      <c r="V2" s="6" t="s">
        <v>393</v>
      </c>
      <c r="W2" s="6" t="s">
        <v>394</v>
      </c>
      <c r="X2" s="6" t="s">
        <v>5</v>
      </c>
      <c r="Z2" s="6" t="s">
        <v>393</v>
      </c>
      <c r="AA2" s="6" t="s">
        <v>394</v>
      </c>
      <c r="AB2" s="6" t="s">
        <v>5</v>
      </c>
      <c r="AD2" s="6" t="s">
        <v>393</v>
      </c>
      <c r="AE2" s="6" t="s">
        <v>394</v>
      </c>
      <c r="AF2" s="6" t="s">
        <v>5</v>
      </c>
      <c r="AH2" s="6" t="s">
        <v>393</v>
      </c>
      <c r="AI2" s="6" t="s">
        <v>394</v>
      </c>
      <c r="AJ2" s="6" t="s">
        <v>5</v>
      </c>
      <c r="AL2" s="6" t="s">
        <v>393</v>
      </c>
      <c r="AM2" s="6" t="s">
        <v>394</v>
      </c>
      <c r="AN2" s="6" t="s">
        <v>5</v>
      </c>
      <c r="AP2" s="6" t="s">
        <v>393</v>
      </c>
      <c r="AQ2" s="6" t="s">
        <v>394</v>
      </c>
      <c r="AR2" s="6" t="s">
        <v>5</v>
      </c>
      <c r="AT2" s="6" t="s">
        <v>393</v>
      </c>
      <c r="AU2" s="6" t="s">
        <v>394</v>
      </c>
      <c r="AV2" s="6" t="s">
        <v>5</v>
      </c>
      <c r="AX2" s="6" t="s">
        <v>393</v>
      </c>
      <c r="AY2" s="6" t="s">
        <v>394</v>
      </c>
      <c r="AZ2" s="6" t="s">
        <v>5</v>
      </c>
      <c r="BB2" s="6" t="s">
        <v>393</v>
      </c>
      <c r="BC2" s="109" t="s">
        <v>395</v>
      </c>
      <c r="BD2" s="110" t="s">
        <v>396</v>
      </c>
      <c r="BF2" s="6" t="s">
        <v>393</v>
      </c>
      <c r="BG2" s="6" t="s">
        <v>394</v>
      </c>
      <c r="BH2" s="6" t="s">
        <v>5</v>
      </c>
      <c r="BJ2" s="6" t="s">
        <v>393</v>
      </c>
      <c r="BK2" s="6" t="s">
        <v>394</v>
      </c>
      <c r="BL2" s="6" t="s">
        <v>5</v>
      </c>
      <c r="BN2" s="6" t="s">
        <v>393</v>
      </c>
      <c r="BO2" s="6" t="s">
        <v>394</v>
      </c>
      <c r="BP2" s="6" t="s">
        <v>5</v>
      </c>
      <c r="BR2" s="6" t="s">
        <v>393</v>
      </c>
      <c r="BS2" s="6" t="s">
        <v>394</v>
      </c>
      <c r="BT2" s="6" t="s">
        <v>5</v>
      </c>
      <c r="BV2" s="6" t="s">
        <v>393</v>
      </c>
      <c r="BW2" s="6" t="s">
        <v>394</v>
      </c>
      <c r="BX2" s="6" t="s">
        <v>5</v>
      </c>
      <c r="BZ2" s="6" t="s">
        <v>393</v>
      </c>
      <c r="CA2" s="6" t="s">
        <v>394</v>
      </c>
      <c r="CB2" s="6" t="s">
        <v>5</v>
      </c>
      <c r="CD2" s="6" t="s">
        <v>393</v>
      </c>
      <c r="CE2" s="6" t="s">
        <v>394</v>
      </c>
      <c r="CF2" s="6" t="s">
        <v>5</v>
      </c>
      <c r="CH2" s="6" t="s">
        <v>393</v>
      </c>
      <c r="CI2" s="6" t="s">
        <v>394</v>
      </c>
      <c r="CJ2" s="6" t="s">
        <v>5</v>
      </c>
      <c r="CL2" s="6" t="s">
        <v>393</v>
      </c>
      <c r="CM2" s="6" t="s">
        <v>394</v>
      </c>
      <c r="CN2" s="6" t="s">
        <v>5</v>
      </c>
    </row>
    <row r="3" spans="1:93">
      <c r="A3" s="3"/>
      <c r="B3" s="15"/>
      <c r="C3" s="29"/>
      <c r="D3" s="15"/>
      <c r="E3" s="3"/>
      <c r="F3" s="15"/>
      <c r="G3" s="15"/>
      <c r="H3" s="15"/>
      <c r="I3" s="3"/>
      <c r="J3" s="10">
        <v>1</v>
      </c>
      <c r="K3" s="11"/>
      <c r="L3" s="11"/>
      <c r="M3" s="3"/>
      <c r="N3" s="10">
        <v>1</v>
      </c>
      <c r="O3" s="11"/>
      <c r="P3" s="11"/>
      <c r="Q3" s="3"/>
      <c r="R3" s="8">
        <v>1</v>
      </c>
      <c r="S3" s="8"/>
      <c r="T3" s="9"/>
      <c r="U3" s="3"/>
      <c r="V3" s="8">
        <v>1</v>
      </c>
      <c r="W3" s="8"/>
      <c r="X3" s="9"/>
      <c r="Z3" s="8">
        <v>1</v>
      </c>
      <c r="AA3" s="8"/>
      <c r="AB3" s="9"/>
      <c r="AD3" s="8">
        <v>1</v>
      </c>
      <c r="AE3" s="8"/>
      <c r="AF3" s="9"/>
      <c r="AH3" s="8">
        <v>1</v>
      </c>
      <c r="AI3" s="8"/>
      <c r="AJ3" s="9"/>
      <c r="AL3" s="8">
        <v>1</v>
      </c>
      <c r="AM3" s="8"/>
      <c r="AN3" s="9"/>
      <c r="AP3" s="8">
        <v>1</v>
      </c>
      <c r="AQ3" s="8"/>
      <c r="AR3" s="9"/>
      <c r="AT3" s="8">
        <v>1</v>
      </c>
      <c r="AU3" s="8"/>
      <c r="AV3" s="9"/>
      <c r="AX3" s="8">
        <v>1</v>
      </c>
      <c r="AY3" s="8"/>
      <c r="AZ3" s="9"/>
      <c r="BB3" s="8">
        <v>1</v>
      </c>
      <c r="BC3" s="113"/>
      <c r="BD3" s="113"/>
      <c r="BF3" s="8">
        <v>1</v>
      </c>
      <c r="BG3" s="8"/>
      <c r="BH3" s="9"/>
      <c r="BJ3" s="8">
        <v>1</v>
      </c>
      <c r="BK3" s="8"/>
      <c r="BL3" s="9"/>
      <c r="BN3" s="8"/>
      <c r="BO3" s="8"/>
      <c r="BP3" s="9"/>
      <c r="BR3" s="8"/>
      <c r="BS3" s="8"/>
      <c r="BT3" s="9"/>
      <c r="BV3" s="8"/>
      <c r="BW3" s="8"/>
      <c r="BX3" s="9"/>
      <c r="BZ3" s="8"/>
      <c r="CA3" s="8"/>
      <c r="CB3" s="9"/>
      <c r="CD3" s="8"/>
      <c r="CE3" s="8"/>
      <c r="CF3" s="9"/>
      <c r="CH3" s="8"/>
      <c r="CI3" s="8"/>
      <c r="CJ3" s="9"/>
      <c r="CL3" s="8"/>
      <c r="CM3" s="8"/>
      <c r="CN3" s="9"/>
    </row>
    <row r="4" spans="1:93">
      <c r="A4" s="3"/>
      <c r="B4" s="15"/>
      <c r="C4" s="29"/>
      <c r="D4" s="15"/>
      <c r="E4" s="3"/>
      <c r="F4" s="15"/>
      <c r="G4" s="15"/>
      <c r="H4" s="15"/>
      <c r="I4" s="3"/>
      <c r="J4" s="11">
        <v>2</v>
      </c>
      <c r="K4" s="11" t="s">
        <v>22</v>
      </c>
      <c r="L4" s="12" t="s">
        <v>397</v>
      </c>
      <c r="M4" s="3"/>
      <c r="N4" s="11">
        <v>2</v>
      </c>
      <c r="O4" s="1" t="s">
        <v>23</v>
      </c>
      <c r="P4" s="2" t="s">
        <v>397</v>
      </c>
      <c r="Q4" s="3"/>
      <c r="R4" s="9">
        <v>2</v>
      </c>
      <c r="S4" s="167" t="s">
        <v>176</v>
      </c>
      <c r="T4" s="9"/>
      <c r="U4" s="3"/>
      <c r="V4" s="9">
        <v>2</v>
      </c>
      <c r="W4" s="167" t="s">
        <v>398</v>
      </c>
      <c r="X4" s="9"/>
      <c r="Z4" s="9">
        <v>2</v>
      </c>
      <c r="AA4" s="167" t="s">
        <v>161</v>
      </c>
      <c r="AB4" s="9"/>
      <c r="AD4" s="9">
        <v>2</v>
      </c>
      <c r="AE4" s="167" t="s">
        <v>168</v>
      </c>
      <c r="AF4" s="9"/>
      <c r="AH4" s="9">
        <v>2</v>
      </c>
      <c r="AI4" s="167" t="s">
        <v>213</v>
      </c>
      <c r="AJ4" s="9"/>
      <c r="AL4" s="9">
        <v>2</v>
      </c>
      <c r="AM4" s="8" t="s">
        <v>141</v>
      </c>
      <c r="AN4" s="105">
        <v>13800</v>
      </c>
      <c r="AP4" s="9">
        <v>2</v>
      </c>
      <c r="AQ4" s="167" t="s">
        <v>153</v>
      </c>
      <c r="AR4" s="9"/>
      <c r="AT4" s="9">
        <v>2</v>
      </c>
      <c r="AU4" s="167" t="s">
        <v>159</v>
      </c>
      <c r="AV4" s="9"/>
      <c r="AX4" s="9">
        <v>2</v>
      </c>
      <c r="AY4" s="167" t="s">
        <v>219</v>
      </c>
      <c r="AZ4" s="9"/>
      <c r="BB4" s="9">
        <v>2</v>
      </c>
      <c r="BC4" s="113">
        <v>5</v>
      </c>
      <c r="BD4" s="113">
        <v>10</v>
      </c>
      <c r="BF4" s="9">
        <v>2</v>
      </c>
      <c r="BG4" s="167" t="s">
        <v>399</v>
      </c>
      <c r="BH4" s="9"/>
      <c r="BJ4" s="9">
        <v>2</v>
      </c>
      <c r="BK4" s="167" t="s">
        <v>400</v>
      </c>
      <c r="BL4" s="9"/>
      <c r="BN4" s="365">
        <v>15</v>
      </c>
      <c r="BO4" s="167" t="s">
        <v>457</v>
      </c>
      <c r="BP4" s="9"/>
      <c r="BR4" s="365">
        <v>15</v>
      </c>
      <c r="BS4" s="167" t="s">
        <v>457</v>
      </c>
      <c r="BT4" s="9"/>
      <c r="BV4" s="365">
        <v>15</v>
      </c>
      <c r="BW4" s="167" t="s">
        <v>457</v>
      </c>
      <c r="BX4" s="9"/>
      <c r="BZ4" s="365">
        <v>12</v>
      </c>
      <c r="CA4" s="308" t="s">
        <v>488</v>
      </c>
      <c r="CB4" s="9"/>
      <c r="CD4" s="365">
        <v>15</v>
      </c>
      <c r="CE4" s="308" t="s">
        <v>457</v>
      </c>
      <c r="CF4" s="9"/>
      <c r="CH4" s="365">
        <v>15</v>
      </c>
      <c r="CI4" s="308" t="s">
        <v>457</v>
      </c>
      <c r="CJ4" s="9"/>
      <c r="CL4" s="365">
        <v>15</v>
      </c>
      <c r="CM4" s="308" t="s">
        <v>457</v>
      </c>
      <c r="CN4" s="9"/>
    </row>
    <row r="5" spans="1:93">
      <c r="A5" s="3"/>
      <c r="B5" s="15"/>
      <c r="C5" s="29"/>
      <c r="D5" s="15"/>
      <c r="E5" s="3"/>
      <c r="F5" s="15"/>
      <c r="G5" s="15"/>
      <c r="H5" s="15"/>
      <c r="I5" s="3"/>
      <c r="J5" s="11">
        <v>3</v>
      </c>
      <c r="K5" s="13" t="s">
        <v>25</v>
      </c>
      <c r="L5" s="14" t="s">
        <v>401</v>
      </c>
      <c r="M5" s="3"/>
      <c r="N5" s="11">
        <v>3</v>
      </c>
      <c r="O5" s="1" t="s">
        <v>26</v>
      </c>
      <c r="P5" s="2" t="s">
        <v>401</v>
      </c>
      <c r="Q5" s="3"/>
      <c r="R5" s="9">
        <v>3</v>
      </c>
      <c r="S5" s="167" t="s">
        <v>177</v>
      </c>
      <c r="T5" s="9"/>
      <c r="U5" s="3"/>
      <c r="V5" s="9">
        <v>3</v>
      </c>
      <c r="W5" s="167" t="s">
        <v>402</v>
      </c>
      <c r="X5" s="9"/>
      <c r="Z5" s="9">
        <v>3</v>
      </c>
      <c r="AA5" s="167" t="s">
        <v>162</v>
      </c>
      <c r="AB5" s="9"/>
      <c r="AD5" s="9">
        <v>3</v>
      </c>
      <c r="AE5" s="167" t="s">
        <v>169</v>
      </c>
      <c r="AF5" s="9"/>
      <c r="AH5" s="9">
        <v>3</v>
      </c>
      <c r="AI5" s="167" t="s">
        <v>214</v>
      </c>
      <c r="AJ5" s="9"/>
      <c r="AL5" s="9">
        <v>3</v>
      </c>
      <c r="AM5" s="167" t="s">
        <v>142</v>
      </c>
      <c r="AN5" s="105">
        <v>18100</v>
      </c>
      <c r="AP5" s="9">
        <v>3</v>
      </c>
      <c r="AQ5" s="167" t="s">
        <v>154</v>
      </c>
      <c r="AR5" s="9"/>
      <c r="AT5" s="9">
        <v>3</v>
      </c>
      <c r="AU5" s="167" t="s">
        <v>160</v>
      </c>
      <c r="AV5" s="9"/>
      <c r="AX5" s="9">
        <v>3</v>
      </c>
      <c r="AY5" s="167" t="s">
        <v>220</v>
      </c>
      <c r="AZ5" s="9"/>
      <c r="BB5" s="9">
        <v>3</v>
      </c>
      <c r="BC5" s="111">
        <v>6</v>
      </c>
      <c r="BD5" s="112">
        <v>11</v>
      </c>
      <c r="BF5" s="8">
        <v>3</v>
      </c>
      <c r="BG5" s="167" t="s">
        <v>403</v>
      </c>
      <c r="BH5" s="9"/>
      <c r="BJ5" s="8">
        <v>3</v>
      </c>
      <c r="BK5" s="167" t="s">
        <v>404</v>
      </c>
      <c r="BL5" s="9"/>
      <c r="BN5" s="365">
        <v>14</v>
      </c>
      <c r="BO5" s="167" t="s">
        <v>459</v>
      </c>
      <c r="BP5" s="9"/>
      <c r="BR5" s="365">
        <v>14</v>
      </c>
      <c r="BS5" s="167" t="s">
        <v>459</v>
      </c>
      <c r="BT5" s="9"/>
      <c r="BV5" s="365">
        <v>14</v>
      </c>
      <c r="BW5" s="167" t="s">
        <v>459</v>
      </c>
      <c r="BX5" s="9"/>
      <c r="BZ5" s="365">
        <v>11</v>
      </c>
      <c r="CA5" s="308" t="s">
        <v>489</v>
      </c>
      <c r="CB5" s="9"/>
      <c r="CD5" s="365">
        <v>14</v>
      </c>
      <c r="CE5" s="308" t="s">
        <v>459</v>
      </c>
      <c r="CF5" s="9"/>
      <c r="CH5" s="365">
        <v>14</v>
      </c>
      <c r="CI5" s="308" t="s">
        <v>459</v>
      </c>
      <c r="CJ5" s="9"/>
      <c r="CL5" s="365">
        <v>14</v>
      </c>
      <c r="CM5" s="308" t="s">
        <v>459</v>
      </c>
      <c r="CN5" s="9"/>
    </row>
    <row r="6" spans="1:93">
      <c r="A6" s="3"/>
      <c r="B6" s="15"/>
      <c r="C6" s="29"/>
      <c r="D6" s="15"/>
      <c r="E6" s="3"/>
      <c r="F6" s="15"/>
      <c r="G6" s="15"/>
      <c r="H6" s="15"/>
      <c r="I6" s="3"/>
      <c r="J6" s="11">
        <v>4</v>
      </c>
      <c r="K6" s="13" t="s">
        <v>28</v>
      </c>
      <c r="L6" s="12" t="s">
        <v>27</v>
      </c>
      <c r="M6" s="3"/>
      <c r="N6" s="11">
        <v>4</v>
      </c>
      <c r="O6" s="1" t="s">
        <v>29</v>
      </c>
      <c r="P6" s="2" t="s">
        <v>405</v>
      </c>
      <c r="Q6" s="3"/>
      <c r="R6" s="9">
        <v>4</v>
      </c>
      <c r="S6" s="9" t="s">
        <v>178</v>
      </c>
      <c r="T6" s="9"/>
      <c r="U6" s="3"/>
      <c r="V6" s="9">
        <v>4</v>
      </c>
      <c r="W6" s="9" t="s">
        <v>174</v>
      </c>
      <c r="X6" s="9"/>
      <c r="Z6" s="9">
        <v>4</v>
      </c>
      <c r="AA6" s="9" t="s">
        <v>163</v>
      </c>
      <c r="AB6" s="9"/>
      <c r="AD6" s="9">
        <v>4</v>
      </c>
      <c r="AE6" s="9" t="s">
        <v>170</v>
      </c>
      <c r="AF6" s="9"/>
      <c r="AH6" s="9">
        <v>4</v>
      </c>
      <c r="AI6" s="167" t="s">
        <v>406</v>
      </c>
      <c r="AJ6" s="9"/>
      <c r="AL6" s="9">
        <v>4</v>
      </c>
      <c r="AM6" s="167" t="s">
        <v>143</v>
      </c>
      <c r="AN6" s="105">
        <v>43700</v>
      </c>
      <c r="AP6" s="9">
        <v>4</v>
      </c>
      <c r="AQ6" s="9" t="s">
        <v>155</v>
      </c>
      <c r="AR6" s="9"/>
      <c r="BB6" s="9">
        <v>4</v>
      </c>
      <c r="BC6" s="113">
        <v>7</v>
      </c>
      <c r="BD6" s="113">
        <v>12</v>
      </c>
      <c r="BF6" s="9">
        <v>4</v>
      </c>
      <c r="BG6" s="167"/>
      <c r="BH6" s="9"/>
      <c r="BJ6" s="9">
        <v>4</v>
      </c>
      <c r="BK6" s="167" t="s">
        <v>407</v>
      </c>
      <c r="BL6" s="9"/>
      <c r="BN6" s="365">
        <v>13</v>
      </c>
      <c r="BO6" s="167" t="s">
        <v>243</v>
      </c>
      <c r="BP6" s="9"/>
      <c r="BR6" s="365">
        <v>13</v>
      </c>
      <c r="BS6" s="167" t="s">
        <v>243</v>
      </c>
      <c r="BT6" s="9"/>
      <c r="BV6" s="365">
        <v>13</v>
      </c>
      <c r="BW6" s="167" t="s">
        <v>243</v>
      </c>
      <c r="BX6" s="9"/>
      <c r="BZ6" s="365">
        <v>10</v>
      </c>
      <c r="CA6" s="308" t="s">
        <v>490</v>
      </c>
      <c r="CB6" s="9"/>
      <c r="CD6" s="365">
        <v>13</v>
      </c>
      <c r="CE6" s="308" t="s">
        <v>243</v>
      </c>
      <c r="CF6" s="9"/>
      <c r="CH6" s="365">
        <v>13</v>
      </c>
      <c r="CI6" s="308" t="s">
        <v>243</v>
      </c>
      <c r="CJ6" s="9"/>
      <c r="CL6" s="365">
        <v>13</v>
      </c>
      <c r="CM6" s="308" t="s">
        <v>243</v>
      </c>
      <c r="CN6" s="9"/>
    </row>
    <row r="7" spans="1:93">
      <c r="A7" s="3"/>
      <c r="B7" s="15"/>
      <c r="C7" s="29"/>
      <c r="D7" s="15"/>
      <c r="E7" s="3"/>
      <c r="F7" s="15"/>
      <c r="G7" s="15"/>
      <c r="H7" s="15"/>
      <c r="I7" s="3"/>
      <c r="J7" s="10">
        <v>5</v>
      </c>
      <c r="K7" s="13" t="s">
        <v>31</v>
      </c>
      <c r="L7" s="14" t="s">
        <v>30</v>
      </c>
      <c r="M7" s="3"/>
      <c r="N7" s="10">
        <v>5</v>
      </c>
      <c r="O7" s="1" t="s">
        <v>32</v>
      </c>
      <c r="P7" s="2" t="s">
        <v>408</v>
      </c>
      <c r="Q7" s="3"/>
      <c r="R7" s="9">
        <v>5</v>
      </c>
      <c r="S7" s="9" t="s">
        <v>179</v>
      </c>
      <c r="T7" s="9"/>
      <c r="U7" s="3"/>
      <c r="V7" s="9">
        <v>5</v>
      </c>
      <c r="W7" s="9" t="s">
        <v>175</v>
      </c>
      <c r="X7" s="9"/>
      <c r="Z7" s="9">
        <v>5</v>
      </c>
      <c r="AA7" s="9" t="s">
        <v>164</v>
      </c>
      <c r="AB7" s="9"/>
      <c r="AD7" s="9">
        <v>5</v>
      </c>
      <c r="AE7" s="9" t="s">
        <v>171</v>
      </c>
      <c r="AF7" s="9"/>
      <c r="AH7" s="9">
        <v>5</v>
      </c>
      <c r="AI7" s="167" t="s">
        <v>223</v>
      </c>
      <c r="AJ7" s="9"/>
      <c r="AL7" s="9">
        <v>5</v>
      </c>
      <c r="AM7" s="9" t="s">
        <v>144</v>
      </c>
      <c r="AN7" s="105">
        <v>30600</v>
      </c>
      <c r="AP7" s="9">
        <v>5</v>
      </c>
      <c r="AQ7" s="9" t="s">
        <v>156</v>
      </c>
      <c r="AR7" s="9"/>
      <c r="BB7" s="9">
        <v>5</v>
      </c>
      <c r="BC7" s="111">
        <v>8</v>
      </c>
      <c r="BD7" s="112">
        <v>13</v>
      </c>
      <c r="BJ7" s="8">
        <v>5</v>
      </c>
      <c r="BK7" s="167" t="s">
        <v>409</v>
      </c>
      <c r="BL7" s="9"/>
      <c r="BN7" s="365">
        <v>12</v>
      </c>
      <c r="BO7" s="167" t="s">
        <v>244</v>
      </c>
      <c r="BP7" s="9"/>
      <c r="BR7" s="365">
        <v>12</v>
      </c>
      <c r="BS7" s="167" t="s">
        <v>244</v>
      </c>
      <c r="BT7" s="9"/>
      <c r="BV7" s="365">
        <v>12</v>
      </c>
      <c r="BW7" s="167" t="s">
        <v>244</v>
      </c>
      <c r="BX7" s="9"/>
      <c r="BZ7" s="365">
        <v>9</v>
      </c>
      <c r="CA7" s="308" t="s">
        <v>491</v>
      </c>
      <c r="CB7" s="9"/>
      <c r="CD7" s="365">
        <v>12</v>
      </c>
      <c r="CE7" s="308" t="s">
        <v>244</v>
      </c>
      <c r="CF7" s="9"/>
      <c r="CH7" s="365">
        <v>12</v>
      </c>
      <c r="CI7" s="308" t="s">
        <v>244</v>
      </c>
      <c r="CJ7" s="9"/>
      <c r="CL7" s="365">
        <v>12</v>
      </c>
      <c r="CM7" s="308" t="s">
        <v>244</v>
      </c>
      <c r="CN7" s="9"/>
    </row>
    <row r="8" spans="1:93">
      <c r="B8" s="15"/>
      <c r="C8" s="29"/>
      <c r="D8" s="15"/>
      <c r="E8" s="15"/>
      <c r="F8" s="15"/>
      <c r="G8" s="15"/>
      <c r="H8" s="15"/>
      <c r="I8" s="15"/>
      <c r="J8" s="11">
        <v>6</v>
      </c>
      <c r="K8" s="13" t="s">
        <v>34</v>
      </c>
      <c r="L8" s="12" t="s">
        <v>33</v>
      </c>
      <c r="M8" s="3"/>
      <c r="N8" s="11">
        <v>6</v>
      </c>
      <c r="O8" s="1" t="s">
        <v>35</v>
      </c>
      <c r="P8" s="2" t="s">
        <v>410</v>
      </c>
      <c r="Q8" s="3"/>
      <c r="R8" s="9">
        <v>6</v>
      </c>
      <c r="S8" s="9" t="s">
        <v>180</v>
      </c>
      <c r="T8" s="9"/>
      <c r="U8" s="3"/>
      <c r="Z8" s="9">
        <v>6</v>
      </c>
      <c r="AA8" s="16" t="s">
        <v>165</v>
      </c>
      <c r="AB8" s="16"/>
      <c r="AD8" s="9">
        <v>6</v>
      </c>
      <c r="AE8" s="16" t="s">
        <v>172</v>
      </c>
      <c r="AF8" s="16"/>
      <c r="AH8" s="9" t="s">
        <v>411</v>
      </c>
      <c r="AI8" s="167" t="s">
        <v>241</v>
      </c>
      <c r="AJ8" s="9"/>
      <c r="AL8" s="9">
        <v>6</v>
      </c>
      <c r="AM8" s="9" t="s">
        <v>145</v>
      </c>
      <c r="AN8" s="105">
        <v>11100</v>
      </c>
      <c r="AP8" s="9">
        <v>6</v>
      </c>
      <c r="AQ8" s="16" t="s">
        <v>157</v>
      </c>
      <c r="AR8" s="16"/>
      <c r="BB8" s="9">
        <v>6</v>
      </c>
      <c r="BC8" s="113">
        <v>9</v>
      </c>
      <c r="BD8" s="113">
        <v>14</v>
      </c>
      <c r="BJ8" s="9">
        <v>6</v>
      </c>
      <c r="BK8" s="167" t="s">
        <v>412</v>
      </c>
      <c r="BL8" s="9"/>
      <c r="BN8" s="365">
        <v>11</v>
      </c>
      <c r="BO8" s="167" t="s">
        <v>245</v>
      </c>
      <c r="BP8" s="9"/>
      <c r="BR8" s="365">
        <v>11</v>
      </c>
      <c r="BS8" s="167" t="s">
        <v>245</v>
      </c>
      <c r="BT8" s="9"/>
      <c r="BV8" s="365">
        <v>11</v>
      </c>
      <c r="BW8" s="167" t="s">
        <v>245</v>
      </c>
      <c r="BX8" s="9"/>
      <c r="BZ8" s="365">
        <v>8</v>
      </c>
      <c r="CA8" s="308" t="s">
        <v>492</v>
      </c>
      <c r="CB8" s="9"/>
      <c r="CD8" s="365">
        <v>11</v>
      </c>
      <c r="CE8" s="308" t="s">
        <v>245</v>
      </c>
      <c r="CF8" s="9"/>
      <c r="CH8" s="365">
        <v>11</v>
      </c>
      <c r="CI8" s="308" t="s">
        <v>245</v>
      </c>
      <c r="CJ8" s="9"/>
      <c r="CL8" s="365">
        <v>11</v>
      </c>
      <c r="CM8" s="308" t="s">
        <v>245</v>
      </c>
      <c r="CN8" s="9"/>
    </row>
    <row r="9" spans="1:93">
      <c r="B9" s="15"/>
      <c r="C9" s="29"/>
      <c r="D9" s="15"/>
      <c r="E9" s="15"/>
      <c r="F9" s="15"/>
      <c r="G9" s="15"/>
      <c r="H9" s="15"/>
      <c r="I9" s="15"/>
      <c r="J9" s="11">
        <v>7</v>
      </c>
      <c r="K9" s="13" t="s">
        <v>37</v>
      </c>
      <c r="L9" s="14" t="s">
        <v>36</v>
      </c>
      <c r="M9" s="3"/>
      <c r="N9" s="10">
        <v>7</v>
      </c>
      <c r="O9" s="1" t="s">
        <v>38</v>
      </c>
      <c r="P9" s="2" t="s">
        <v>413</v>
      </c>
      <c r="Q9" s="3"/>
      <c r="R9" s="9">
        <v>7</v>
      </c>
      <c r="S9" s="9" t="s">
        <v>181</v>
      </c>
      <c r="T9" s="9"/>
      <c r="U9" s="3"/>
      <c r="Z9" s="9">
        <v>7</v>
      </c>
      <c r="AA9" s="16" t="s">
        <v>166</v>
      </c>
      <c r="AB9" s="16"/>
      <c r="AD9" s="9">
        <v>7</v>
      </c>
      <c r="AE9" s="16" t="s">
        <v>173</v>
      </c>
      <c r="AF9" s="16"/>
      <c r="AL9" s="9">
        <v>7</v>
      </c>
      <c r="AM9" s="16" t="s">
        <v>146</v>
      </c>
      <c r="AN9" s="106">
        <v>38000</v>
      </c>
      <c r="AP9" s="9">
        <v>7</v>
      </c>
      <c r="AQ9" s="16" t="s">
        <v>158</v>
      </c>
      <c r="AR9" s="16"/>
      <c r="BB9" s="9">
        <v>7</v>
      </c>
      <c r="BC9" s="111">
        <v>10</v>
      </c>
      <c r="BD9" s="112">
        <v>15</v>
      </c>
      <c r="BJ9" s="8">
        <v>7</v>
      </c>
      <c r="BK9" s="167" t="s">
        <v>414</v>
      </c>
      <c r="BL9" s="9"/>
      <c r="BN9" s="365">
        <v>10</v>
      </c>
      <c r="BO9" s="167" t="s">
        <v>246</v>
      </c>
      <c r="BP9" s="9"/>
      <c r="BR9" s="365">
        <v>10</v>
      </c>
      <c r="BS9" s="167" t="s">
        <v>246</v>
      </c>
      <c r="BT9" s="9"/>
      <c r="BV9" s="365">
        <v>10</v>
      </c>
      <c r="BW9" s="167" t="s">
        <v>246</v>
      </c>
      <c r="BX9" s="9"/>
      <c r="BZ9" s="365">
        <v>7</v>
      </c>
      <c r="CA9" s="308" t="s">
        <v>493</v>
      </c>
      <c r="CB9" s="9"/>
      <c r="CD9" s="365">
        <v>10</v>
      </c>
      <c r="CE9" s="360" t="s">
        <v>565</v>
      </c>
      <c r="CF9" s="9"/>
      <c r="CH9" s="365">
        <v>10</v>
      </c>
      <c r="CI9" s="360" t="s">
        <v>565</v>
      </c>
      <c r="CJ9" s="9"/>
      <c r="CL9" s="365">
        <v>10</v>
      </c>
      <c r="CM9" s="360" t="s">
        <v>565</v>
      </c>
      <c r="CN9" s="359" t="s">
        <v>572</v>
      </c>
    </row>
    <row r="10" spans="1:93" ht="14.25">
      <c r="B10" s="15"/>
      <c r="C10" s="29"/>
      <c r="D10" s="15"/>
      <c r="E10" s="15"/>
      <c r="F10" s="372" t="s">
        <v>137</v>
      </c>
      <c r="G10" s="372"/>
      <c r="H10" s="372"/>
      <c r="I10" s="15"/>
      <c r="J10" s="11">
        <v>8</v>
      </c>
      <c r="K10" s="13" t="s">
        <v>40</v>
      </c>
      <c r="L10" s="12" t="s">
        <v>39</v>
      </c>
      <c r="M10" s="3"/>
      <c r="N10" s="11">
        <v>8</v>
      </c>
      <c r="O10" s="1" t="s">
        <v>41</v>
      </c>
      <c r="P10" s="2" t="s">
        <v>415</v>
      </c>
      <c r="Q10" s="3"/>
      <c r="R10" s="9">
        <v>8</v>
      </c>
      <c r="S10" s="9" t="s">
        <v>182</v>
      </c>
      <c r="T10" s="9"/>
      <c r="U10" s="3"/>
      <c r="Z10" s="9">
        <v>8</v>
      </c>
      <c r="AA10" s="16" t="s">
        <v>167</v>
      </c>
      <c r="AB10" s="16"/>
      <c r="AD10" s="9">
        <v>8</v>
      </c>
      <c r="AE10" s="16" t="s">
        <v>167</v>
      </c>
      <c r="AF10" s="16"/>
      <c r="AL10" s="9">
        <v>8</v>
      </c>
      <c r="AM10" s="16" t="s">
        <v>147</v>
      </c>
      <c r="AN10" s="106">
        <v>10100</v>
      </c>
      <c r="AP10" s="9">
        <v>8</v>
      </c>
      <c r="AQ10" s="16" t="s">
        <v>416</v>
      </c>
      <c r="AR10" s="16"/>
      <c r="BB10" s="9">
        <v>8</v>
      </c>
      <c r="BC10" s="113">
        <v>11</v>
      </c>
      <c r="BD10" s="113">
        <v>16</v>
      </c>
      <c r="BJ10" s="9">
        <v>8</v>
      </c>
      <c r="BK10" s="167" t="s">
        <v>522</v>
      </c>
      <c r="BL10" s="9"/>
      <c r="BN10" s="365">
        <v>9</v>
      </c>
      <c r="BO10" s="167" t="s">
        <v>247</v>
      </c>
      <c r="BP10" s="9"/>
      <c r="BR10" s="365">
        <v>9</v>
      </c>
      <c r="BS10" s="167" t="s">
        <v>247</v>
      </c>
      <c r="BT10" s="9"/>
      <c r="BV10" s="365">
        <v>9</v>
      </c>
      <c r="BW10" s="167" t="s">
        <v>247</v>
      </c>
      <c r="BX10" s="9"/>
      <c r="BZ10" s="365">
        <v>6</v>
      </c>
      <c r="CA10" s="308" t="s">
        <v>494</v>
      </c>
      <c r="CB10" s="9"/>
      <c r="CD10" s="365">
        <v>9</v>
      </c>
      <c r="CE10" s="366" t="s">
        <v>579</v>
      </c>
      <c r="CF10" s="9"/>
      <c r="CH10" s="365">
        <v>9</v>
      </c>
      <c r="CI10" s="360" t="s">
        <v>566</v>
      </c>
      <c r="CJ10" s="9"/>
      <c r="CL10" s="365">
        <v>9</v>
      </c>
      <c r="CM10" s="360" t="s">
        <v>566</v>
      </c>
      <c r="CN10" s="9"/>
    </row>
    <row r="11" spans="1:93">
      <c r="B11" s="15"/>
      <c r="C11" s="29"/>
      <c r="D11" s="15"/>
      <c r="E11" s="15"/>
      <c r="F11" s="6" t="s">
        <v>448</v>
      </c>
      <c r="G11" s="6" t="s">
        <v>449</v>
      </c>
      <c r="H11" s="6" t="s">
        <v>5</v>
      </c>
      <c r="I11" s="15"/>
      <c r="J11" s="10">
        <v>9</v>
      </c>
      <c r="K11" s="13" t="s">
        <v>43</v>
      </c>
      <c r="L11" s="14" t="s">
        <v>42</v>
      </c>
      <c r="M11" s="3"/>
      <c r="N11" s="10">
        <v>9</v>
      </c>
      <c r="O11" s="1" t="s">
        <v>44</v>
      </c>
      <c r="P11" s="2" t="s">
        <v>417</v>
      </c>
      <c r="Q11" s="3"/>
      <c r="R11" s="9">
        <v>9</v>
      </c>
      <c r="S11" s="9" t="s">
        <v>183</v>
      </c>
      <c r="T11" s="9"/>
      <c r="U11" s="3"/>
      <c r="AD11" s="9">
        <v>9</v>
      </c>
      <c r="AE11" s="16"/>
      <c r="AF11" s="16"/>
      <c r="AL11" s="9">
        <v>9</v>
      </c>
      <c r="AM11" s="16" t="s">
        <v>148</v>
      </c>
      <c r="AN11" s="106">
        <v>10200</v>
      </c>
      <c r="AP11" s="9">
        <v>9</v>
      </c>
      <c r="AQ11" s="16" t="s">
        <v>418</v>
      </c>
      <c r="AR11" s="16"/>
      <c r="BB11" s="9">
        <v>9</v>
      </c>
      <c r="BC11" s="111">
        <v>12</v>
      </c>
      <c r="BD11" s="112">
        <v>17</v>
      </c>
      <c r="BJ11" s="8">
        <v>9</v>
      </c>
      <c r="BK11" s="167" t="s">
        <v>523</v>
      </c>
      <c r="BL11" s="9"/>
      <c r="BN11" s="365">
        <v>8</v>
      </c>
      <c r="BO11" s="167" t="s">
        <v>248</v>
      </c>
      <c r="BP11" s="9"/>
      <c r="BR11" s="365">
        <v>8</v>
      </c>
      <c r="BS11" s="167" t="s">
        <v>248</v>
      </c>
      <c r="BT11" s="9"/>
      <c r="BV11" s="365">
        <v>8</v>
      </c>
      <c r="BW11" s="167" t="s">
        <v>248</v>
      </c>
      <c r="BX11" s="9"/>
      <c r="BZ11" s="365">
        <v>5</v>
      </c>
      <c r="CA11" s="308" t="s">
        <v>495</v>
      </c>
      <c r="CB11" s="9"/>
      <c r="CD11" s="365">
        <v>8</v>
      </c>
      <c r="CE11" s="361" t="s">
        <v>588</v>
      </c>
      <c r="CF11" s="9"/>
      <c r="CH11" s="365">
        <v>8</v>
      </c>
      <c r="CI11" s="360" t="s">
        <v>567</v>
      </c>
      <c r="CJ11" s="9"/>
      <c r="CL11" s="365">
        <v>8</v>
      </c>
      <c r="CM11" s="360" t="s">
        <v>567</v>
      </c>
      <c r="CN11" s="9"/>
    </row>
    <row r="12" spans="1:93">
      <c r="B12" s="15"/>
      <c r="C12" s="29"/>
      <c r="D12" s="15"/>
      <c r="E12" s="15"/>
      <c r="F12" s="9">
        <v>1</v>
      </c>
      <c r="G12" s="17"/>
      <c r="H12" s="9"/>
      <c r="I12" s="15"/>
      <c r="J12" s="11">
        <v>10</v>
      </c>
      <c r="K12" s="13" t="s">
        <v>46</v>
      </c>
      <c r="L12" s="12" t="s">
        <v>45</v>
      </c>
      <c r="M12" s="3"/>
      <c r="N12" s="11">
        <v>10</v>
      </c>
      <c r="O12" s="1"/>
      <c r="P12" s="2"/>
      <c r="Q12" s="3"/>
      <c r="R12" s="9">
        <v>10</v>
      </c>
      <c r="S12" s="9" t="s">
        <v>184</v>
      </c>
      <c r="T12" s="9"/>
      <c r="U12" s="3"/>
      <c r="AD12" s="9">
        <v>10</v>
      </c>
      <c r="AE12" s="16"/>
      <c r="AF12" s="16"/>
      <c r="AL12" s="9">
        <v>10</v>
      </c>
      <c r="AM12" s="16" t="s">
        <v>149</v>
      </c>
      <c r="AN12" s="106">
        <v>11100</v>
      </c>
      <c r="BB12" s="9">
        <v>10</v>
      </c>
      <c r="BC12" s="113">
        <v>13</v>
      </c>
      <c r="BD12" s="113">
        <v>18</v>
      </c>
      <c r="BJ12" s="9">
        <v>10</v>
      </c>
      <c r="BK12" s="167" t="s">
        <v>524</v>
      </c>
      <c r="BL12" s="9"/>
      <c r="BN12" s="365">
        <v>7</v>
      </c>
      <c r="BO12" s="167" t="s">
        <v>249</v>
      </c>
      <c r="BP12" s="9"/>
      <c r="BR12" s="365">
        <v>7</v>
      </c>
      <c r="BS12" s="167" t="s">
        <v>249</v>
      </c>
      <c r="BT12" s="9"/>
      <c r="BV12" s="365">
        <v>7</v>
      </c>
      <c r="BW12" s="167" t="s">
        <v>249</v>
      </c>
      <c r="BX12" s="9"/>
      <c r="BZ12" s="365">
        <v>4</v>
      </c>
      <c r="CA12" s="308" t="s">
        <v>496</v>
      </c>
      <c r="CB12" s="9"/>
      <c r="CD12" s="365">
        <v>7</v>
      </c>
      <c r="CE12" s="361"/>
      <c r="CF12" s="9"/>
      <c r="CH12" s="365">
        <v>7</v>
      </c>
      <c r="CI12" s="360" t="s">
        <v>568</v>
      </c>
      <c r="CJ12" s="9"/>
      <c r="CL12" s="365">
        <v>7</v>
      </c>
      <c r="CM12" s="360" t="s">
        <v>568</v>
      </c>
      <c r="CN12" s="9"/>
    </row>
    <row r="13" spans="1:93">
      <c r="B13" s="15"/>
      <c r="C13" s="29"/>
      <c r="D13" s="15"/>
      <c r="F13" s="9">
        <v>2</v>
      </c>
      <c r="G13" s="9" t="s">
        <v>450</v>
      </c>
      <c r="H13" s="9"/>
      <c r="J13" s="11">
        <v>11</v>
      </c>
      <c r="K13" s="13" t="s">
        <v>48</v>
      </c>
      <c r="L13" s="14" t="s">
        <v>47</v>
      </c>
      <c r="M13" s="3"/>
      <c r="N13" s="3"/>
      <c r="O13" s="3"/>
      <c r="P13" s="3"/>
      <c r="Q13" s="3"/>
      <c r="R13" s="9">
        <v>11</v>
      </c>
      <c r="S13" s="9" t="s">
        <v>185</v>
      </c>
      <c r="T13" s="9"/>
      <c r="U13" s="3"/>
      <c r="AL13" s="9">
        <v>11</v>
      </c>
      <c r="AM13" s="16" t="s">
        <v>150</v>
      </c>
      <c r="AN13" s="106">
        <v>8600</v>
      </c>
      <c r="BB13" s="9">
        <v>11</v>
      </c>
      <c r="BC13" s="111">
        <v>14</v>
      </c>
      <c r="BD13" s="112">
        <v>19</v>
      </c>
      <c r="BJ13" s="8">
        <v>11</v>
      </c>
      <c r="BK13" s="167" t="s">
        <v>525</v>
      </c>
      <c r="BL13" s="9"/>
      <c r="BN13" s="365">
        <v>6</v>
      </c>
      <c r="BO13" s="167" t="s">
        <v>250</v>
      </c>
      <c r="BP13" s="9"/>
      <c r="BR13" s="365">
        <v>6</v>
      </c>
      <c r="BS13" s="167" t="s">
        <v>250</v>
      </c>
      <c r="BT13" s="9"/>
      <c r="BV13" s="365">
        <v>6</v>
      </c>
      <c r="BW13" s="167" t="s">
        <v>250</v>
      </c>
      <c r="BX13" s="9"/>
      <c r="BZ13" s="365">
        <v>3</v>
      </c>
      <c r="CA13" s="346" t="s">
        <v>497</v>
      </c>
      <c r="CB13" s="9"/>
      <c r="CD13" s="365">
        <v>6</v>
      </c>
      <c r="CE13" s="361"/>
      <c r="CF13" s="9"/>
      <c r="CH13" s="365">
        <v>6</v>
      </c>
      <c r="CI13" s="357" t="s">
        <v>587</v>
      </c>
      <c r="CJ13" s="9"/>
      <c r="CL13" s="365">
        <v>6</v>
      </c>
      <c r="CM13" s="360" t="s">
        <v>569</v>
      </c>
      <c r="CN13" s="9"/>
    </row>
    <row r="14" spans="1:93">
      <c r="B14" s="15"/>
      <c r="C14" s="29"/>
      <c r="D14" s="15"/>
      <c r="F14" s="9">
        <v>3</v>
      </c>
      <c r="G14" s="9" t="s">
        <v>451</v>
      </c>
      <c r="H14" s="9"/>
      <c r="J14" s="11">
        <v>12</v>
      </c>
      <c r="K14" s="13" t="s">
        <v>50</v>
      </c>
      <c r="L14" s="12" t="s">
        <v>49</v>
      </c>
      <c r="M14" s="3"/>
      <c r="N14" s="18"/>
      <c r="O14" s="18"/>
      <c r="P14" s="3"/>
      <c r="Q14" s="3"/>
      <c r="R14" s="9">
        <v>12</v>
      </c>
      <c r="S14" s="9" t="s">
        <v>186</v>
      </c>
      <c r="T14" s="9"/>
      <c r="U14" s="3"/>
      <c r="AL14" s="9">
        <v>12</v>
      </c>
      <c r="AM14" s="16" t="s">
        <v>151</v>
      </c>
      <c r="AN14" s="106">
        <v>9800</v>
      </c>
      <c r="BB14" s="9">
        <v>12</v>
      </c>
      <c r="BC14" s="113">
        <v>15</v>
      </c>
      <c r="BD14" s="113">
        <v>20</v>
      </c>
      <c r="BJ14" s="9">
        <v>12</v>
      </c>
      <c r="BK14" s="16"/>
      <c r="BL14" s="9"/>
      <c r="BN14" s="365">
        <v>5</v>
      </c>
      <c r="BO14" s="360" t="s">
        <v>561</v>
      </c>
      <c r="BP14" s="358"/>
      <c r="BR14" s="365">
        <v>5</v>
      </c>
      <c r="BS14" s="360" t="s">
        <v>561</v>
      </c>
      <c r="BT14" s="9"/>
      <c r="BV14" s="365">
        <v>5</v>
      </c>
      <c r="BW14" s="360" t="s">
        <v>561</v>
      </c>
      <c r="BX14" s="358" t="s">
        <v>560</v>
      </c>
      <c r="BZ14" s="365">
        <v>2</v>
      </c>
      <c r="CA14" s="346" t="s">
        <v>551</v>
      </c>
      <c r="CB14" s="9"/>
      <c r="CD14" s="365">
        <v>5</v>
      </c>
      <c r="CE14" s="362"/>
      <c r="CF14" s="9"/>
      <c r="CH14" s="365">
        <v>5</v>
      </c>
      <c r="CI14" s="357"/>
      <c r="CJ14" s="9"/>
      <c r="CL14" s="365">
        <v>5</v>
      </c>
      <c r="CM14" s="357" t="s">
        <v>586</v>
      </c>
      <c r="CN14" s="9"/>
      <c r="CO14" s="364" t="s">
        <v>573</v>
      </c>
    </row>
    <row r="15" spans="1:93" ht="14.25">
      <c r="B15" s="15"/>
      <c r="C15" s="29"/>
      <c r="D15" s="15"/>
      <c r="E15" s="4"/>
      <c r="F15" s="4"/>
      <c r="G15" s="4"/>
      <c r="H15" s="4"/>
      <c r="I15" s="4"/>
      <c r="J15" s="10">
        <v>13</v>
      </c>
      <c r="K15" s="13" t="s">
        <v>52</v>
      </c>
      <c r="L15" s="14" t="s">
        <v>51</v>
      </c>
      <c r="M15" s="19"/>
      <c r="N15" s="20"/>
      <c r="O15" s="20"/>
      <c r="P15" s="3"/>
      <c r="Q15" s="3"/>
      <c r="R15" s="9">
        <v>13</v>
      </c>
      <c r="S15" s="9" t="s">
        <v>187</v>
      </c>
      <c r="T15" s="9"/>
      <c r="U15" s="3"/>
      <c r="AL15" s="9">
        <v>13</v>
      </c>
      <c r="AM15" s="16" t="s">
        <v>152</v>
      </c>
      <c r="AN15" s="106">
        <v>9700</v>
      </c>
      <c r="BB15" s="9">
        <v>13</v>
      </c>
      <c r="BC15" s="111">
        <v>16</v>
      </c>
      <c r="BD15" s="112">
        <v>21</v>
      </c>
      <c r="BJ15" s="8">
        <v>13</v>
      </c>
      <c r="BL15" s="9"/>
      <c r="BN15" s="365">
        <v>4</v>
      </c>
      <c r="BO15" s="366" t="s">
        <v>578</v>
      </c>
      <c r="BP15" s="9"/>
      <c r="BR15" s="365">
        <v>4</v>
      </c>
      <c r="BS15" s="360" t="s">
        <v>562</v>
      </c>
      <c r="BT15" s="9"/>
      <c r="BV15" s="365">
        <v>4</v>
      </c>
      <c r="BW15" s="360" t="s">
        <v>562</v>
      </c>
      <c r="BX15" s="9"/>
      <c r="BZ15" s="365">
        <v>1</v>
      </c>
      <c r="CA15" s="346" t="s">
        <v>584</v>
      </c>
      <c r="CB15" s="9"/>
      <c r="CD15" s="365">
        <v>4</v>
      </c>
      <c r="CE15" s="362"/>
      <c r="CF15" s="9"/>
      <c r="CH15" s="365">
        <v>4</v>
      </c>
      <c r="CI15" s="357"/>
      <c r="CJ15" s="9"/>
      <c r="CL15" s="365">
        <v>4</v>
      </c>
      <c r="CM15" s="357"/>
      <c r="CN15" s="9"/>
      <c r="CO15" s="364" t="s">
        <v>574</v>
      </c>
    </row>
    <row r="16" spans="1:93" ht="14.25">
      <c r="B16" s="15"/>
      <c r="C16" s="29"/>
      <c r="D16" s="15"/>
      <c r="E16" s="21"/>
      <c r="F16" s="4"/>
      <c r="G16" s="4"/>
      <c r="H16" s="4"/>
      <c r="I16" s="21"/>
      <c r="J16" s="11">
        <v>14</v>
      </c>
      <c r="K16" s="13" t="s">
        <v>54</v>
      </c>
      <c r="L16" s="12" t="s">
        <v>53</v>
      </c>
      <c r="M16" s="3"/>
      <c r="N16" s="3"/>
      <c r="O16" s="3"/>
      <c r="P16" s="3"/>
      <c r="Q16" s="3"/>
      <c r="R16" s="9">
        <v>14</v>
      </c>
      <c r="S16" s="9" t="s">
        <v>188</v>
      </c>
      <c r="T16" s="9"/>
      <c r="U16" s="3"/>
      <c r="AL16" s="9">
        <v>14</v>
      </c>
      <c r="AM16" s="16" t="s">
        <v>419</v>
      </c>
      <c r="AN16" s="106">
        <v>1300</v>
      </c>
      <c r="BB16" s="9">
        <v>14</v>
      </c>
      <c r="BC16" s="113">
        <v>17</v>
      </c>
      <c r="BD16" s="113">
        <v>22</v>
      </c>
      <c r="BJ16" s="9">
        <v>14</v>
      </c>
      <c r="BK16" s="167"/>
      <c r="BL16" s="9"/>
      <c r="BN16" s="365">
        <v>3</v>
      </c>
      <c r="BO16" s="363" t="s">
        <v>585</v>
      </c>
      <c r="BP16" s="9"/>
      <c r="BR16" s="365">
        <v>3</v>
      </c>
      <c r="BS16" s="360" t="s">
        <v>563</v>
      </c>
      <c r="BT16" s="9"/>
      <c r="BV16" s="365">
        <v>3</v>
      </c>
      <c r="BW16" s="360" t="s">
        <v>563</v>
      </c>
      <c r="BX16" s="9"/>
      <c r="BZ16" s="9"/>
      <c r="CA16" s="167"/>
      <c r="CB16" s="9"/>
      <c r="CD16" s="365">
        <v>3</v>
      </c>
      <c r="CE16" s="363"/>
      <c r="CF16" s="9"/>
      <c r="CH16" s="365">
        <v>3</v>
      </c>
      <c r="CI16" s="357"/>
      <c r="CJ16" s="9"/>
      <c r="CL16" s="365">
        <v>3</v>
      </c>
      <c r="CM16" s="357"/>
      <c r="CN16" s="9"/>
      <c r="CO16" s="364" t="s">
        <v>575</v>
      </c>
    </row>
    <row r="17" spans="2:93" ht="14.25">
      <c r="B17" s="15"/>
      <c r="C17" s="29"/>
      <c r="D17" s="15"/>
      <c r="E17" s="22"/>
      <c r="F17" s="368" t="s">
        <v>420</v>
      </c>
      <c r="G17" s="368"/>
      <c r="H17" s="368"/>
      <c r="I17" s="22"/>
      <c r="J17" s="11">
        <v>15</v>
      </c>
      <c r="K17" s="13" t="s">
        <v>56</v>
      </c>
      <c r="L17" s="14" t="s">
        <v>55</v>
      </c>
      <c r="M17" s="3"/>
      <c r="N17" s="3"/>
      <c r="O17" s="3"/>
      <c r="P17" s="3"/>
      <c r="Q17" s="3"/>
      <c r="R17" s="9">
        <v>15</v>
      </c>
      <c r="S17" s="9" t="s">
        <v>189</v>
      </c>
      <c r="T17" s="9"/>
      <c r="U17" s="3"/>
      <c r="BB17" s="9">
        <v>15</v>
      </c>
      <c r="BC17" s="111">
        <v>18</v>
      </c>
      <c r="BD17" s="112">
        <v>23</v>
      </c>
      <c r="BJ17" s="8">
        <v>15</v>
      </c>
      <c r="BK17" s="167"/>
      <c r="BL17" s="9"/>
      <c r="BN17" s="365">
        <v>2</v>
      </c>
      <c r="BO17" s="308"/>
      <c r="BP17" s="9"/>
      <c r="BR17" s="365">
        <v>2</v>
      </c>
      <c r="BS17" s="360" t="s">
        <v>552</v>
      </c>
      <c r="BT17" s="9"/>
      <c r="BV17" s="365">
        <v>2</v>
      </c>
      <c r="BW17" s="360" t="s">
        <v>564</v>
      </c>
      <c r="BX17" s="9"/>
      <c r="BZ17" s="9"/>
      <c r="CA17" s="308"/>
      <c r="CB17" s="9"/>
      <c r="CD17" s="365">
        <v>2</v>
      </c>
      <c r="CE17" s="308"/>
      <c r="CF17" s="9"/>
      <c r="CH17" s="365">
        <v>2</v>
      </c>
      <c r="CI17" s="357"/>
      <c r="CJ17" s="9"/>
      <c r="CL17" s="365">
        <v>2</v>
      </c>
      <c r="CM17" s="357"/>
      <c r="CN17" s="9"/>
      <c r="CO17" s="364" t="s">
        <v>576</v>
      </c>
    </row>
    <row r="18" spans="2:93">
      <c r="B18" s="15"/>
      <c r="C18" s="29"/>
      <c r="D18" s="15"/>
      <c r="E18" s="23"/>
      <c r="F18" s="6" t="s">
        <v>452</v>
      </c>
      <c r="G18" s="6" t="s">
        <v>453</v>
      </c>
      <c r="H18" s="6" t="s">
        <v>5</v>
      </c>
      <c r="I18" s="23"/>
      <c r="J18" s="11">
        <v>16</v>
      </c>
      <c r="K18" s="13" t="s">
        <v>58</v>
      </c>
      <c r="L18" s="12" t="s">
        <v>57</v>
      </c>
      <c r="M18" s="3"/>
      <c r="N18" s="3"/>
      <c r="O18" s="3"/>
      <c r="P18" s="3"/>
      <c r="Q18" s="3"/>
      <c r="R18" s="9">
        <v>16</v>
      </c>
      <c r="S18" s="9" t="s">
        <v>190</v>
      </c>
      <c r="T18" s="9"/>
      <c r="U18" s="3"/>
      <c r="BB18" s="9">
        <v>16</v>
      </c>
      <c r="BC18" s="113">
        <v>19</v>
      </c>
      <c r="BD18" s="113">
        <v>24</v>
      </c>
      <c r="BJ18" s="9">
        <v>16</v>
      </c>
      <c r="BK18" s="167"/>
      <c r="BL18" s="9"/>
      <c r="BN18" s="365">
        <v>1</v>
      </c>
      <c r="BO18" s="308"/>
      <c r="BP18" s="9"/>
      <c r="BR18" s="365">
        <v>1</v>
      </c>
      <c r="BS18" s="346" t="s">
        <v>551</v>
      </c>
      <c r="BT18" s="9"/>
      <c r="BV18" s="365">
        <v>1</v>
      </c>
      <c r="BW18" s="360" t="s">
        <v>551</v>
      </c>
      <c r="BX18" s="358" t="s">
        <v>570</v>
      </c>
      <c r="BZ18" s="9"/>
      <c r="CA18" s="308"/>
      <c r="CB18" s="9"/>
      <c r="CD18" s="365">
        <v>1</v>
      </c>
      <c r="CE18" s="308"/>
      <c r="CF18" s="9"/>
      <c r="CH18" s="365">
        <v>1</v>
      </c>
      <c r="CI18" s="308"/>
      <c r="CJ18" s="9"/>
      <c r="CL18" s="365">
        <v>1</v>
      </c>
      <c r="CM18" s="357"/>
      <c r="CN18" s="359" t="s">
        <v>571</v>
      </c>
      <c r="CO18" s="364" t="s">
        <v>577</v>
      </c>
    </row>
    <row r="19" spans="2:93">
      <c r="B19" s="15"/>
      <c r="C19" s="29"/>
      <c r="D19" s="15"/>
      <c r="E19" s="24"/>
      <c r="F19" s="8">
        <v>1</v>
      </c>
      <c r="G19" s="8"/>
      <c r="H19" s="9"/>
      <c r="I19" s="24"/>
      <c r="J19" s="10">
        <v>17</v>
      </c>
      <c r="K19" s="13" t="s">
        <v>60</v>
      </c>
      <c r="L19" s="14" t="s">
        <v>59</v>
      </c>
      <c r="M19" s="3"/>
      <c r="N19" s="3"/>
      <c r="R19" s="9">
        <v>17</v>
      </c>
      <c r="S19" s="9" t="s">
        <v>191</v>
      </c>
      <c r="T19" s="9"/>
      <c r="U19" s="3"/>
      <c r="BB19" s="9">
        <v>17</v>
      </c>
      <c r="BC19" s="111">
        <v>20</v>
      </c>
      <c r="BD19" s="112">
        <v>25</v>
      </c>
      <c r="BJ19" s="8">
        <v>17</v>
      </c>
      <c r="BK19" s="167"/>
      <c r="BL19" s="9"/>
      <c r="BN19" s="9"/>
      <c r="BO19" s="308"/>
      <c r="BP19" s="9"/>
      <c r="BR19" s="9"/>
      <c r="BS19" s="308"/>
      <c r="BT19" s="9"/>
      <c r="BV19" s="9"/>
      <c r="BW19" s="346" t="s">
        <v>584</v>
      </c>
      <c r="BX19" s="9"/>
      <c r="BZ19" s="9"/>
      <c r="CA19" s="308"/>
      <c r="CB19" s="9"/>
      <c r="CD19" s="9"/>
      <c r="CE19" s="308"/>
      <c r="CF19" s="9"/>
      <c r="CH19" s="9"/>
      <c r="CI19" s="308"/>
      <c r="CJ19" s="9"/>
      <c r="CL19" s="9"/>
      <c r="CM19" s="308"/>
      <c r="CN19" s="9"/>
    </row>
    <row r="20" spans="2:93" ht="14.25">
      <c r="B20" s="15"/>
      <c r="C20" s="29"/>
      <c r="D20" s="15"/>
      <c r="E20" s="25"/>
      <c r="F20" s="9">
        <v>2</v>
      </c>
      <c r="G20" s="167" t="s">
        <v>139</v>
      </c>
      <c r="H20" s="9"/>
      <c r="I20" s="25"/>
      <c r="J20" s="11">
        <v>18</v>
      </c>
      <c r="K20" s="13" t="s">
        <v>62</v>
      </c>
      <c r="L20" s="12" t="s">
        <v>61</v>
      </c>
      <c r="M20" s="3"/>
      <c r="N20" s="3"/>
      <c r="R20" s="9">
        <v>18</v>
      </c>
      <c r="S20" s="9" t="s">
        <v>192</v>
      </c>
      <c r="T20" s="9"/>
      <c r="U20" s="3"/>
      <c r="Z20" s="369" t="s">
        <v>421</v>
      </c>
      <c r="AA20" s="369"/>
      <c r="AB20" s="369"/>
      <c r="BB20" s="9">
        <v>18</v>
      </c>
      <c r="BC20" s="113">
        <v>21</v>
      </c>
      <c r="BD20" s="113">
        <v>26</v>
      </c>
      <c r="BJ20" s="9">
        <v>18</v>
      </c>
      <c r="BK20" s="167"/>
      <c r="BL20" s="9"/>
    </row>
    <row r="21" spans="2:93">
      <c r="B21" s="15"/>
      <c r="C21" s="29"/>
      <c r="D21" s="15"/>
      <c r="E21" s="21"/>
      <c r="F21" s="9">
        <v>3</v>
      </c>
      <c r="G21" s="167" t="s">
        <v>140</v>
      </c>
      <c r="H21" s="9"/>
      <c r="I21" s="21"/>
      <c r="J21" s="11">
        <v>19</v>
      </c>
      <c r="K21" s="13" t="s">
        <v>64</v>
      </c>
      <c r="L21" s="14" t="s">
        <v>63</v>
      </c>
      <c r="M21" s="3"/>
      <c r="N21" s="3"/>
      <c r="R21" s="9">
        <v>19</v>
      </c>
      <c r="S21" s="9" t="s">
        <v>193</v>
      </c>
      <c r="T21" s="9"/>
      <c r="U21" s="3"/>
      <c r="Z21" s="6" t="s">
        <v>422</v>
      </c>
      <c r="AA21" s="6" t="s">
        <v>423</v>
      </c>
      <c r="AB21" s="6" t="s">
        <v>5</v>
      </c>
      <c r="BB21" s="9">
        <v>19</v>
      </c>
      <c r="BC21" s="111">
        <v>22</v>
      </c>
      <c r="BD21" s="112">
        <v>27</v>
      </c>
      <c r="BJ21" s="8">
        <v>19</v>
      </c>
      <c r="BK21" s="167"/>
      <c r="BL21" s="9"/>
    </row>
    <row r="22" spans="2:93">
      <c r="B22" s="15"/>
      <c r="C22" s="29"/>
      <c r="D22" s="15"/>
      <c r="E22" s="22"/>
      <c r="F22" s="21"/>
      <c r="G22" s="21"/>
      <c r="H22" s="21"/>
      <c r="I22" s="22"/>
      <c r="J22" s="11">
        <v>20</v>
      </c>
      <c r="K22" s="13" t="s">
        <v>66</v>
      </c>
      <c r="L22" s="12" t="s">
        <v>65</v>
      </c>
      <c r="M22" s="3"/>
      <c r="N22" s="3"/>
      <c r="R22" s="3"/>
      <c r="S22" s="3"/>
      <c r="T22" s="3"/>
      <c r="U22" s="3"/>
      <c r="Z22" s="8">
        <v>1</v>
      </c>
      <c r="AA22" s="8" t="s">
        <v>424</v>
      </c>
      <c r="AB22" s="9"/>
      <c r="BB22" s="9">
        <v>20</v>
      </c>
      <c r="BC22" s="113">
        <v>23</v>
      </c>
      <c r="BD22" s="113">
        <v>28</v>
      </c>
      <c r="BJ22" s="9">
        <v>20</v>
      </c>
      <c r="BK22" s="167"/>
      <c r="BL22" s="9"/>
    </row>
    <row r="23" spans="2:93">
      <c r="B23" s="15"/>
      <c r="C23" s="29"/>
      <c r="D23" s="15"/>
      <c r="E23" s="15"/>
      <c r="F23" s="21"/>
      <c r="G23" s="21"/>
      <c r="H23" s="21"/>
      <c r="I23" s="15"/>
      <c r="J23" s="10">
        <v>21</v>
      </c>
      <c r="K23" s="13" t="s">
        <v>68</v>
      </c>
      <c r="L23" s="14" t="s">
        <v>67</v>
      </c>
      <c r="M23" s="3"/>
      <c r="N23" s="3"/>
      <c r="R23" s="3"/>
      <c r="S23" s="3"/>
      <c r="T23" s="3"/>
      <c r="U23" s="3"/>
      <c r="Z23" s="9">
        <v>2</v>
      </c>
      <c r="AA23" s="167" t="s">
        <v>425</v>
      </c>
      <c r="AB23" s="9"/>
      <c r="BB23" s="9">
        <v>21</v>
      </c>
      <c r="BC23" s="111">
        <v>24</v>
      </c>
      <c r="BD23" s="112">
        <v>29</v>
      </c>
      <c r="BJ23" s="8">
        <v>21</v>
      </c>
      <c r="BK23" s="167"/>
      <c r="BL23" s="9"/>
    </row>
    <row r="24" spans="2:93" ht="14.25">
      <c r="B24" s="15"/>
      <c r="C24" s="29"/>
      <c r="D24" s="15"/>
      <c r="E24" s="15"/>
      <c r="F24" s="370" t="s">
        <v>138</v>
      </c>
      <c r="G24" s="370"/>
      <c r="H24" s="370"/>
      <c r="I24" s="15"/>
      <c r="J24" s="11">
        <v>22</v>
      </c>
      <c r="K24" s="13" t="s">
        <v>70</v>
      </c>
      <c r="L24" s="12" t="s">
        <v>69</v>
      </c>
      <c r="M24" s="3"/>
      <c r="N24" s="3"/>
      <c r="R24" s="3"/>
      <c r="S24" s="3"/>
      <c r="T24" s="3"/>
      <c r="U24" s="3"/>
      <c r="Z24" s="9">
        <v>3</v>
      </c>
      <c r="AA24" s="167"/>
      <c r="AB24" s="9"/>
      <c r="BB24" s="9">
        <v>22</v>
      </c>
      <c r="BC24" s="113">
        <v>25</v>
      </c>
      <c r="BD24" s="113">
        <v>30</v>
      </c>
      <c r="BJ24" s="9">
        <v>22</v>
      </c>
      <c r="BK24" s="167"/>
      <c r="BL24" s="9"/>
    </row>
    <row r="25" spans="2:93">
      <c r="B25" s="15"/>
      <c r="C25" s="29"/>
      <c r="D25" s="15"/>
      <c r="F25" s="6" t="s">
        <v>454</v>
      </c>
      <c r="G25" s="6" t="s">
        <v>455</v>
      </c>
      <c r="H25" s="6" t="s">
        <v>5</v>
      </c>
      <c r="J25" s="11">
        <v>23</v>
      </c>
      <c r="K25" s="13" t="s">
        <v>72</v>
      </c>
      <c r="L25" s="14" t="s">
        <v>71</v>
      </c>
      <c r="M25" s="3"/>
      <c r="N25" s="3"/>
      <c r="R25" s="3"/>
      <c r="S25" s="3"/>
      <c r="T25" s="3"/>
      <c r="U25" s="3"/>
      <c r="Z25" s="9">
        <v>4</v>
      </c>
      <c r="AA25" s="167"/>
      <c r="AB25" s="9"/>
      <c r="BB25" s="9">
        <v>23</v>
      </c>
      <c r="BC25" s="111">
        <v>26</v>
      </c>
      <c r="BD25" s="112">
        <v>31</v>
      </c>
      <c r="BJ25" s="8">
        <v>23</v>
      </c>
      <c r="BK25" s="167"/>
      <c r="BL25" s="9"/>
    </row>
    <row r="26" spans="2:93">
      <c r="B26" s="15"/>
      <c r="C26" s="29"/>
      <c r="D26" s="15"/>
      <c r="F26" s="8">
        <v>1</v>
      </c>
      <c r="G26" s="348"/>
      <c r="H26" s="9"/>
      <c r="J26" s="11">
        <v>24</v>
      </c>
      <c r="K26" s="13" t="s">
        <v>74</v>
      </c>
      <c r="L26" s="12" t="s">
        <v>73</v>
      </c>
      <c r="M26" s="3"/>
      <c r="N26" s="3"/>
      <c r="R26" s="3"/>
      <c r="S26" s="3"/>
      <c r="T26" s="3"/>
      <c r="U26" s="3"/>
      <c r="Z26" s="9">
        <v>5</v>
      </c>
      <c r="AA26" s="167"/>
      <c r="AB26" s="9"/>
      <c r="BB26" s="9">
        <v>24</v>
      </c>
      <c r="BC26" s="113">
        <v>27</v>
      </c>
      <c r="BD26" s="113">
        <v>32</v>
      </c>
      <c r="BJ26" s="9">
        <v>24</v>
      </c>
      <c r="BK26" s="167"/>
      <c r="BL26" s="9"/>
    </row>
    <row r="27" spans="2:93">
      <c r="F27" s="8">
        <v>2</v>
      </c>
      <c r="G27" s="347">
        <v>44652</v>
      </c>
      <c r="H27" s="16" t="s">
        <v>426</v>
      </c>
      <c r="J27" s="10">
        <v>25</v>
      </c>
      <c r="K27" s="13" t="s">
        <v>76</v>
      </c>
      <c r="L27" s="14" t="s">
        <v>75</v>
      </c>
      <c r="M27" s="3"/>
      <c r="N27" s="3"/>
      <c r="R27" s="3"/>
      <c r="S27" s="3"/>
      <c r="T27" s="3"/>
      <c r="U27" s="3"/>
      <c r="BB27" s="9">
        <v>25</v>
      </c>
      <c r="BC27" s="111">
        <v>28</v>
      </c>
      <c r="BD27" s="112">
        <v>33</v>
      </c>
      <c r="BJ27" s="8">
        <v>25</v>
      </c>
      <c r="BK27" s="167"/>
      <c r="BL27" s="9"/>
    </row>
    <row r="28" spans="2:93">
      <c r="B28" s="15"/>
      <c r="C28" s="29"/>
      <c r="D28" s="15"/>
      <c r="F28" s="21"/>
      <c r="G28" s="21"/>
      <c r="H28" s="21"/>
      <c r="J28" s="11">
        <v>26</v>
      </c>
      <c r="K28" s="13" t="s">
        <v>78</v>
      </c>
      <c r="L28" s="12" t="s">
        <v>77</v>
      </c>
      <c r="M28" s="3"/>
      <c r="N28" s="3"/>
      <c r="R28" s="3"/>
      <c r="S28" s="3"/>
      <c r="T28" s="3"/>
      <c r="U28" s="3"/>
      <c r="BB28" s="9">
        <v>26</v>
      </c>
      <c r="BC28" s="113">
        <v>29</v>
      </c>
      <c r="BD28" s="113">
        <v>34</v>
      </c>
      <c r="BJ28" s="9">
        <v>26</v>
      </c>
      <c r="BK28" s="167"/>
      <c r="BL28" s="9"/>
    </row>
    <row r="29" spans="2:93">
      <c r="B29" s="15"/>
      <c r="C29" s="29"/>
      <c r="D29" s="15"/>
      <c r="F29" s="15"/>
      <c r="G29" s="15"/>
      <c r="H29" s="15"/>
      <c r="J29" s="11">
        <v>27</v>
      </c>
      <c r="K29" s="13" t="s">
        <v>80</v>
      </c>
      <c r="L29" s="14" t="s">
        <v>79</v>
      </c>
      <c r="M29" s="3"/>
      <c r="N29" s="3"/>
      <c r="R29" s="3"/>
      <c r="S29" s="3"/>
      <c r="T29" s="3"/>
      <c r="U29" s="3"/>
      <c r="BB29" s="9">
        <v>27</v>
      </c>
      <c r="BC29" s="111">
        <v>30</v>
      </c>
      <c r="BD29" s="112">
        <v>35</v>
      </c>
      <c r="BJ29" s="8">
        <v>27</v>
      </c>
      <c r="BK29" s="167"/>
      <c r="BL29" s="9"/>
    </row>
    <row r="30" spans="2:93">
      <c r="B30" s="15"/>
      <c r="C30" s="29"/>
      <c r="D30" s="15"/>
      <c r="F30" s="15"/>
      <c r="G30" s="15"/>
      <c r="H30" s="15"/>
      <c r="J30" s="11">
        <v>28</v>
      </c>
      <c r="K30" s="13" t="s">
        <v>82</v>
      </c>
      <c r="L30" s="12" t="s">
        <v>81</v>
      </c>
      <c r="M30" s="3"/>
      <c r="N30" s="3"/>
      <c r="R30" s="3"/>
      <c r="S30" s="3"/>
      <c r="T30" s="3"/>
      <c r="U30" s="3"/>
      <c r="BB30" s="9">
        <v>28</v>
      </c>
      <c r="BC30" s="113">
        <v>31</v>
      </c>
      <c r="BD30" s="113">
        <v>36</v>
      </c>
    </row>
    <row r="31" spans="2:93">
      <c r="B31" s="15"/>
      <c r="C31" s="29"/>
      <c r="D31" s="15"/>
      <c r="F31" s="15"/>
      <c r="G31" s="15"/>
      <c r="H31" s="15"/>
      <c r="J31" s="10">
        <v>29</v>
      </c>
      <c r="K31" s="13" t="s">
        <v>84</v>
      </c>
      <c r="L31" s="14" t="s">
        <v>83</v>
      </c>
      <c r="M31" s="3"/>
      <c r="N31" s="3"/>
      <c r="R31" s="3"/>
      <c r="S31" s="3"/>
      <c r="T31" s="3"/>
      <c r="U31" s="3"/>
      <c r="BB31" s="9">
        <v>29</v>
      </c>
      <c r="BC31" s="111">
        <v>32</v>
      </c>
      <c r="BD31" s="112">
        <v>37</v>
      </c>
    </row>
    <row r="32" spans="2:93">
      <c r="B32" s="15"/>
      <c r="C32" s="29"/>
      <c r="D32" s="15"/>
      <c r="F32" s="15"/>
      <c r="G32" s="15"/>
      <c r="H32" s="15"/>
      <c r="J32" s="11">
        <v>30</v>
      </c>
      <c r="K32" s="13" t="s">
        <v>86</v>
      </c>
      <c r="L32" s="12" t="s">
        <v>85</v>
      </c>
      <c r="M32" s="3"/>
      <c r="N32" s="3"/>
      <c r="R32" s="3"/>
      <c r="S32" s="3"/>
      <c r="T32" s="3"/>
      <c r="U32" s="3"/>
      <c r="BB32" s="9">
        <v>30</v>
      </c>
      <c r="BC32" s="113">
        <v>33</v>
      </c>
      <c r="BD32" s="113">
        <v>38</v>
      </c>
    </row>
    <row r="33" spans="1:56">
      <c r="B33" s="15"/>
      <c r="C33" s="29"/>
      <c r="D33" s="15"/>
      <c r="F33" s="15"/>
      <c r="G33" s="15"/>
      <c r="H33" s="15"/>
      <c r="J33" s="11">
        <v>31</v>
      </c>
      <c r="K33" s="13" t="s">
        <v>88</v>
      </c>
      <c r="L33" s="14" t="s">
        <v>87</v>
      </c>
      <c r="M33" s="3"/>
      <c r="N33" s="3"/>
      <c r="R33" s="3"/>
      <c r="S33" s="3"/>
      <c r="T33" s="3"/>
      <c r="U33" s="3"/>
      <c r="BB33" s="9">
        <v>31</v>
      </c>
      <c r="BC33" s="111">
        <v>34</v>
      </c>
      <c r="BD33" s="112">
        <v>39</v>
      </c>
    </row>
    <row r="34" spans="1:56">
      <c r="B34" s="15"/>
      <c r="C34" s="29"/>
      <c r="D34" s="15"/>
      <c r="F34" s="15"/>
      <c r="G34" s="15"/>
      <c r="H34" s="15"/>
      <c r="J34" s="11">
        <v>32</v>
      </c>
      <c r="K34" s="13" t="s">
        <v>90</v>
      </c>
      <c r="L34" s="12" t="s">
        <v>89</v>
      </c>
      <c r="M34" s="3"/>
      <c r="N34" s="3"/>
      <c r="R34" s="3"/>
      <c r="S34" s="3"/>
      <c r="T34" s="3"/>
      <c r="U34" s="3"/>
      <c r="BB34" s="9">
        <v>32</v>
      </c>
      <c r="BC34" s="113">
        <v>35</v>
      </c>
      <c r="BD34" s="113">
        <v>40</v>
      </c>
    </row>
    <row r="35" spans="1:56">
      <c r="B35" s="15"/>
      <c r="C35" s="29"/>
      <c r="D35" s="15"/>
      <c r="F35" s="15"/>
      <c r="G35" s="15"/>
      <c r="H35" s="15"/>
      <c r="J35" s="10">
        <v>33</v>
      </c>
      <c r="K35" s="13" t="s">
        <v>92</v>
      </c>
      <c r="L35" s="14" t="s">
        <v>91</v>
      </c>
      <c r="M35" s="3"/>
      <c r="N35" s="3"/>
      <c r="R35" s="3"/>
      <c r="S35" s="3"/>
      <c r="T35" s="3"/>
      <c r="U35" s="3"/>
      <c r="BB35" s="9">
        <v>33</v>
      </c>
      <c r="BC35" s="111">
        <v>36</v>
      </c>
      <c r="BD35" s="112">
        <v>41</v>
      </c>
    </row>
    <row r="36" spans="1:56">
      <c r="B36" s="15"/>
      <c r="C36" s="29"/>
      <c r="D36" s="15"/>
      <c r="F36" s="15"/>
      <c r="G36" s="15"/>
      <c r="H36" s="15"/>
      <c r="J36" s="11">
        <v>34</v>
      </c>
      <c r="K36" s="13" t="s">
        <v>94</v>
      </c>
      <c r="L36" s="12" t="s">
        <v>93</v>
      </c>
      <c r="M36" s="3"/>
      <c r="N36" s="3"/>
      <c r="R36" s="3"/>
      <c r="S36" s="3"/>
      <c r="T36" s="3"/>
      <c r="U36" s="3"/>
      <c r="BB36" s="9">
        <v>34</v>
      </c>
      <c r="BC36" s="113">
        <v>37</v>
      </c>
      <c r="BD36" s="113">
        <v>42</v>
      </c>
    </row>
    <row r="37" spans="1:56">
      <c r="B37" s="15"/>
      <c r="C37" s="29"/>
      <c r="D37" s="15"/>
      <c r="F37" s="15"/>
      <c r="G37" s="15"/>
      <c r="H37" s="15"/>
      <c r="J37" s="11">
        <v>35</v>
      </c>
      <c r="K37" s="13" t="s">
        <v>96</v>
      </c>
      <c r="L37" s="14" t="s">
        <v>95</v>
      </c>
      <c r="M37" s="3"/>
      <c r="N37" s="3"/>
      <c r="R37" s="3"/>
      <c r="S37" s="3"/>
      <c r="T37" s="3"/>
      <c r="U37" s="3"/>
      <c r="BB37" s="9">
        <v>35</v>
      </c>
      <c r="BC37" s="111">
        <v>38</v>
      </c>
      <c r="BD37" s="112">
        <v>43</v>
      </c>
    </row>
    <row r="38" spans="1:56">
      <c r="B38" s="15"/>
      <c r="C38" s="29"/>
      <c r="D38" s="15"/>
      <c r="F38" s="15"/>
      <c r="G38" s="15"/>
      <c r="H38" s="15"/>
      <c r="J38" s="11">
        <v>36</v>
      </c>
      <c r="K38" s="13" t="s">
        <v>98</v>
      </c>
      <c r="L38" s="12" t="s">
        <v>97</v>
      </c>
      <c r="M38" s="3"/>
      <c r="N38" s="3"/>
      <c r="R38" s="3"/>
      <c r="S38" s="3"/>
      <c r="T38" s="3"/>
      <c r="U38" s="3"/>
      <c r="BB38" s="9">
        <v>36</v>
      </c>
      <c r="BC38" s="113">
        <v>39</v>
      </c>
      <c r="BD38" s="113">
        <v>44</v>
      </c>
    </row>
    <row r="39" spans="1:56">
      <c r="B39" s="15"/>
      <c r="C39" s="29"/>
      <c r="D39" s="15"/>
      <c r="F39" s="15"/>
      <c r="G39" s="15"/>
      <c r="H39" s="15"/>
      <c r="J39" s="10">
        <v>37</v>
      </c>
      <c r="K39" s="13" t="s">
        <v>100</v>
      </c>
      <c r="L39" s="14" t="s">
        <v>99</v>
      </c>
      <c r="M39" s="3"/>
      <c r="N39" s="3"/>
      <c r="R39" s="3"/>
      <c r="S39" s="3"/>
      <c r="T39" s="3"/>
      <c r="U39" s="3"/>
      <c r="BB39" s="9">
        <v>37</v>
      </c>
      <c r="BC39" s="111">
        <v>40</v>
      </c>
      <c r="BD39" s="112">
        <v>45</v>
      </c>
    </row>
    <row r="40" spans="1:56">
      <c r="B40" s="15"/>
      <c r="C40" s="29"/>
      <c r="D40" s="15"/>
      <c r="F40" s="15"/>
      <c r="G40" s="15"/>
      <c r="H40" s="15"/>
      <c r="J40" s="11">
        <v>38</v>
      </c>
      <c r="K40" s="13" t="s">
        <v>102</v>
      </c>
      <c r="L40" s="12" t="s">
        <v>101</v>
      </c>
      <c r="M40" s="3"/>
      <c r="N40" s="3"/>
      <c r="R40" s="3"/>
      <c r="S40" s="3"/>
      <c r="T40" s="3"/>
      <c r="U40" s="3"/>
      <c r="BB40" s="9">
        <v>38</v>
      </c>
      <c r="BC40" s="113">
        <v>41</v>
      </c>
      <c r="BD40" s="113">
        <v>46</v>
      </c>
    </row>
    <row r="41" spans="1:56">
      <c r="B41" s="15"/>
      <c r="C41" s="29"/>
      <c r="D41" s="15"/>
      <c r="F41" s="15"/>
      <c r="G41" s="15"/>
      <c r="H41" s="15"/>
      <c r="J41" s="11">
        <v>39</v>
      </c>
      <c r="K41" s="13" t="s">
        <v>104</v>
      </c>
      <c r="L41" s="14" t="s">
        <v>103</v>
      </c>
      <c r="M41" s="3"/>
      <c r="N41" s="3"/>
      <c r="R41" s="3"/>
      <c r="S41" s="3"/>
      <c r="T41" s="3"/>
      <c r="U41" s="3"/>
      <c r="BB41" s="9">
        <v>39</v>
      </c>
      <c r="BC41" s="111">
        <v>42</v>
      </c>
      <c r="BD41" s="112">
        <v>47</v>
      </c>
    </row>
    <row r="42" spans="1:56">
      <c r="B42" s="15"/>
      <c r="C42" s="29"/>
      <c r="D42" s="15"/>
      <c r="F42" s="15"/>
      <c r="G42" s="15"/>
      <c r="H42" s="15"/>
      <c r="J42" s="11">
        <v>40</v>
      </c>
      <c r="K42" s="13" t="s">
        <v>106</v>
      </c>
      <c r="L42" s="12" t="s">
        <v>105</v>
      </c>
      <c r="M42" s="3"/>
      <c r="N42" s="3"/>
      <c r="R42" s="3"/>
      <c r="S42" s="3"/>
      <c r="T42" s="3"/>
      <c r="U42" s="3"/>
      <c r="BB42" s="9">
        <v>40</v>
      </c>
      <c r="BC42" s="113">
        <v>43</v>
      </c>
      <c r="BD42" s="113">
        <v>48</v>
      </c>
    </row>
    <row r="43" spans="1:56">
      <c r="J43" s="10">
        <v>41</v>
      </c>
      <c r="K43" s="13" t="s">
        <v>108</v>
      </c>
      <c r="L43" s="14" t="s">
        <v>107</v>
      </c>
      <c r="M43" s="3"/>
      <c r="N43" s="3"/>
      <c r="R43" s="3"/>
      <c r="S43" s="3"/>
      <c r="T43" s="3"/>
      <c r="U43" s="3"/>
      <c r="BB43" s="9">
        <v>41</v>
      </c>
      <c r="BC43" s="111">
        <v>44</v>
      </c>
      <c r="BD43" s="112">
        <v>49</v>
      </c>
    </row>
    <row r="44" spans="1:56" ht="14.25">
      <c r="A44" s="34"/>
      <c r="B44" s="15"/>
      <c r="C44" s="29"/>
      <c r="D44" s="15"/>
      <c r="F44" s="371" t="s">
        <v>456</v>
      </c>
      <c r="G44" s="371"/>
      <c r="H44" s="371"/>
      <c r="J44" s="11">
        <v>42</v>
      </c>
      <c r="K44" s="13" t="s">
        <v>110</v>
      </c>
      <c r="L44" s="12" t="s">
        <v>109</v>
      </c>
      <c r="M44" s="3"/>
      <c r="N44" s="3"/>
      <c r="R44" s="3"/>
      <c r="S44" s="3"/>
      <c r="T44" s="3"/>
      <c r="U44" s="3"/>
      <c r="BB44" s="9">
        <v>42</v>
      </c>
      <c r="BC44" s="113">
        <v>45</v>
      </c>
      <c r="BD44" s="113">
        <v>50</v>
      </c>
    </row>
    <row r="45" spans="1:56">
      <c r="B45" s="15"/>
      <c r="C45" s="29"/>
      <c r="D45" s="15"/>
      <c r="F45" s="6" t="s">
        <v>452</v>
      </c>
      <c r="G45" s="6" t="s">
        <v>453</v>
      </c>
      <c r="H45" s="6" t="s">
        <v>5</v>
      </c>
      <c r="J45" s="11">
        <v>43</v>
      </c>
      <c r="K45" s="13" t="s">
        <v>112</v>
      </c>
      <c r="L45" s="14" t="s">
        <v>111</v>
      </c>
      <c r="M45" s="3"/>
      <c r="N45" s="3"/>
      <c r="R45" s="3"/>
      <c r="S45" s="3"/>
      <c r="T45" s="3"/>
      <c r="U45" s="3"/>
      <c r="BB45" s="9">
        <v>43</v>
      </c>
      <c r="BC45" s="111">
        <v>46</v>
      </c>
      <c r="BD45" s="242"/>
    </row>
    <row r="46" spans="1:56">
      <c r="B46" s="15"/>
      <c r="C46" s="29"/>
      <c r="D46" s="15"/>
      <c r="F46" s="8">
        <v>1</v>
      </c>
      <c r="G46" s="8"/>
      <c r="H46" s="9"/>
      <c r="J46" s="11">
        <v>44</v>
      </c>
      <c r="K46" s="13" t="s">
        <v>114</v>
      </c>
      <c r="L46" s="12" t="s">
        <v>113</v>
      </c>
      <c r="M46" s="3"/>
      <c r="N46" s="3"/>
      <c r="R46" s="3"/>
      <c r="S46" s="3"/>
      <c r="T46" s="3"/>
      <c r="U46" s="3"/>
      <c r="BB46" s="9">
        <v>44</v>
      </c>
      <c r="BC46" s="113">
        <v>47</v>
      </c>
      <c r="BD46" s="243"/>
    </row>
    <row r="47" spans="1:56">
      <c r="B47" s="15"/>
      <c r="C47" s="29"/>
      <c r="D47" s="15"/>
      <c r="F47" s="9">
        <v>2</v>
      </c>
      <c r="G47" s="167" t="s">
        <v>458</v>
      </c>
      <c r="H47" s="9" t="s">
        <v>431</v>
      </c>
      <c r="J47" s="10">
        <v>45</v>
      </c>
      <c r="K47" s="13" t="s">
        <v>116</v>
      </c>
      <c r="L47" s="14" t="s">
        <v>115</v>
      </c>
      <c r="M47" s="3"/>
      <c r="N47" s="3"/>
      <c r="R47" s="3"/>
      <c r="S47" s="3"/>
      <c r="T47" s="3"/>
      <c r="U47" s="3"/>
      <c r="BB47" s="9">
        <v>45</v>
      </c>
      <c r="BC47" s="111">
        <v>48</v>
      </c>
      <c r="BD47" s="243"/>
    </row>
    <row r="48" spans="1:56">
      <c r="B48" s="15"/>
      <c r="C48" s="29"/>
      <c r="D48" s="15"/>
      <c r="F48" s="9">
        <v>3</v>
      </c>
      <c r="G48" s="167" t="s">
        <v>460</v>
      </c>
      <c r="H48" s="9" t="s">
        <v>432</v>
      </c>
      <c r="J48" s="11">
        <v>46</v>
      </c>
      <c r="K48" s="13" t="s">
        <v>118</v>
      </c>
      <c r="L48" s="12" t="s">
        <v>117</v>
      </c>
      <c r="M48" s="3"/>
      <c r="N48" s="3"/>
      <c r="R48" s="3"/>
      <c r="S48" s="3"/>
      <c r="T48" s="3"/>
      <c r="U48" s="3"/>
      <c r="BB48" s="9">
        <v>46</v>
      </c>
      <c r="BC48" s="113">
        <v>49</v>
      </c>
      <c r="BD48" s="244"/>
    </row>
    <row r="49" spans="2:56">
      <c r="B49" s="15"/>
      <c r="C49" s="29"/>
      <c r="D49" s="15"/>
      <c r="F49" s="9">
        <v>4</v>
      </c>
      <c r="G49" s="9" t="s">
        <v>461</v>
      </c>
      <c r="H49" s="30" t="s">
        <v>553</v>
      </c>
      <c r="J49" s="11">
        <v>47</v>
      </c>
      <c r="K49" s="13" t="s">
        <v>120</v>
      </c>
      <c r="L49" s="14" t="s">
        <v>119</v>
      </c>
      <c r="M49" s="3"/>
      <c r="N49" s="3"/>
      <c r="R49" s="3"/>
      <c r="S49" s="3"/>
      <c r="T49" s="3"/>
      <c r="U49" s="3"/>
      <c r="BB49" s="9">
        <v>47</v>
      </c>
      <c r="BC49" s="111">
        <v>50</v>
      </c>
      <c r="BD49" s="243"/>
    </row>
    <row r="50" spans="2:56">
      <c r="B50" s="15"/>
      <c r="C50" s="29"/>
      <c r="D50" s="15"/>
      <c r="F50" s="9"/>
      <c r="G50" s="9"/>
      <c r="H50" s="9"/>
      <c r="J50" s="11">
        <v>48</v>
      </c>
      <c r="K50" s="13" t="s">
        <v>122</v>
      </c>
      <c r="L50" s="12" t="s">
        <v>121</v>
      </c>
      <c r="M50" s="3"/>
      <c r="N50" s="3"/>
      <c r="R50" s="3"/>
      <c r="S50" s="3"/>
      <c r="T50" s="3"/>
      <c r="U50" s="3"/>
    </row>
    <row r="51" spans="2:56">
      <c r="B51" s="15"/>
      <c r="C51" s="29"/>
      <c r="D51" s="15"/>
      <c r="F51" s="9"/>
      <c r="G51" s="9"/>
      <c r="H51" s="9"/>
      <c r="J51" s="26"/>
      <c r="K51" s="26"/>
      <c r="L51" s="26"/>
      <c r="M51" s="3"/>
      <c r="N51" s="3"/>
      <c r="R51" s="3"/>
      <c r="S51" s="3"/>
      <c r="T51" s="3"/>
      <c r="U51" s="3"/>
    </row>
    <row r="52" spans="2:56">
      <c r="B52" s="15"/>
      <c r="C52" s="29"/>
      <c r="D52" s="15"/>
      <c r="J52" s="26"/>
      <c r="K52" s="26"/>
      <c r="L52" s="26"/>
      <c r="M52" s="3"/>
      <c r="N52" s="3"/>
      <c r="R52" s="3"/>
      <c r="S52" s="3"/>
      <c r="T52" s="3"/>
      <c r="U52" s="3"/>
    </row>
    <row r="53" spans="2:56" ht="14.25">
      <c r="B53" s="15"/>
      <c r="C53" s="29"/>
      <c r="D53" s="15"/>
      <c r="F53" s="36" t="s">
        <v>232</v>
      </c>
      <c r="J53" s="26"/>
      <c r="N53" s="3"/>
      <c r="R53" s="3"/>
      <c r="S53" s="3"/>
      <c r="T53" s="3"/>
      <c r="U53" s="3"/>
    </row>
    <row r="54" spans="2:56">
      <c r="B54" s="15"/>
      <c r="C54" s="29"/>
      <c r="D54" s="15"/>
      <c r="F54" s="6" t="s">
        <v>462</v>
      </c>
      <c r="G54" s="6" t="s">
        <v>463</v>
      </c>
      <c r="H54" s="6" t="s">
        <v>5</v>
      </c>
      <c r="J54" s="26"/>
      <c r="N54" s="3"/>
      <c r="R54" s="3"/>
      <c r="S54" s="3"/>
      <c r="T54" s="3"/>
      <c r="U54" s="3"/>
    </row>
    <row r="55" spans="2:56">
      <c r="B55" s="15"/>
      <c r="C55" s="29"/>
      <c r="D55" s="15"/>
      <c r="F55" s="8">
        <v>1</v>
      </c>
      <c r="G55" s="349">
        <v>44713</v>
      </c>
      <c r="H55" s="8" t="s">
        <v>229</v>
      </c>
      <c r="J55" s="26"/>
      <c r="N55" s="3"/>
      <c r="R55" s="3"/>
      <c r="S55" s="3"/>
      <c r="T55" s="3"/>
      <c r="U55" s="3"/>
    </row>
    <row r="56" spans="2:56">
      <c r="B56" s="15"/>
      <c r="C56" s="29"/>
      <c r="D56" s="15"/>
      <c r="F56" s="9">
        <v>2</v>
      </c>
      <c r="G56" s="349">
        <v>44957</v>
      </c>
      <c r="H56" s="8" t="s">
        <v>231</v>
      </c>
      <c r="J56" s="26"/>
      <c r="N56" s="3"/>
      <c r="R56" s="3"/>
      <c r="S56" s="3"/>
      <c r="T56" s="3"/>
      <c r="U56" s="3"/>
    </row>
    <row r="57" spans="2:56">
      <c r="B57" s="15"/>
      <c r="C57" s="29"/>
      <c r="D57" s="15"/>
      <c r="F57" s="8">
        <v>3</v>
      </c>
      <c r="G57" s="350"/>
      <c r="H57" s="9"/>
      <c r="J57" s="26"/>
      <c r="N57" s="3"/>
      <c r="R57" s="3"/>
      <c r="S57" s="3"/>
      <c r="T57" s="3"/>
      <c r="U57" s="3"/>
    </row>
    <row r="58" spans="2:56">
      <c r="B58" s="15"/>
      <c r="C58" s="29"/>
      <c r="D58" s="15"/>
      <c r="F58" s="9"/>
      <c r="G58" s="350"/>
      <c r="H58" s="9"/>
      <c r="J58" s="26"/>
      <c r="N58" s="3"/>
      <c r="R58" s="3"/>
      <c r="S58" s="3"/>
      <c r="T58" s="3"/>
      <c r="U58" s="3"/>
    </row>
    <row r="59" spans="2:56">
      <c r="B59" s="15"/>
      <c r="C59" s="29"/>
      <c r="D59" s="15"/>
      <c r="J59" s="26"/>
      <c r="N59" s="3"/>
      <c r="R59" s="3"/>
      <c r="S59" s="3"/>
      <c r="T59" s="3"/>
      <c r="U59" s="3"/>
    </row>
    <row r="60" spans="2:56">
      <c r="F60" s="15"/>
      <c r="G60" s="29"/>
      <c r="H60" s="15"/>
      <c r="J60" s="26"/>
      <c r="N60" s="3"/>
      <c r="R60" s="3"/>
      <c r="S60" s="3"/>
      <c r="T60" s="3"/>
      <c r="U60" s="3"/>
    </row>
    <row r="61" spans="2:56">
      <c r="B61" s="15"/>
      <c r="C61" s="29"/>
      <c r="D61" s="15"/>
      <c r="F61" s="15"/>
      <c r="G61" s="29"/>
      <c r="H61" s="15"/>
      <c r="J61" s="26"/>
      <c r="N61" s="3"/>
      <c r="R61" s="3"/>
      <c r="S61" s="3"/>
      <c r="T61" s="3"/>
      <c r="U61" s="3"/>
    </row>
    <row r="62" spans="2:56">
      <c r="B62" s="15"/>
      <c r="C62" s="29"/>
      <c r="D62" s="15"/>
      <c r="F62" s="15"/>
      <c r="G62" s="29"/>
      <c r="H62" s="15"/>
      <c r="J62" s="26"/>
      <c r="N62" s="3"/>
      <c r="R62" s="3"/>
      <c r="S62" s="3"/>
      <c r="T62" s="3"/>
      <c r="U62" s="3"/>
    </row>
    <row r="63" spans="2:56">
      <c r="B63" s="15"/>
      <c r="C63" s="29"/>
      <c r="D63" s="15"/>
      <c r="F63" s="15"/>
      <c r="G63" s="29"/>
      <c r="H63" s="15"/>
      <c r="J63" s="26"/>
      <c r="N63" s="3"/>
      <c r="R63" s="3"/>
      <c r="S63" s="3"/>
      <c r="T63" s="3"/>
      <c r="U63" s="3"/>
    </row>
    <row r="64" spans="2:56">
      <c r="B64" s="15"/>
      <c r="C64" s="29"/>
      <c r="D64" s="15"/>
      <c r="F64" s="15"/>
      <c r="G64" s="29"/>
      <c r="H64" s="15"/>
      <c r="J64" s="26"/>
      <c r="N64" s="3"/>
      <c r="R64" s="3"/>
      <c r="S64" s="3"/>
      <c r="T64" s="3"/>
      <c r="U64" s="3"/>
    </row>
    <row r="65" spans="2:21">
      <c r="B65" s="15"/>
      <c r="C65" s="29"/>
      <c r="D65" s="15"/>
      <c r="J65" s="26"/>
      <c r="N65" s="3"/>
      <c r="R65" s="3"/>
      <c r="S65" s="3"/>
      <c r="T65" s="3"/>
      <c r="U65" s="3"/>
    </row>
    <row r="66" spans="2:21" ht="14.25">
      <c r="B66" s="15"/>
      <c r="C66" s="29"/>
      <c r="D66" s="15"/>
      <c r="F66" s="35" t="s">
        <v>2</v>
      </c>
      <c r="G66" s="29"/>
      <c r="H66" s="15"/>
      <c r="J66" s="26"/>
      <c r="N66" s="3"/>
      <c r="R66" s="3"/>
      <c r="S66" s="3"/>
      <c r="T66" s="3"/>
      <c r="U66" s="3"/>
    </row>
    <row r="67" spans="2:21">
      <c r="B67" s="15"/>
      <c r="C67" s="29"/>
      <c r="D67" s="15"/>
      <c r="F67" s="6" t="s">
        <v>452</v>
      </c>
      <c r="G67" s="6" t="s">
        <v>453</v>
      </c>
      <c r="H67" s="6" t="s">
        <v>5</v>
      </c>
      <c r="J67" s="26"/>
      <c r="N67" s="3"/>
      <c r="R67" s="3"/>
      <c r="S67" s="3"/>
      <c r="T67" s="3"/>
      <c r="U67" s="3"/>
    </row>
    <row r="68" spans="2:21">
      <c r="B68" s="15"/>
      <c r="C68" s="29"/>
      <c r="D68" s="15"/>
      <c r="F68" s="8">
        <v>1</v>
      </c>
      <c r="G68" s="351">
        <v>7762</v>
      </c>
      <c r="H68" s="30" t="s">
        <v>513</v>
      </c>
      <c r="J68" s="26"/>
      <c r="N68" s="3"/>
      <c r="R68" s="3"/>
      <c r="S68" s="3"/>
      <c r="T68" s="3"/>
      <c r="U68" s="3"/>
    </row>
    <row r="69" spans="2:21">
      <c r="B69" s="15"/>
      <c r="C69" s="29"/>
      <c r="D69" s="15"/>
      <c r="F69" s="9">
        <v>2</v>
      </c>
      <c r="G69" s="352"/>
      <c r="H69" s="9"/>
    </row>
    <row r="70" spans="2:21">
      <c r="B70" s="15"/>
      <c r="C70" s="29"/>
      <c r="D70" s="15"/>
      <c r="F70" s="9"/>
      <c r="G70" s="353"/>
      <c r="H70" s="9"/>
    </row>
    <row r="72" spans="2:21" ht="14.25">
      <c r="B72" s="35" t="s">
        <v>427</v>
      </c>
      <c r="C72" s="29"/>
      <c r="D72" s="15"/>
      <c r="F72" s="15"/>
      <c r="G72" s="29"/>
      <c r="H72" s="15"/>
    </row>
    <row r="73" spans="2:21">
      <c r="B73" s="6" t="s">
        <v>452</v>
      </c>
      <c r="C73" s="6" t="s">
        <v>453</v>
      </c>
      <c r="D73" s="6" t="s">
        <v>5</v>
      </c>
      <c r="F73" s="15"/>
      <c r="G73" s="29"/>
      <c r="H73" s="15"/>
    </row>
    <row r="74" spans="2:21">
      <c r="B74" s="8">
        <v>1</v>
      </c>
      <c r="C74" s="354">
        <v>44652</v>
      </c>
      <c r="D74" s="8" t="s">
        <v>228</v>
      </c>
      <c r="F74" s="15"/>
      <c r="G74" s="29"/>
      <c r="H74" s="15"/>
    </row>
    <row r="75" spans="2:21">
      <c r="B75" s="9">
        <v>2</v>
      </c>
      <c r="C75" s="355">
        <v>44967</v>
      </c>
      <c r="D75" s="8" t="s">
        <v>230</v>
      </c>
      <c r="F75" s="15"/>
      <c r="G75" s="29"/>
      <c r="H75" s="15"/>
    </row>
    <row r="76" spans="2:21">
      <c r="B76" s="9"/>
      <c r="C76" s="350"/>
      <c r="D76" s="9"/>
      <c r="F76" s="15"/>
      <c r="G76" s="29"/>
      <c r="H76" s="15"/>
    </row>
    <row r="77" spans="2:21">
      <c r="B77" s="15"/>
      <c r="C77" s="29"/>
      <c r="D77" s="15"/>
    </row>
    <row r="78" spans="2:21">
      <c r="B78" s="15"/>
      <c r="C78" s="29"/>
      <c r="D78" s="15"/>
    </row>
    <row r="79" spans="2:21">
      <c r="B79" s="15"/>
      <c r="C79" s="29"/>
      <c r="D79" s="15"/>
    </row>
    <row r="80" spans="2:21">
      <c r="B80" s="15"/>
      <c r="C80" s="29"/>
      <c r="D80" s="15"/>
    </row>
    <row r="81" spans="2:4">
      <c r="B81" s="15"/>
      <c r="C81" s="29"/>
      <c r="D81" s="15"/>
    </row>
    <row r="82" spans="2:4">
      <c r="B82" s="15"/>
      <c r="C82" s="29"/>
      <c r="D82" s="15"/>
    </row>
    <row r="83" spans="2:4">
      <c r="B83" s="15"/>
      <c r="C83" s="29"/>
      <c r="D83" s="15"/>
    </row>
    <row r="84" spans="2:4">
      <c r="B84" s="15"/>
      <c r="C84" s="29"/>
      <c r="D84" s="15"/>
    </row>
  </sheetData>
  <sheetProtection password="FA39" sheet="1" objects="1" scenarios="1"/>
  <mergeCells count="18">
    <mergeCell ref="F24:H24"/>
    <mergeCell ref="AL1:AN1"/>
    <mergeCell ref="F44:H44"/>
    <mergeCell ref="BF1:BH1"/>
    <mergeCell ref="F10:H10"/>
    <mergeCell ref="Z20:AB20"/>
    <mergeCell ref="AX1:AZ1"/>
    <mergeCell ref="AP1:AR1"/>
    <mergeCell ref="F17:H17"/>
    <mergeCell ref="J1:L1"/>
    <mergeCell ref="N1:P1"/>
    <mergeCell ref="V1:X1"/>
    <mergeCell ref="Z1:AB1"/>
    <mergeCell ref="BJ1:BL1"/>
    <mergeCell ref="AT1:AV1"/>
    <mergeCell ref="R1:T1"/>
    <mergeCell ref="AD1:AF1"/>
    <mergeCell ref="AH1:AJ1"/>
  </mergeCells>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sheetPr>
  <dimension ref="A1:AM85"/>
  <sheetViews>
    <sheetView view="pageBreakPreview" zoomScaleNormal="100" zoomScaleSheetLayoutView="100" workbookViewId="0">
      <selection sqref="A1:D1"/>
    </sheetView>
  </sheetViews>
  <sheetFormatPr defaultColWidth="2.625" defaultRowHeight="14.25"/>
  <cols>
    <col min="1" max="39" width="3.75" style="193" customWidth="1"/>
    <col min="40" max="16384" width="2.625" style="193"/>
  </cols>
  <sheetData>
    <row r="1" spans="1:39" ht="22.5" customHeight="1">
      <c r="A1" s="568" t="s">
        <v>308</v>
      </c>
      <c r="B1" s="568"/>
      <c r="C1" s="568"/>
      <c r="D1" s="568"/>
      <c r="E1" s="191"/>
      <c r="F1" s="192"/>
      <c r="G1" s="192"/>
      <c r="H1" s="192"/>
      <c r="I1" s="192"/>
      <c r="J1" s="192"/>
      <c r="K1" s="192"/>
      <c r="L1" s="192"/>
      <c r="M1" s="192"/>
      <c r="N1" s="192"/>
      <c r="O1" s="192"/>
      <c r="P1" s="192"/>
      <c r="Q1" s="192"/>
      <c r="R1" s="192"/>
      <c r="S1" s="192"/>
      <c r="T1" s="192"/>
      <c r="U1" s="192"/>
      <c r="V1" s="192"/>
      <c r="W1" s="238"/>
      <c r="AG1" s="194"/>
    </row>
    <row r="2" spans="1:39" ht="22.5" customHeight="1">
      <c r="A2" s="569" t="s">
        <v>309</v>
      </c>
      <c r="B2" s="569"/>
      <c r="C2" s="569"/>
      <c r="D2" s="569"/>
      <c r="E2" s="569"/>
      <c r="F2" s="569"/>
      <c r="G2" s="569"/>
      <c r="H2" s="569"/>
      <c r="I2" s="569"/>
      <c r="J2" s="569"/>
      <c r="K2" s="569"/>
      <c r="L2" s="569"/>
      <c r="M2" s="569"/>
      <c r="N2" s="569"/>
      <c r="O2" s="569"/>
      <c r="P2" s="569"/>
      <c r="Q2" s="569"/>
      <c r="R2" s="569"/>
      <c r="S2" s="569"/>
      <c r="T2" s="569"/>
      <c r="U2" s="569"/>
      <c r="V2" s="569"/>
      <c r="W2" s="569"/>
      <c r="X2" s="195"/>
      <c r="Y2" s="195"/>
      <c r="Z2" s="195"/>
      <c r="AA2" s="195"/>
      <c r="AB2" s="195"/>
      <c r="AC2" s="195"/>
      <c r="AD2" s="195"/>
      <c r="AE2" s="195"/>
      <c r="AF2" s="195"/>
      <c r="AG2" s="195"/>
      <c r="AH2" s="195"/>
      <c r="AI2" s="195"/>
      <c r="AJ2" s="195"/>
      <c r="AK2" s="195"/>
      <c r="AL2" s="195"/>
      <c r="AM2" s="195"/>
    </row>
    <row r="3" spans="1:39" ht="22.5" customHeight="1">
      <c r="A3" s="193" t="s">
        <v>310</v>
      </c>
      <c r="E3" s="234" t="str">
        <f>IF('7-1(表紙)'!H10&lt;&gt;"","（所属："&amp;'7-1(表紙)'!H10&amp;"）","(所属）")</f>
        <v>(所属）</v>
      </c>
      <c r="F3" s="234"/>
      <c r="G3" s="234"/>
      <c r="H3" s="234"/>
      <c r="I3" s="234"/>
      <c r="J3" s="234"/>
      <c r="K3" s="234"/>
      <c r="L3" s="234"/>
      <c r="M3" s="234"/>
      <c r="N3" s="234"/>
      <c r="O3" s="234"/>
      <c r="P3" s="234"/>
      <c r="Q3" s="234"/>
      <c r="R3" s="234"/>
      <c r="S3" s="234"/>
      <c r="T3" s="234"/>
      <c r="U3" s="234"/>
      <c r="V3" s="234"/>
      <c r="W3" s="234"/>
    </row>
    <row r="4" spans="1:39" ht="22.5" customHeight="1">
      <c r="A4" s="570" t="s">
        <v>311</v>
      </c>
      <c r="B4" s="571"/>
      <c r="C4" s="550" t="s">
        <v>312</v>
      </c>
      <c r="D4" s="550"/>
      <c r="E4" s="550"/>
      <c r="F4" s="550"/>
      <c r="G4" s="550"/>
      <c r="H4" s="550" t="s">
        <v>313</v>
      </c>
      <c r="I4" s="550"/>
      <c r="J4" s="550" t="s">
        <v>314</v>
      </c>
      <c r="K4" s="550"/>
      <c r="L4" s="550" t="s">
        <v>315</v>
      </c>
      <c r="M4" s="550"/>
      <c r="N4" s="550"/>
      <c r="O4" s="550"/>
      <c r="P4" s="550"/>
      <c r="Q4" s="550"/>
      <c r="R4" s="550"/>
      <c r="S4" s="550"/>
      <c r="T4" s="584" t="s">
        <v>316</v>
      </c>
      <c r="U4" s="585"/>
      <c r="V4" s="570" t="s">
        <v>317</v>
      </c>
      <c r="W4" s="571"/>
    </row>
    <row r="5" spans="1:39" ht="22.5" customHeight="1">
      <c r="A5" s="586"/>
      <c r="B5" s="586"/>
      <c r="C5" s="552" t="str">
        <f>IF(A5&lt;&gt;"",VLOOKUP(A5,'7-2(基本)'!D10:L19,2,FALSE),"")</f>
        <v/>
      </c>
      <c r="D5" s="587"/>
      <c r="E5" s="587"/>
      <c r="F5" s="587"/>
      <c r="G5" s="553"/>
      <c r="H5" s="552" t="str">
        <f>IF(A5&lt;&gt;"",VLOOKUP(A5,'7-2(基本)'!D10:L19,5,FALSE)&amp;"","")</f>
        <v/>
      </c>
      <c r="I5" s="553"/>
      <c r="J5" s="552" t="str">
        <f>IF(A5&lt;&gt;"",VLOOKUP(A5,'7-2(基本)'!D10:L19,6,FALSE)&amp;"","")</f>
        <v/>
      </c>
      <c r="K5" s="553"/>
      <c r="L5" s="580" t="str">
        <f>IF(A5&lt;&gt;"",VLOOKUP(A5,'7-2(基本)'!D10:L19,7,FALSE)&amp;"","")</f>
        <v/>
      </c>
      <c r="M5" s="580"/>
      <c r="N5" s="580"/>
      <c r="O5" s="580"/>
      <c r="P5" s="580"/>
      <c r="Q5" s="580"/>
      <c r="R5" s="580"/>
      <c r="S5" s="580"/>
      <c r="T5" s="581"/>
      <c r="U5" s="581"/>
      <c r="V5" s="552" t="str">
        <f>IF(A5&lt;&gt;"",VLOOKUP(A5,'7-2(基本)'!D10:L19,9,FALSE)&amp;"","")</f>
        <v/>
      </c>
      <c r="W5" s="553"/>
    </row>
    <row r="6" spans="1:39" ht="22.5" customHeight="1">
      <c r="A6" s="197" t="s">
        <v>517</v>
      </c>
      <c r="B6" s="198"/>
      <c r="C6" s="198"/>
    </row>
    <row r="7" spans="1:39" ht="22.5" customHeight="1">
      <c r="A7" s="198"/>
      <c r="B7" s="198"/>
      <c r="C7" s="198"/>
    </row>
    <row r="8" spans="1:39" ht="22.5" customHeight="1">
      <c r="A8" s="193" t="s">
        <v>318</v>
      </c>
    </row>
    <row r="9" spans="1:39" ht="22.5" customHeight="1">
      <c r="A9" s="550" t="s">
        <v>319</v>
      </c>
      <c r="B9" s="550"/>
      <c r="C9" s="550"/>
      <c r="D9" s="550"/>
      <c r="E9" s="550"/>
      <c r="F9" s="554"/>
      <c r="G9" s="555"/>
      <c r="H9" s="555"/>
      <c r="I9" s="555"/>
      <c r="J9" s="555"/>
      <c r="K9" s="555"/>
      <c r="L9" s="555"/>
      <c r="M9" s="555"/>
      <c r="N9" s="555"/>
      <c r="O9" s="555"/>
      <c r="P9" s="555"/>
      <c r="Q9" s="555"/>
      <c r="R9" s="555"/>
      <c r="S9" s="555"/>
      <c r="T9" s="555"/>
      <c r="U9" s="555"/>
      <c r="V9" s="555"/>
      <c r="W9" s="556"/>
    </row>
    <row r="10" spans="1:39" ht="22.5" customHeight="1">
      <c r="A10" s="565" t="s">
        <v>320</v>
      </c>
      <c r="B10" s="565"/>
      <c r="C10" s="565"/>
      <c r="D10" s="565"/>
      <c r="E10" s="565"/>
      <c r="F10" s="582"/>
      <c r="G10" s="583"/>
      <c r="H10" s="583"/>
      <c r="I10" s="583"/>
      <c r="J10" s="583"/>
      <c r="K10" s="583"/>
      <c r="L10" s="583"/>
      <c r="M10" s="583"/>
      <c r="N10" s="583"/>
      <c r="O10" s="583"/>
      <c r="P10" s="583"/>
      <c r="Q10" s="583"/>
      <c r="R10" s="583"/>
      <c r="S10" s="583"/>
      <c r="T10" s="583"/>
      <c r="U10" s="583"/>
      <c r="V10" s="583"/>
      <c r="W10" s="199" t="s">
        <v>321</v>
      </c>
    </row>
    <row r="11" spans="1:39" ht="22.5" customHeight="1">
      <c r="A11" s="550" t="s">
        <v>322</v>
      </c>
      <c r="B11" s="550"/>
      <c r="C11" s="550"/>
      <c r="D11" s="550"/>
      <c r="E11" s="550"/>
      <c r="F11" s="551"/>
      <c r="G11" s="551"/>
      <c r="H11" s="551"/>
      <c r="I11" s="551"/>
      <c r="J11" s="551"/>
      <c r="K11" s="551"/>
      <c r="L11" s="551"/>
      <c r="M11" s="551"/>
      <c r="N11" s="551"/>
      <c r="O11" s="551"/>
      <c r="P11" s="551"/>
      <c r="Q11" s="551"/>
      <c r="R11" s="551"/>
      <c r="S11" s="551"/>
      <c r="T11" s="551"/>
      <c r="U11" s="551"/>
      <c r="V11" s="551"/>
      <c r="W11" s="551"/>
    </row>
    <row r="12" spans="1:39" ht="22.5" customHeight="1">
      <c r="A12" s="565" t="s">
        <v>323</v>
      </c>
      <c r="B12" s="565"/>
      <c r="C12" s="565"/>
      <c r="D12" s="565"/>
      <c r="E12" s="565"/>
      <c r="F12" s="566" t="str">
        <f>IF(SUM(U14:U20)=0,"",SUM(U14:U20))</f>
        <v/>
      </c>
      <c r="G12" s="566"/>
      <c r="H12" s="566"/>
      <c r="I12" s="566"/>
      <c r="J12" s="566"/>
      <c r="K12" s="566"/>
      <c r="L12" s="566"/>
      <c r="M12" s="566"/>
      <c r="N12" s="566"/>
      <c r="O12" s="566"/>
      <c r="P12" s="566"/>
      <c r="Q12" s="566"/>
      <c r="R12" s="566"/>
      <c r="S12" s="566"/>
      <c r="T12" s="566"/>
      <c r="U12" s="566"/>
      <c r="V12" s="567" t="s">
        <v>324</v>
      </c>
      <c r="W12" s="567"/>
    </row>
    <row r="13" spans="1:39" ht="22.5" customHeight="1">
      <c r="A13" s="612" t="s">
        <v>325</v>
      </c>
      <c r="B13" s="612"/>
      <c r="C13" s="612"/>
      <c r="D13" s="612"/>
      <c r="E13" s="612"/>
      <c r="F13" s="572" t="s">
        <v>326</v>
      </c>
      <c r="G13" s="573"/>
      <c r="H13" s="573"/>
      <c r="I13" s="573"/>
      <c r="J13" s="573"/>
      <c r="K13" s="573"/>
      <c r="L13" s="573"/>
      <c r="M13" s="573"/>
      <c r="N13" s="574"/>
      <c r="O13" s="575" t="s">
        <v>327</v>
      </c>
      <c r="P13" s="576"/>
      <c r="Q13" s="576"/>
      <c r="R13" s="576"/>
      <c r="S13" s="576"/>
      <c r="T13" s="577"/>
      <c r="U13" s="578" t="s">
        <v>328</v>
      </c>
      <c r="V13" s="578"/>
      <c r="W13" s="579"/>
    </row>
    <row r="14" spans="1:39" ht="22.5" customHeight="1">
      <c r="A14" s="612"/>
      <c r="B14" s="612"/>
      <c r="C14" s="612"/>
      <c r="D14" s="612"/>
      <c r="E14" s="612"/>
      <c r="F14" s="557"/>
      <c r="G14" s="558"/>
      <c r="H14" s="558"/>
      <c r="I14" s="558"/>
      <c r="J14" s="558"/>
      <c r="K14" s="558"/>
      <c r="L14" s="558"/>
      <c r="M14" s="558"/>
      <c r="N14" s="559"/>
      <c r="O14" s="560"/>
      <c r="P14" s="561"/>
      <c r="Q14" s="561"/>
      <c r="R14" s="561"/>
      <c r="S14" s="561"/>
      <c r="T14" s="562"/>
      <c r="U14" s="563"/>
      <c r="V14" s="564"/>
      <c r="W14" s="201" t="s">
        <v>329</v>
      </c>
    </row>
    <row r="15" spans="1:39" ht="22.5" customHeight="1">
      <c r="A15" s="612"/>
      <c r="B15" s="612"/>
      <c r="C15" s="612"/>
      <c r="D15" s="612"/>
      <c r="E15" s="612"/>
      <c r="F15" s="598"/>
      <c r="G15" s="599"/>
      <c r="H15" s="599"/>
      <c r="I15" s="599"/>
      <c r="J15" s="599"/>
      <c r="K15" s="599"/>
      <c r="L15" s="599"/>
      <c r="M15" s="599"/>
      <c r="N15" s="600"/>
      <c r="O15" s="601"/>
      <c r="P15" s="602"/>
      <c r="Q15" s="602"/>
      <c r="R15" s="602"/>
      <c r="S15" s="602"/>
      <c r="T15" s="603"/>
      <c r="U15" s="548"/>
      <c r="V15" s="549"/>
      <c r="W15" s="202" t="s">
        <v>329</v>
      </c>
    </row>
    <row r="16" spans="1:39" ht="22.5" customHeight="1">
      <c r="A16" s="612"/>
      <c r="B16" s="612"/>
      <c r="C16" s="612"/>
      <c r="D16" s="612"/>
      <c r="E16" s="612"/>
      <c r="F16" s="598"/>
      <c r="G16" s="599"/>
      <c r="H16" s="599"/>
      <c r="I16" s="599"/>
      <c r="J16" s="599"/>
      <c r="K16" s="599"/>
      <c r="L16" s="599"/>
      <c r="M16" s="599"/>
      <c r="N16" s="600"/>
      <c r="O16" s="601"/>
      <c r="P16" s="602"/>
      <c r="Q16" s="602"/>
      <c r="R16" s="602"/>
      <c r="S16" s="602"/>
      <c r="T16" s="603"/>
      <c r="U16" s="548"/>
      <c r="V16" s="549"/>
      <c r="W16" s="202" t="s">
        <v>329</v>
      </c>
    </row>
    <row r="17" spans="1:39" ht="22.5" customHeight="1">
      <c r="A17" s="612"/>
      <c r="B17" s="612"/>
      <c r="C17" s="612"/>
      <c r="D17" s="612"/>
      <c r="E17" s="612"/>
      <c r="F17" s="598"/>
      <c r="G17" s="599"/>
      <c r="H17" s="599"/>
      <c r="I17" s="599"/>
      <c r="J17" s="599"/>
      <c r="K17" s="599"/>
      <c r="L17" s="599"/>
      <c r="M17" s="599"/>
      <c r="N17" s="600"/>
      <c r="O17" s="601"/>
      <c r="P17" s="602"/>
      <c r="Q17" s="602"/>
      <c r="R17" s="602"/>
      <c r="S17" s="602"/>
      <c r="T17" s="603"/>
      <c r="U17" s="548"/>
      <c r="V17" s="549"/>
      <c r="W17" s="202" t="s">
        <v>329</v>
      </c>
    </row>
    <row r="18" spans="1:39" ht="22.5" customHeight="1">
      <c r="A18" s="612"/>
      <c r="B18" s="612"/>
      <c r="C18" s="612"/>
      <c r="D18" s="612"/>
      <c r="E18" s="612"/>
      <c r="F18" s="598"/>
      <c r="G18" s="599"/>
      <c r="H18" s="599"/>
      <c r="I18" s="599"/>
      <c r="J18" s="599"/>
      <c r="K18" s="599"/>
      <c r="L18" s="599"/>
      <c r="M18" s="599"/>
      <c r="N18" s="600"/>
      <c r="O18" s="601"/>
      <c r="P18" s="602"/>
      <c r="Q18" s="602"/>
      <c r="R18" s="602"/>
      <c r="S18" s="602"/>
      <c r="T18" s="603"/>
      <c r="U18" s="548"/>
      <c r="V18" s="549"/>
      <c r="W18" s="202" t="s">
        <v>329</v>
      </c>
    </row>
    <row r="19" spans="1:39" ht="22.5" customHeight="1">
      <c r="A19" s="612"/>
      <c r="B19" s="612"/>
      <c r="C19" s="612"/>
      <c r="D19" s="612"/>
      <c r="E19" s="612"/>
      <c r="F19" s="598"/>
      <c r="G19" s="599"/>
      <c r="H19" s="599"/>
      <c r="I19" s="599"/>
      <c r="J19" s="599"/>
      <c r="K19" s="599"/>
      <c r="L19" s="599"/>
      <c r="M19" s="599"/>
      <c r="N19" s="600"/>
      <c r="O19" s="601"/>
      <c r="P19" s="602"/>
      <c r="Q19" s="602"/>
      <c r="R19" s="602"/>
      <c r="S19" s="602"/>
      <c r="T19" s="603"/>
      <c r="U19" s="548"/>
      <c r="V19" s="549"/>
      <c r="W19" s="202" t="s">
        <v>329</v>
      </c>
    </row>
    <row r="20" spans="1:39" ht="22.5" customHeight="1">
      <c r="A20" s="612"/>
      <c r="B20" s="612"/>
      <c r="C20" s="612"/>
      <c r="D20" s="612"/>
      <c r="E20" s="612"/>
      <c r="F20" s="604"/>
      <c r="G20" s="605"/>
      <c r="H20" s="605"/>
      <c r="I20" s="605"/>
      <c r="J20" s="605"/>
      <c r="K20" s="605"/>
      <c r="L20" s="605"/>
      <c r="M20" s="605"/>
      <c r="N20" s="606"/>
      <c r="O20" s="607"/>
      <c r="P20" s="608"/>
      <c r="Q20" s="608"/>
      <c r="R20" s="608"/>
      <c r="S20" s="608"/>
      <c r="T20" s="609"/>
      <c r="U20" s="610"/>
      <c r="V20" s="611"/>
      <c r="W20" s="203" t="s">
        <v>329</v>
      </c>
    </row>
    <row r="21" spans="1:39" ht="22.5" customHeight="1">
      <c r="A21" s="197" t="s">
        <v>330</v>
      </c>
      <c r="B21" s="204"/>
      <c r="C21" s="204"/>
      <c r="D21" s="204"/>
      <c r="E21" s="204"/>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row>
    <row r="22" spans="1:39" ht="22.5" customHeight="1">
      <c r="A22" s="206"/>
      <c r="B22" s="206"/>
      <c r="C22" s="206"/>
      <c r="D22" s="207"/>
      <c r="E22" s="207"/>
      <c r="F22" s="207"/>
      <c r="G22" s="207"/>
      <c r="H22" s="208"/>
      <c r="I22" s="207"/>
      <c r="J22" s="207"/>
      <c r="K22" s="207"/>
      <c r="L22" s="207"/>
      <c r="M22" s="208"/>
      <c r="N22" s="207"/>
      <c r="O22" s="207"/>
      <c r="P22" s="207"/>
      <c r="Q22" s="207"/>
      <c r="R22" s="208"/>
      <c r="S22" s="207"/>
      <c r="T22" s="207"/>
      <c r="U22" s="207"/>
      <c r="V22" s="207"/>
      <c r="W22" s="208"/>
      <c r="AA22" s="207"/>
      <c r="AB22" s="207"/>
      <c r="AC22" s="207"/>
      <c r="AD22" s="207"/>
      <c r="AE22" s="208"/>
      <c r="AF22" s="207"/>
    </row>
    <row r="23" spans="1:39" ht="22.5" customHeight="1">
      <c r="A23" s="193" t="s">
        <v>331</v>
      </c>
    </row>
    <row r="24" spans="1:39" ht="39.950000000000003" customHeight="1">
      <c r="A24" s="588"/>
      <c r="B24" s="588"/>
      <c r="C24" s="588"/>
      <c r="D24" s="588"/>
      <c r="E24" s="588"/>
      <c r="F24" s="589" t="s">
        <v>332</v>
      </c>
      <c r="G24" s="590"/>
      <c r="H24" s="591"/>
      <c r="I24" s="592" t="s">
        <v>333</v>
      </c>
      <c r="J24" s="593"/>
      <c r="K24" s="594"/>
      <c r="L24" s="592" t="s">
        <v>334</v>
      </c>
      <c r="M24" s="593"/>
      <c r="N24" s="594"/>
      <c r="O24" s="589" t="s">
        <v>335</v>
      </c>
      <c r="P24" s="590"/>
      <c r="Q24" s="591"/>
      <c r="S24" s="595" t="s">
        <v>336</v>
      </c>
      <c r="T24" s="596"/>
      <c r="U24" s="597"/>
      <c r="V24" s="209"/>
      <c r="W24" s="209"/>
      <c r="X24" s="209"/>
    </row>
    <row r="25" spans="1:39" ht="22.5" customHeight="1">
      <c r="A25" s="552" t="s">
        <v>337</v>
      </c>
      <c r="B25" s="587"/>
      <c r="C25" s="587"/>
      <c r="D25" s="587"/>
      <c r="E25" s="553"/>
      <c r="F25" s="613"/>
      <c r="G25" s="614"/>
      <c r="H25" s="200" t="s">
        <v>338</v>
      </c>
      <c r="I25" s="613"/>
      <c r="J25" s="614"/>
      <c r="K25" s="200" t="s">
        <v>338</v>
      </c>
      <c r="L25" s="613"/>
      <c r="M25" s="614"/>
      <c r="N25" s="200" t="s">
        <v>338</v>
      </c>
      <c r="O25" s="613"/>
      <c r="P25" s="614"/>
      <c r="Q25" s="200" t="s">
        <v>338</v>
      </c>
      <c r="S25" s="613"/>
      <c r="T25" s="614"/>
      <c r="U25" s="211" t="s">
        <v>338</v>
      </c>
      <c r="V25" s="210"/>
      <c r="W25" s="210"/>
      <c r="X25" s="210"/>
    </row>
    <row r="26" spans="1:39" ht="22.5" customHeight="1">
      <c r="A26" s="552" t="s">
        <v>339</v>
      </c>
      <c r="B26" s="587"/>
      <c r="C26" s="587"/>
      <c r="D26" s="587"/>
      <c r="E26" s="553"/>
      <c r="F26" s="613"/>
      <c r="G26" s="614"/>
      <c r="H26" s="200" t="s">
        <v>338</v>
      </c>
      <c r="I26" s="613"/>
      <c r="J26" s="614"/>
      <c r="K26" s="200" t="s">
        <v>338</v>
      </c>
      <c r="L26" s="613"/>
      <c r="M26" s="614"/>
      <c r="N26" s="200" t="s">
        <v>338</v>
      </c>
      <c r="O26" s="613"/>
      <c r="P26" s="614"/>
      <c r="Q26" s="200" t="s">
        <v>338</v>
      </c>
      <c r="S26" s="613"/>
      <c r="T26" s="614"/>
      <c r="U26" s="196" t="s">
        <v>338</v>
      </c>
      <c r="V26" s="210"/>
      <c r="W26" s="210"/>
      <c r="X26" s="210"/>
    </row>
    <row r="27" spans="1:39" ht="22.5" customHeight="1">
      <c r="A27" s="552" t="s">
        <v>340</v>
      </c>
      <c r="B27" s="587"/>
      <c r="C27" s="587"/>
      <c r="D27" s="587"/>
      <c r="E27" s="553"/>
      <c r="F27" s="613"/>
      <c r="G27" s="614"/>
      <c r="H27" s="200" t="s">
        <v>338</v>
      </c>
      <c r="I27" s="613"/>
      <c r="J27" s="614"/>
      <c r="K27" s="200" t="s">
        <v>338</v>
      </c>
      <c r="L27" s="613"/>
      <c r="M27" s="614"/>
      <c r="N27" s="200" t="s">
        <v>338</v>
      </c>
      <c r="O27" s="613"/>
      <c r="P27" s="614"/>
      <c r="Q27" s="200" t="s">
        <v>338</v>
      </c>
      <c r="S27" s="613"/>
      <c r="T27" s="614"/>
      <c r="U27" s="213" t="s">
        <v>338</v>
      </c>
      <c r="V27" s="212"/>
    </row>
    <row r="28" spans="1:39" ht="22.5" customHeight="1">
      <c r="A28" s="615" t="s">
        <v>341</v>
      </c>
      <c r="B28" s="616"/>
      <c r="C28" s="616"/>
      <c r="D28" s="616"/>
      <c r="E28" s="617"/>
      <c r="F28" s="618"/>
      <c r="G28" s="619"/>
      <c r="H28" s="215" t="s">
        <v>342</v>
      </c>
      <c r="I28" s="618"/>
      <c r="J28" s="619"/>
      <c r="K28" s="215" t="s">
        <v>342</v>
      </c>
      <c r="L28" s="618"/>
      <c r="M28" s="619"/>
      <c r="N28" s="215" t="s">
        <v>342</v>
      </c>
      <c r="O28" s="618"/>
      <c r="P28" s="619"/>
      <c r="Q28" s="215" t="s">
        <v>342</v>
      </c>
      <c r="S28" s="618"/>
      <c r="T28" s="619"/>
      <c r="U28" s="214" t="s">
        <v>342</v>
      </c>
      <c r="V28" s="209"/>
      <c r="W28" s="209"/>
      <c r="X28" s="209"/>
    </row>
    <row r="29" spans="1:39" ht="22.5" customHeight="1">
      <c r="A29" s="216"/>
      <c r="B29" s="620" t="s">
        <v>343</v>
      </c>
      <c r="C29" s="620"/>
      <c r="D29" s="620"/>
      <c r="E29" s="621"/>
      <c r="F29" s="622"/>
      <c r="G29" s="623"/>
      <c r="H29" s="218" t="s">
        <v>344</v>
      </c>
      <c r="I29" s="622"/>
      <c r="J29" s="623"/>
      <c r="K29" s="218" t="s">
        <v>344</v>
      </c>
      <c r="L29" s="622"/>
      <c r="M29" s="623"/>
      <c r="N29" s="218" t="s">
        <v>344</v>
      </c>
      <c r="O29" s="622"/>
      <c r="P29" s="623"/>
      <c r="Q29" s="218" t="s">
        <v>344</v>
      </c>
      <c r="S29" s="622"/>
      <c r="T29" s="623"/>
      <c r="U29" s="217" t="s">
        <v>344</v>
      </c>
      <c r="V29" s="209"/>
      <c r="W29" s="209"/>
      <c r="X29" s="209"/>
    </row>
    <row r="30" spans="1:39" ht="22.5" customHeight="1">
      <c r="A30" s="552" t="s">
        <v>345</v>
      </c>
      <c r="B30" s="587"/>
      <c r="C30" s="587"/>
      <c r="D30" s="587"/>
      <c r="E30" s="553"/>
      <c r="F30" s="613"/>
      <c r="G30" s="614"/>
      <c r="H30" s="200" t="s">
        <v>346</v>
      </c>
      <c r="I30" s="613"/>
      <c r="J30" s="614"/>
      <c r="K30" s="200" t="s">
        <v>346</v>
      </c>
      <c r="L30" s="613"/>
      <c r="M30" s="614"/>
      <c r="N30" s="200" t="s">
        <v>346</v>
      </c>
      <c r="O30" s="613"/>
      <c r="P30" s="614"/>
      <c r="Q30" s="200" t="s">
        <v>346</v>
      </c>
      <c r="S30" s="613"/>
      <c r="T30" s="614"/>
      <c r="U30" s="196" t="s">
        <v>346</v>
      </c>
      <c r="V30" s="207"/>
    </row>
    <row r="31" spans="1:39" ht="22.5" customHeight="1">
      <c r="A31" s="197" t="s">
        <v>518</v>
      </c>
      <c r="B31" s="206"/>
      <c r="C31" s="206"/>
      <c r="D31" s="206"/>
      <c r="E31" s="206"/>
      <c r="F31" s="207"/>
      <c r="G31" s="207"/>
      <c r="H31" s="207"/>
      <c r="I31" s="207"/>
      <c r="J31" s="208"/>
      <c r="K31" s="207"/>
      <c r="L31" s="207"/>
      <c r="M31" s="207"/>
      <c r="N31" s="207"/>
      <c r="O31" s="208"/>
      <c r="P31" s="207"/>
      <c r="Q31" s="207"/>
      <c r="R31" s="207"/>
      <c r="S31" s="207"/>
      <c r="T31" s="208"/>
      <c r="U31" s="207"/>
      <c r="V31" s="207"/>
      <c r="W31" s="207"/>
      <c r="X31" s="208"/>
      <c r="AC31" s="207"/>
      <c r="AD31" s="207"/>
      <c r="AE31" s="208"/>
      <c r="AF31" s="207"/>
    </row>
    <row r="32" spans="1:39" ht="22.5" customHeight="1">
      <c r="A32" s="219"/>
      <c r="B32" s="206"/>
      <c r="C32" s="206"/>
      <c r="D32" s="206"/>
      <c r="E32" s="206"/>
      <c r="F32" s="207"/>
      <c r="G32" s="207"/>
      <c r="H32" s="207"/>
      <c r="I32" s="207"/>
      <c r="J32" s="208"/>
      <c r="K32" s="207"/>
      <c r="L32" s="207"/>
      <c r="M32" s="207"/>
      <c r="N32" s="207"/>
      <c r="O32" s="208"/>
      <c r="P32" s="207"/>
      <c r="Q32" s="207"/>
      <c r="R32" s="207"/>
      <c r="S32" s="207"/>
      <c r="T32" s="208"/>
      <c r="U32" s="207"/>
      <c r="V32" s="207"/>
      <c r="W32" s="207"/>
      <c r="X32" s="208"/>
      <c r="AC32" s="207"/>
      <c r="AD32" s="207"/>
      <c r="AE32" s="207"/>
      <c r="AF32" s="207"/>
      <c r="AG32" s="208"/>
      <c r="AH32" s="207"/>
      <c r="AM32" s="194"/>
    </row>
    <row r="33" spans="1:39" ht="22.5" customHeight="1">
      <c r="A33" s="219"/>
      <c r="B33" s="206"/>
      <c r="C33" s="206"/>
      <c r="D33" s="206"/>
      <c r="E33" s="206"/>
      <c r="F33" s="207"/>
      <c r="G33" s="207"/>
      <c r="H33" s="207"/>
      <c r="I33" s="207"/>
      <c r="J33" s="208"/>
      <c r="K33" s="207"/>
      <c r="L33" s="207"/>
      <c r="M33" s="207"/>
      <c r="N33" s="207"/>
      <c r="O33" s="208"/>
      <c r="P33" s="207"/>
      <c r="Q33" s="207"/>
      <c r="R33" s="207"/>
      <c r="S33" s="207"/>
      <c r="T33" s="208"/>
      <c r="U33" s="207"/>
      <c r="V33" s="207"/>
      <c r="W33" s="207"/>
      <c r="X33" s="208"/>
      <c r="AC33" s="207"/>
      <c r="AD33" s="207"/>
      <c r="AE33" s="207"/>
      <c r="AF33" s="207"/>
      <c r="AG33" s="208"/>
      <c r="AH33" s="207"/>
      <c r="AM33" s="194"/>
    </row>
    <row r="34" spans="1:39" ht="22.5" customHeight="1">
      <c r="A34" s="193" t="s">
        <v>347</v>
      </c>
    </row>
    <row r="35" spans="1:39" ht="22.5" customHeight="1">
      <c r="A35" s="624" t="s">
        <v>348</v>
      </c>
      <c r="B35" s="625"/>
      <c r="C35" s="589" t="s">
        <v>349</v>
      </c>
      <c r="D35" s="590"/>
      <c r="E35" s="590"/>
      <c r="F35" s="590"/>
      <c r="G35" s="590"/>
      <c r="H35" s="589" t="s">
        <v>350</v>
      </c>
      <c r="I35" s="590"/>
      <c r="J35" s="591"/>
      <c r="K35" s="589" t="s">
        <v>351</v>
      </c>
      <c r="L35" s="590"/>
      <c r="M35" s="590"/>
      <c r="N35" s="590"/>
      <c r="O35" s="590"/>
      <c r="P35" s="590"/>
      <c r="Q35" s="590"/>
      <c r="R35" s="590"/>
      <c r="S35" s="590"/>
      <c r="T35" s="590"/>
      <c r="U35" s="590"/>
      <c r="V35" s="590"/>
      <c r="W35" s="591"/>
    </row>
    <row r="36" spans="1:39" ht="22.5" customHeight="1">
      <c r="A36" s="626"/>
      <c r="B36" s="627"/>
      <c r="C36" s="630"/>
      <c r="D36" s="631"/>
      <c r="E36" s="631"/>
      <c r="F36" s="631"/>
      <c r="G36" s="631"/>
      <c r="H36" s="632"/>
      <c r="I36" s="633"/>
      <c r="J36" s="214" t="s">
        <v>352</v>
      </c>
      <c r="K36" s="634"/>
      <c r="L36" s="635"/>
      <c r="M36" s="635"/>
      <c r="N36" s="635"/>
      <c r="O36" s="635"/>
      <c r="P36" s="635"/>
      <c r="Q36" s="635"/>
      <c r="R36" s="635"/>
      <c r="S36" s="635"/>
      <c r="T36" s="635"/>
      <c r="U36" s="635"/>
      <c r="V36" s="635"/>
      <c r="W36" s="636"/>
    </row>
    <row r="37" spans="1:39" ht="22.5" customHeight="1">
      <c r="A37" s="626"/>
      <c r="B37" s="627"/>
      <c r="C37" s="637"/>
      <c r="D37" s="638"/>
      <c r="E37" s="638"/>
      <c r="F37" s="638"/>
      <c r="G37" s="638"/>
      <c r="H37" s="639"/>
      <c r="I37" s="640"/>
      <c r="J37" s="220" t="s">
        <v>352</v>
      </c>
      <c r="K37" s="641"/>
      <c r="L37" s="642"/>
      <c r="M37" s="642"/>
      <c r="N37" s="642"/>
      <c r="O37" s="642"/>
      <c r="P37" s="642"/>
      <c r="Q37" s="642"/>
      <c r="R37" s="642"/>
      <c r="S37" s="642"/>
      <c r="T37" s="642"/>
      <c r="U37" s="642"/>
      <c r="V37" s="642"/>
      <c r="W37" s="643"/>
    </row>
    <row r="38" spans="1:39" ht="22.5" customHeight="1">
      <c r="A38" s="626"/>
      <c r="B38" s="627"/>
      <c r="C38" s="637"/>
      <c r="D38" s="638"/>
      <c r="E38" s="638"/>
      <c r="F38" s="638"/>
      <c r="G38" s="638"/>
      <c r="H38" s="639"/>
      <c r="I38" s="640"/>
      <c r="J38" s="220" t="s">
        <v>352</v>
      </c>
      <c r="K38" s="641"/>
      <c r="L38" s="642"/>
      <c r="M38" s="642"/>
      <c r="N38" s="642"/>
      <c r="O38" s="642"/>
      <c r="P38" s="642"/>
      <c r="Q38" s="642"/>
      <c r="R38" s="642"/>
      <c r="S38" s="642"/>
      <c r="T38" s="642"/>
      <c r="U38" s="642"/>
      <c r="V38" s="642"/>
      <c r="W38" s="643"/>
    </row>
    <row r="39" spans="1:39" ht="22.5" customHeight="1">
      <c r="A39" s="626"/>
      <c r="B39" s="627"/>
      <c r="C39" s="637"/>
      <c r="D39" s="638"/>
      <c r="E39" s="638"/>
      <c r="F39" s="638"/>
      <c r="G39" s="638"/>
      <c r="H39" s="639"/>
      <c r="I39" s="640"/>
      <c r="J39" s="220" t="s">
        <v>352</v>
      </c>
      <c r="K39" s="641"/>
      <c r="L39" s="642"/>
      <c r="M39" s="642"/>
      <c r="N39" s="642"/>
      <c r="O39" s="642"/>
      <c r="P39" s="642"/>
      <c r="Q39" s="642"/>
      <c r="R39" s="642"/>
      <c r="S39" s="642"/>
      <c r="T39" s="642"/>
      <c r="U39" s="642"/>
      <c r="V39" s="642"/>
      <c r="W39" s="643"/>
      <c r="X39" s="221"/>
    </row>
    <row r="40" spans="1:39" ht="22.5" customHeight="1">
      <c r="A40" s="628"/>
      <c r="B40" s="629"/>
      <c r="C40" s="644"/>
      <c r="D40" s="645"/>
      <c r="E40" s="645"/>
      <c r="F40" s="645"/>
      <c r="G40" s="645"/>
      <c r="H40" s="646"/>
      <c r="I40" s="647"/>
      <c r="J40" s="217" t="s">
        <v>352</v>
      </c>
      <c r="K40" s="648"/>
      <c r="L40" s="649"/>
      <c r="M40" s="649"/>
      <c r="N40" s="649"/>
      <c r="O40" s="649"/>
      <c r="P40" s="649"/>
      <c r="Q40" s="649"/>
      <c r="R40" s="649"/>
      <c r="S40" s="649"/>
      <c r="T40" s="649"/>
      <c r="U40" s="649"/>
      <c r="V40" s="649"/>
      <c r="W40" s="650"/>
      <c r="X40" s="221"/>
    </row>
    <row r="41" spans="1:39" ht="22.5" customHeight="1">
      <c r="A41" s="565" t="s">
        <v>353</v>
      </c>
      <c r="B41" s="588"/>
      <c r="C41" s="615" t="s">
        <v>354</v>
      </c>
      <c r="D41" s="616"/>
      <c r="E41" s="616"/>
      <c r="F41" s="616"/>
      <c r="G41" s="616"/>
      <c r="H41" s="615" t="s">
        <v>355</v>
      </c>
      <c r="I41" s="616"/>
      <c r="J41" s="280"/>
      <c r="K41" s="223" t="s">
        <v>356</v>
      </c>
      <c r="L41" s="280"/>
      <c r="M41" s="223" t="s">
        <v>357</v>
      </c>
      <c r="N41" s="654" t="s">
        <v>175</v>
      </c>
      <c r="O41" s="616"/>
      <c r="P41" s="616"/>
      <c r="Q41" s="280"/>
      <c r="R41" s="223" t="s">
        <v>357</v>
      </c>
      <c r="S41" s="655"/>
      <c r="T41" s="655"/>
      <c r="U41" s="655"/>
      <c r="V41" s="655"/>
      <c r="W41" s="656"/>
      <c r="X41" s="221"/>
      <c r="Y41" s="221"/>
      <c r="Z41" s="221"/>
    </row>
    <row r="42" spans="1:39" ht="22.5" customHeight="1">
      <c r="A42" s="588"/>
      <c r="B42" s="588"/>
      <c r="C42" s="651" t="s">
        <v>358</v>
      </c>
      <c r="D42" s="652"/>
      <c r="E42" s="652"/>
      <c r="F42" s="652"/>
      <c r="G42" s="653"/>
      <c r="H42" s="651" t="s">
        <v>355</v>
      </c>
      <c r="I42" s="652"/>
      <c r="J42" s="281"/>
      <c r="K42" s="225" t="s">
        <v>356</v>
      </c>
      <c r="L42" s="281"/>
      <c r="M42" s="225" t="s">
        <v>357</v>
      </c>
      <c r="N42" s="657" t="s">
        <v>175</v>
      </c>
      <c r="O42" s="652"/>
      <c r="P42" s="652"/>
      <c r="Q42" s="281"/>
      <c r="R42" s="225" t="s">
        <v>357</v>
      </c>
      <c r="S42" s="658"/>
      <c r="T42" s="658"/>
      <c r="U42" s="658"/>
      <c r="V42" s="658"/>
      <c r="W42" s="659"/>
      <c r="X42" s="221"/>
      <c r="Y42" s="221"/>
      <c r="Z42" s="221"/>
    </row>
    <row r="43" spans="1:39" ht="22.5" customHeight="1">
      <c r="A43" s="588"/>
      <c r="B43" s="588"/>
      <c r="C43" s="651" t="s">
        <v>359</v>
      </c>
      <c r="D43" s="652"/>
      <c r="E43" s="652"/>
      <c r="F43" s="652"/>
      <c r="G43" s="653"/>
      <c r="H43" s="651" t="s">
        <v>355</v>
      </c>
      <c r="I43" s="652"/>
      <c r="J43" s="281"/>
      <c r="K43" s="225" t="s">
        <v>356</v>
      </c>
      <c r="L43" s="281"/>
      <c r="M43" s="225" t="s">
        <v>357</v>
      </c>
      <c r="N43" s="657" t="s">
        <v>175</v>
      </c>
      <c r="O43" s="652"/>
      <c r="P43" s="652"/>
      <c r="Q43" s="281"/>
      <c r="R43" s="225" t="s">
        <v>357</v>
      </c>
      <c r="S43" s="658"/>
      <c r="T43" s="658"/>
      <c r="U43" s="658"/>
      <c r="V43" s="658"/>
      <c r="W43" s="659"/>
    </row>
    <row r="44" spans="1:39" ht="22.5" customHeight="1">
      <c r="A44" s="588"/>
      <c r="B44" s="588"/>
      <c r="C44" s="660" t="s">
        <v>360</v>
      </c>
      <c r="D44" s="661"/>
      <c r="E44" s="661"/>
      <c r="F44" s="661"/>
      <c r="G44" s="662"/>
      <c r="H44" s="660" t="s">
        <v>355</v>
      </c>
      <c r="I44" s="661"/>
      <c r="J44" s="282"/>
      <c r="K44" s="227" t="s">
        <v>356</v>
      </c>
      <c r="L44" s="282"/>
      <c r="M44" s="227" t="s">
        <v>357</v>
      </c>
      <c r="N44" s="657" t="s">
        <v>175</v>
      </c>
      <c r="O44" s="652"/>
      <c r="P44" s="652"/>
      <c r="Q44" s="282"/>
      <c r="R44" s="227" t="s">
        <v>357</v>
      </c>
      <c r="S44" s="658"/>
      <c r="T44" s="658"/>
      <c r="U44" s="658"/>
      <c r="V44" s="658"/>
      <c r="W44" s="659"/>
    </row>
    <row r="45" spans="1:39" ht="22.5" customHeight="1">
      <c r="A45" s="588"/>
      <c r="B45" s="588"/>
      <c r="C45" s="673" t="s">
        <v>361</v>
      </c>
      <c r="D45" s="673"/>
      <c r="E45" s="673"/>
      <c r="F45" s="673"/>
      <c r="G45" s="673"/>
      <c r="H45" s="661" t="s">
        <v>362</v>
      </c>
      <c r="I45" s="661"/>
      <c r="J45" s="675"/>
      <c r="K45" s="677" t="s">
        <v>363</v>
      </c>
      <c r="L45" s="675"/>
      <c r="M45" s="677" t="s">
        <v>357</v>
      </c>
      <c r="N45" s="679" t="s">
        <v>364</v>
      </c>
      <c r="O45" s="680"/>
      <c r="P45" s="680"/>
      <c r="Q45" s="683"/>
      <c r="R45" s="683"/>
      <c r="S45" s="683"/>
      <c r="T45" s="683"/>
      <c r="U45" s="683"/>
      <c r="V45" s="683"/>
      <c r="W45" s="684"/>
    </row>
    <row r="46" spans="1:39" ht="22.5" customHeight="1">
      <c r="A46" s="588"/>
      <c r="B46" s="588"/>
      <c r="C46" s="550"/>
      <c r="D46" s="550"/>
      <c r="E46" s="550"/>
      <c r="F46" s="550"/>
      <c r="G46" s="550"/>
      <c r="H46" s="674"/>
      <c r="I46" s="674"/>
      <c r="J46" s="676"/>
      <c r="K46" s="678"/>
      <c r="L46" s="676"/>
      <c r="M46" s="678"/>
      <c r="N46" s="681"/>
      <c r="O46" s="682"/>
      <c r="P46" s="682"/>
      <c r="Q46" s="685"/>
      <c r="R46" s="685"/>
      <c r="S46" s="685"/>
      <c r="T46" s="685"/>
      <c r="U46" s="685"/>
      <c r="V46" s="685"/>
      <c r="W46" s="686"/>
    </row>
    <row r="47" spans="1:39" ht="22.5" customHeight="1">
      <c r="A47" s="367"/>
      <c r="B47" s="228"/>
      <c r="C47" s="229"/>
      <c r="D47" s="229"/>
      <c r="E47" s="229"/>
      <c r="F47" s="229"/>
      <c r="G47" s="229"/>
      <c r="H47" s="229"/>
      <c r="I47" s="229"/>
      <c r="J47" s="229"/>
      <c r="K47" s="229"/>
      <c r="L47" s="207"/>
      <c r="M47" s="207"/>
      <c r="N47" s="207"/>
      <c r="O47" s="207"/>
      <c r="P47" s="230"/>
      <c r="Q47" s="230"/>
      <c r="R47" s="207"/>
      <c r="S47" s="207"/>
      <c r="T47" s="207"/>
      <c r="U47" s="207"/>
      <c r="V47" s="230"/>
      <c r="W47" s="230"/>
      <c r="X47" s="207"/>
      <c r="Y47" s="207"/>
      <c r="Z47" s="207"/>
      <c r="AA47" s="230"/>
      <c r="AB47" s="230"/>
      <c r="AC47" s="229"/>
      <c r="AD47" s="229"/>
      <c r="AE47" s="230"/>
      <c r="AF47" s="230"/>
      <c r="AG47" s="230"/>
    </row>
    <row r="48" spans="1:39" ht="22.5" customHeight="1">
      <c r="A48" s="193" t="s">
        <v>365</v>
      </c>
    </row>
    <row r="49" spans="1:36" ht="22.5" customHeight="1">
      <c r="A49" s="672" t="s">
        <v>366</v>
      </c>
      <c r="B49" s="672"/>
      <c r="C49" s="672"/>
      <c r="E49" s="672" t="s">
        <v>367</v>
      </c>
      <c r="F49" s="672"/>
      <c r="G49" s="672"/>
      <c r="I49" s="672" t="s">
        <v>368</v>
      </c>
      <c r="J49" s="672"/>
      <c r="K49" s="672"/>
      <c r="M49" s="672" t="s">
        <v>369</v>
      </c>
      <c r="N49" s="672"/>
      <c r="O49" s="672"/>
      <c r="Q49" s="672" t="s">
        <v>370</v>
      </c>
      <c r="R49" s="672"/>
      <c r="S49" s="672"/>
      <c r="U49" s="672" t="s">
        <v>371</v>
      </c>
      <c r="V49" s="672"/>
      <c r="W49" s="672"/>
    </row>
    <row r="50" spans="1:36" ht="22.5" customHeight="1">
      <c r="A50" s="687"/>
      <c r="B50" s="688"/>
      <c r="C50" s="689"/>
      <c r="E50" s="687"/>
      <c r="F50" s="688"/>
      <c r="G50" s="689"/>
      <c r="I50" s="687"/>
      <c r="J50" s="688"/>
      <c r="K50" s="689"/>
      <c r="M50" s="687"/>
      <c r="N50" s="688"/>
      <c r="O50" s="689"/>
      <c r="Q50" s="687"/>
      <c r="R50" s="688"/>
      <c r="S50" s="689"/>
      <c r="U50" s="687"/>
      <c r="V50" s="688"/>
      <c r="W50" s="689"/>
    </row>
    <row r="51" spans="1:36" ht="22.5" customHeight="1">
      <c r="A51" s="690"/>
      <c r="B51" s="691"/>
      <c r="C51" s="692"/>
      <c r="E51" s="690"/>
      <c r="F51" s="691"/>
      <c r="G51" s="692"/>
      <c r="I51" s="690"/>
      <c r="J51" s="691"/>
      <c r="K51" s="692"/>
      <c r="M51" s="690"/>
      <c r="N51" s="691"/>
      <c r="O51" s="692"/>
      <c r="Q51" s="690"/>
      <c r="R51" s="691"/>
      <c r="S51" s="692"/>
      <c r="U51" s="690"/>
      <c r="V51" s="691"/>
      <c r="W51" s="692"/>
    </row>
    <row r="52" spans="1:36" ht="22.5" customHeight="1">
      <c r="A52" s="693"/>
      <c r="B52" s="694"/>
      <c r="C52" s="695"/>
      <c r="E52" s="693"/>
      <c r="F52" s="694"/>
      <c r="G52" s="695"/>
      <c r="I52" s="693"/>
      <c r="J52" s="694"/>
      <c r="K52" s="695"/>
      <c r="M52" s="693"/>
      <c r="N52" s="694"/>
      <c r="O52" s="695"/>
      <c r="Q52" s="693"/>
      <c r="R52" s="694"/>
      <c r="S52" s="695"/>
      <c r="U52" s="693"/>
      <c r="V52" s="694"/>
      <c r="W52" s="695"/>
    </row>
    <row r="53" spans="1:36" ht="22.5" customHeight="1"/>
    <row r="54" spans="1:36" ht="22.5" customHeight="1">
      <c r="A54" s="696" t="s">
        <v>526</v>
      </c>
      <c r="B54" s="696"/>
      <c r="C54" s="696"/>
      <c r="D54" s="696"/>
      <c r="E54" s="696"/>
      <c r="F54" s="696"/>
      <c r="G54" s="696"/>
      <c r="H54" s="696"/>
      <c r="I54" s="696"/>
      <c r="J54" s="696"/>
      <c r="K54" s="696"/>
      <c r="L54" s="696"/>
      <c r="M54" s="696"/>
      <c r="N54" s="696"/>
      <c r="O54" s="696"/>
      <c r="P54" s="696"/>
      <c r="Q54" s="696"/>
      <c r="R54" s="696"/>
      <c r="S54" s="696"/>
      <c r="T54" s="696"/>
      <c r="U54" s="696"/>
      <c r="V54" s="696"/>
      <c r="W54" s="696"/>
    </row>
    <row r="55" spans="1:36" ht="22.5" customHeight="1">
      <c r="A55" s="663"/>
      <c r="B55" s="664"/>
      <c r="C55" s="664"/>
      <c r="D55" s="664"/>
      <c r="E55" s="664"/>
      <c r="F55" s="664"/>
      <c r="G55" s="664"/>
      <c r="H55" s="664"/>
      <c r="I55" s="664"/>
      <c r="J55" s="664"/>
      <c r="K55" s="664"/>
      <c r="L55" s="664"/>
      <c r="M55" s="664"/>
      <c r="N55" s="664"/>
      <c r="O55" s="664"/>
      <c r="P55" s="664"/>
      <c r="Q55" s="664"/>
      <c r="R55" s="664"/>
      <c r="S55" s="664"/>
      <c r="T55" s="664"/>
      <c r="U55" s="664"/>
      <c r="V55" s="664"/>
      <c r="W55" s="665"/>
    </row>
    <row r="56" spans="1:36" ht="22.5" customHeight="1">
      <c r="A56" s="666"/>
      <c r="B56" s="667"/>
      <c r="C56" s="667"/>
      <c r="D56" s="667"/>
      <c r="E56" s="667"/>
      <c r="F56" s="667"/>
      <c r="G56" s="667"/>
      <c r="H56" s="667"/>
      <c r="I56" s="667"/>
      <c r="J56" s="667"/>
      <c r="K56" s="667"/>
      <c r="L56" s="667"/>
      <c r="M56" s="667"/>
      <c r="N56" s="667"/>
      <c r="O56" s="667"/>
      <c r="P56" s="667"/>
      <c r="Q56" s="667"/>
      <c r="R56" s="667"/>
      <c r="S56" s="667"/>
      <c r="T56" s="667"/>
      <c r="U56" s="667"/>
      <c r="V56" s="667"/>
      <c r="W56" s="668"/>
    </row>
    <row r="57" spans="1:36" ht="22.5" customHeight="1">
      <c r="A57" s="666"/>
      <c r="B57" s="667"/>
      <c r="C57" s="667"/>
      <c r="D57" s="667"/>
      <c r="E57" s="667"/>
      <c r="F57" s="667"/>
      <c r="G57" s="667"/>
      <c r="H57" s="667"/>
      <c r="I57" s="667"/>
      <c r="J57" s="667"/>
      <c r="K57" s="667"/>
      <c r="L57" s="667"/>
      <c r="M57" s="667"/>
      <c r="N57" s="667"/>
      <c r="O57" s="667"/>
      <c r="P57" s="667"/>
      <c r="Q57" s="667"/>
      <c r="R57" s="667"/>
      <c r="S57" s="667"/>
      <c r="T57" s="667"/>
      <c r="U57" s="667"/>
      <c r="V57" s="667"/>
      <c r="W57" s="668"/>
    </row>
    <row r="58" spans="1:36" ht="22.5" customHeight="1">
      <c r="A58" s="666"/>
      <c r="B58" s="667"/>
      <c r="C58" s="667"/>
      <c r="D58" s="667"/>
      <c r="E58" s="667"/>
      <c r="F58" s="667"/>
      <c r="G58" s="667"/>
      <c r="H58" s="667"/>
      <c r="I58" s="667"/>
      <c r="J58" s="667"/>
      <c r="K58" s="667"/>
      <c r="L58" s="667"/>
      <c r="M58" s="667"/>
      <c r="N58" s="667"/>
      <c r="O58" s="667"/>
      <c r="P58" s="667"/>
      <c r="Q58" s="667"/>
      <c r="R58" s="667"/>
      <c r="S58" s="667"/>
      <c r="T58" s="667"/>
      <c r="U58" s="667"/>
      <c r="V58" s="667"/>
      <c r="W58" s="668"/>
    </row>
    <row r="59" spans="1:36" ht="22.5" customHeight="1">
      <c r="A59" s="666"/>
      <c r="B59" s="667"/>
      <c r="C59" s="667"/>
      <c r="D59" s="667"/>
      <c r="E59" s="667"/>
      <c r="F59" s="667"/>
      <c r="G59" s="667"/>
      <c r="H59" s="667"/>
      <c r="I59" s="667"/>
      <c r="J59" s="667"/>
      <c r="K59" s="667"/>
      <c r="L59" s="667"/>
      <c r="M59" s="667"/>
      <c r="N59" s="667"/>
      <c r="O59" s="667"/>
      <c r="P59" s="667"/>
      <c r="Q59" s="667"/>
      <c r="R59" s="667"/>
      <c r="S59" s="667"/>
      <c r="T59" s="667"/>
      <c r="U59" s="667"/>
      <c r="V59" s="667"/>
      <c r="W59" s="668"/>
    </row>
    <row r="60" spans="1:36" ht="22.5" customHeight="1">
      <c r="A60" s="666"/>
      <c r="B60" s="667"/>
      <c r="C60" s="667"/>
      <c r="D60" s="667"/>
      <c r="E60" s="667"/>
      <c r="F60" s="667"/>
      <c r="G60" s="667"/>
      <c r="H60" s="667"/>
      <c r="I60" s="667"/>
      <c r="J60" s="667"/>
      <c r="K60" s="667"/>
      <c r="L60" s="667"/>
      <c r="M60" s="667"/>
      <c r="N60" s="667"/>
      <c r="O60" s="667"/>
      <c r="P60" s="667"/>
      <c r="Q60" s="667"/>
      <c r="R60" s="667"/>
      <c r="S60" s="667"/>
      <c r="T60" s="667"/>
      <c r="U60" s="667"/>
      <c r="V60" s="667"/>
      <c r="W60" s="668"/>
    </row>
    <row r="61" spans="1:36" ht="22.5" customHeight="1">
      <c r="A61" s="669"/>
      <c r="B61" s="670"/>
      <c r="C61" s="670"/>
      <c r="D61" s="670"/>
      <c r="E61" s="670"/>
      <c r="F61" s="670"/>
      <c r="G61" s="670"/>
      <c r="H61" s="670"/>
      <c r="I61" s="670"/>
      <c r="J61" s="670"/>
      <c r="K61" s="670"/>
      <c r="L61" s="670"/>
      <c r="M61" s="670"/>
      <c r="N61" s="670"/>
      <c r="O61" s="670"/>
      <c r="P61" s="670"/>
      <c r="Q61" s="670"/>
      <c r="R61" s="670"/>
      <c r="S61" s="670"/>
      <c r="T61" s="670"/>
      <c r="U61" s="670"/>
      <c r="V61" s="670"/>
      <c r="W61" s="671"/>
    </row>
    <row r="62" spans="1:36" ht="22.5" customHeight="1">
      <c r="A62" s="231"/>
      <c r="B62" s="231"/>
      <c r="C62" s="231"/>
      <c r="D62" s="231"/>
      <c r="E62" s="231"/>
      <c r="F62" s="231"/>
      <c r="G62" s="231"/>
      <c r="H62" s="231"/>
      <c r="I62" s="231"/>
      <c r="J62" s="231"/>
      <c r="K62" s="231"/>
      <c r="L62" s="231"/>
      <c r="M62" s="231"/>
      <c r="N62" s="231"/>
      <c r="O62" s="231"/>
      <c r="P62" s="231"/>
      <c r="Q62" s="231"/>
      <c r="R62" s="231"/>
      <c r="S62" s="231"/>
      <c r="T62" s="231"/>
      <c r="U62" s="231"/>
      <c r="V62" s="231"/>
      <c r="W62" s="231"/>
      <c r="AJ62" s="232"/>
    </row>
    <row r="63" spans="1:36" ht="22.5" customHeight="1">
      <c r="A63" s="696" t="s">
        <v>508</v>
      </c>
      <c r="B63" s="696"/>
      <c r="C63" s="696"/>
      <c r="D63" s="696"/>
      <c r="E63" s="696"/>
      <c r="F63" s="696"/>
      <c r="G63" s="696"/>
      <c r="H63" s="696"/>
      <c r="I63" s="696"/>
      <c r="J63" s="696"/>
      <c r="K63" s="696"/>
      <c r="L63" s="696"/>
      <c r="M63" s="696"/>
      <c r="N63" s="696"/>
      <c r="O63" s="696"/>
      <c r="P63" s="696"/>
      <c r="Q63" s="696"/>
      <c r="R63" s="696"/>
      <c r="S63" s="696"/>
      <c r="T63" s="696"/>
      <c r="U63" s="696"/>
      <c r="V63" s="696"/>
      <c r="W63" s="696"/>
    </row>
    <row r="64" spans="1:36" ht="22.5" customHeight="1">
      <c r="A64" s="663"/>
      <c r="B64" s="664"/>
      <c r="C64" s="664"/>
      <c r="D64" s="664"/>
      <c r="E64" s="664"/>
      <c r="F64" s="664"/>
      <c r="G64" s="664"/>
      <c r="H64" s="664"/>
      <c r="I64" s="664"/>
      <c r="J64" s="664"/>
      <c r="K64" s="664"/>
      <c r="L64" s="664"/>
      <c r="M64" s="664"/>
      <c r="N64" s="664"/>
      <c r="O64" s="664"/>
      <c r="P64" s="664"/>
      <c r="Q64" s="664"/>
      <c r="R64" s="664"/>
      <c r="S64" s="664"/>
      <c r="T64" s="664"/>
      <c r="U64" s="664"/>
      <c r="V64" s="664"/>
      <c r="W64" s="665"/>
    </row>
    <row r="65" spans="1:23" ht="22.5" customHeight="1">
      <c r="A65" s="666"/>
      <c r="B65" s="667"/>
      <c r="C65" s="667"/>
      <c r="D65" s="667"/>
      <c r="E65" s="667"/>
      <c r="F65" s="667"/>
      <c r="G65" s="667"/>
      <c r="H65" s="667"/>
      <c r="I65" s="667"/>
      <c r="J65" s="667"/>
      <c r="K65" s="667"/>
      <c r="L65" s="667"/>
      <c r="M65" s="667"/>
      <c r="N65" s="667"/>
      <c r="O65" s="667"/>
      <c r="P65" s="667"/>
      <c r="Q65" s="667"/>
      <c r="R65" s="667"/>
      <c r="S65" s="667"/>
      <c r="T65" s="667"/>
      <c r="U65" s="667"/>
      <c r="V65" s="667"/>
      <c r="W65" s="668"/>
    </row>
    <row r="66" spans="1:23" ht="22.5" customHeight="1">
      <c r="A66" s="666"/>
      <c r="B66" s="667"/>
      <c r="C66" s="667"/>
      <c r="D66" s="667"/>
      <c r="E66" s="667"/>
      <c r="F66" s="667"/>
      <c r="G66" s="667"/>
      <c r="H66" s="667"/>
      <c r="I66" s="667"/>
      <c r="J66" s="667"/>
      <c r="K66" s="667"/>
      <c r="L66" s="667"/>
      <c r="M66" s="667"/>
      <c r="N66" s="667"/>
      <c r="O66" s="667"/>
      <c r="P66" s="667"/>
      <c r="Q66" s="667"/>
      <c r="R66" s="667"/>
      <c r="S66" s="667"/>
      <c r="T66" s="667"/>
      <c r="U66" s="667"/>
      <c r="V66" s="667"/>
      <c r="W66" s="668"/>
    </row>
    <row r="67" spans="1:23" ht="22.5" customHeight="1">
      <c r="A67" s="666"/>
      <c r="B67" s="667"/>
      <c r="C67" s="667"/>
      <c r="D67" s="667"/>
      <c r="E67" s="667"/>
      <c r="F67" s="667"/>
      <c r="G67" s="667"/>
      <c r="H67" s="667"/>
      <c r="I67" s="667"/>
      <c r="J67" s="667"/>
      <c r="K67" s="667"/>
      <c r="L67" s="667"/>
      <c r="M67" s="667"/>
      <c r="N67" s="667"/>
      <c r="O67" s="667"/>
      <c r="P67" s="667"/>
      <c r="Q67" s="667"/>
      <c r="R67" s="667"/>
      <c r="S67" s="667"/>
      <c r="T67" s="667"/>
      <c r="U67" s="667"/>
      <c r="V67" s="667"/>
      <c r="W67" s="668"/>
    </row>
    <row r="68" spans="1:23" ht="22.5" customHeight="1">
      <c r="A68" s="666"/>
      <c r="B68" s="667"/>
      <c r="C68" s="667"/>
      <c r="D68" s="667"/>
      <c r="E68" s="667"/>
      <c r="F68" s="667"/>
      <c r="G68" s="667"/>
      <c r="H68" s="667"/>
      <c r="I68" s="667"/>
      <c r="J68" s="667"/>
      <c r="K68" s="667"/>
      <c r="L68" s="667"/>
      <c r="M68" s="667"/>
      <c r="N68" s="667"/>
      <c r="O68" s="667"/>
      <c r="P68" s="667"/>
      <c r="Q68" s="667"/>
      <c r="R68" s="667"/>
      <c r="S68" s="667"/>
      <c r="T68" s="667"/>
      <c r="U68" s="667"/>
      <c r="V68" s="667"/>
      <c r="W68" s="668"/>
    </row>
    <row r="69" spans="1:23" ht="22.5" customHeight="1">
      <c r="A69" s="666"/>
      <c r="B69" s="667"/>
      <c r="C69" s="667"/>
      <c r="D69" s="667"/>
      <c r="E69" s="667"/>
      <c r="F69" s="667"/>
      <c r="G69" s="667"/>
      <c r="H69" s="667"/>
      <c r="I69" s="667"/>
      <c r="J69" s="667"/>
      <c r="K69" s="667"/>
      <c r="L69" s="667"/>
      <c r="M69" s="667"/>
      <c r="N69" s="667"/>
      <c r="O69" s="667"/>
      <c r="P69" s="667"/>
      <c r="Q69" s="667"/>
      <c r="R69" s="667"/>
      <c r="S69" s="667"/>
      <c r="T69" s="667"/>
      <c r="U69" s="667"/>
      <c r="V69" s="667"/>
      <c r="W69" s="668"/>
    </row>
    <row r="70" spans="1:23" ht="22.5" customHeight="1">
      <c r="A70" s="669"/>
      <c r="B70" s="670"/>
      <c r="C70" s="670"/>
      <c r="D70" s="670"/>
      <c r="E70" s="670"/>
      <c r="F70" s="670"/>
      <c r="G70" s="670"/>
      <c r="H70" s="670"/>
      <c r="I70" s="670"/>
      <c r="J70" s="670"/>
      <c r="K70" s="670"/>
      <c r="L70" s="670"/>
      <c r="M70" s="670"/>
      <c r="N70" s="670"/>
      <c r="O70" s="670"/>
      <c r="P70" s="670"/>
      <c r="Q70" s="670"/>
      <c r="R70" s="670"/>
      <c r="S70" s="670"/>
      <c r="T70" s="670"/>
      <c r="U70" s="670"/>
      <c r="V70" s="670"/>
      <c r="W70" s="671"/>
    </row>
    <row r="71" spans="1:23" ht="22.5" customHeight="1"/>
    <row r="72" spans="1:23" ht="22.5" customHeight="1"/>
    <row r="73" spans="1:23" ht="22.5" customHeight="1"/>
    <row r="74" spans="1:23" ht="22.5" customHeight="1"/>
    <row r="75" spans="1:23" ht="22.5" customHeight="1"/>
    <row r="76" spans="1:23" ht="22.5" customHeight="1"/>
    <row r="77" spans="1:23" ht="22.5" customHeight="1"/>
    <row r="78" spans="1:23" ht="22.5" customHeight="1"/>
    <row r="79" spans="1:23" ht="22.5" customHeight="1"/>
    <row r="80" spans="1:23" ht="22.5" customHeight="1"/>
    <row r="81" ht="22.5" customHeight="1"/>
    <row r="82" ht="22.5" customHeight="1"/>
    <row r="83" ht="22.5" customHeight="1"/>
    <row r="84" ht="15" customHeight="1"/>
    <row r="85" ht="15" customHeight="1"/>
  </sheetData>
  <sheetProtection password="FA39" sheet="1" objects="1" scenarios="1"/>
  <mergeCells count="152">
    <mergeCell ref="A64:W70"/>
    <mergeCell ref="A50:C52"/>
    <mergeCell ref="E50:G52"/>
    <mergeCell ref="I50:K52"/>
    <mergeCell ref="M50:O52"/>
    <mergeCell ref="Q50:S52"/>
    <mergeCell ref="A63:W63"/>
    <mergeCell ref="U50:W52"/>
    <mergeCell ref="A54:W54"/>
    <mergeCell ref="A41:B46"/>
    <mergeCell ref="C44:G44"/>
    <mergeCell ref="H44:I44"/>
    <mergeCell ref="A55:W61"/>
    <mergeCell ref="A49:C49"/>
    <mergeCell ref="E49:G49"/>
    <mergeCell ref="I49:K49"/>
    <mergeCell ref="M49:O49"/>
    <mergeCell ref="Q49:S49"/>
    <mergeCell ref="U49:W49"/>
    <mergeCell ref="N44:P44"/>
    <mergeCell ref="S44:W44"/>
    <mergeCell ref="C45:G46"/>
    <mergeCell ref="H45:I46"/>
    <mergeCell ref="J45:J46"/>
    <mergeCell ref="K45:K46"/>
    <mergeCell ref="L45:L46"/>
    <mergeCell ref="M45:M46"/>
    <mergeCell ref="N45:P46"/>
    <mergeCell ref="Q45:W46"/>
    <mergeCell ref="C43:G43"/>
    <mergeCell ref="H43:I43"/>
    <mergeCell ref="N43:P43"/>
    <mergeCell ref="S43:W43"/>
    <mergeCell ref="C42:G42"/>
    <mergeCell ref="H42:I42"/>
    <mergeCell ref="C41:G41"/>
    <mergeCell ref="H41:I41"/>
    <mergeCell ref="N41:P41"/>
    <mergeCell ref="S41:W41"/>
    <mergeCell ref="N42:P42"/>
    <mergeCell ref="S42:W42"/>
    <mergeCell ref="C38:G38"/>
    <mergeCell ref="H38:I38"/>
    <mergeCell ref="K38:W38"/>
    <mergeCell ref="A35:B40"/>
    <mergeCell ref="C35:G35"/>
    <mergeCell ref="H35:J35"/>
    <mergeCell ref="K35:W35"/>
    <mergeCell ref="C36:G36"/>
    <mergeCell ref="H36:I36"/>
    <mergeCell ref="K36:W36"/>
    <mergeCell ref="C37:G37"/>
    <mergeCell ref="H37:I37"/>
    <mergeCell ref="K37:W37"/>
    <mergeCell ref="C40:G40"/>
    <mergeCell ref="H40:I40"/>
    <mergeCell ref="K40:W40"/>
    <mergeCell ref="C39:G39"/>
    <mergeCell ref="H39:I39"/>
    <mergeCell ref="K39:W39"/>
    <mergeCell ref="S27:T27"/>
    <mergeCell ref="A28:E28"/>
    <mergeCell ref="F28:G28"/>
    <mergeCell ref="I28:J28"/>
    <mergeCell ref="L28:M28"/>
    <mergeCell ref="O28:P28"/>
    <mergeCell ref="S28:T28"/>
    <mergeCell ref="F30:G30"/>
    <mergeCell ref="I30:J30"/>
    <mergeCell ref="L30:M30"/>
    <mergeCell ref="O30:P30"/>
    <mergeCell ref="S30:T30"/>
    <mergeCell ref="A27:E27"/>
    <mergeCell ref="F27:G27"/>
    <mergeCell ref="I27:J27"/>
    <mergeCell ref="L27:M27"/>
    <mergeCell ref="O27:P27"/>
    <mergeCell ref="B29:E29"/>
    <mergeCell ref="F29:G29"/>
    <mergeCell ref="I29:J29"/>
    <mergeCell ref="L29:M29"/>
    <mergeCell ref="O29:P29"/>
    <mergeCell ref="S29:T29"/>
    <mergeCell ref="A30:E30"/>
    <mergeCell ref="A26:E26"/>
    <mergeCell ref="F26:G26"/>
    <mergeCell ref="I26:J26"/>
    <mergeCell ref="L26:M26"/>
    <mergeCell ref="O26:P26"/>
    <mergeCell ref="S26:T26"/>
    <mergeCell ref="A25:E25"/>
    <mergeCell ref="F25:G25"/>
    <mergeCell ref="I25:J25"/>
    <mergeCell ref="L25:M25"/>
    <mergeCell ref="O25:P25"/>
    <mergeCell ref="S25:T25"/>
    <mergeCell ref="A24:E24"/>
    <mergeCell ref="F24:H24"/>
    <mergeCell ref="I24:K24"/>
    <mergeCell ref="L24:N24"/>
    <mergeCell ref="O24:Q24"/>
    <mergeCell ref="S24:U24"/>
    <mergeCell ref="F19:N19"/>
    <mergeCell ref="O19:T19"/>
    <mergeCell ref="U19:V19"/>
    <mergeCell ref="F20:N20"/>
    <mergeCell ref="O20:T20"/>
    <mergeCell ref="U20:V20"/>
    <mergeCell ref="A13:E20"/>
    <mergeCell ref="F16:N16"/>
    <mergeCell ref="O16:T16"/>
    <mergeCell ref="U16:V16"/>
    <mergeCell ref="F17:N17"/>
    <mergeCell ref="O17:T17"/>
    <mergeCell ref="U17:V17"/>
    <mergeCell ref="F18:N18"/>
    <mergeCell ref="O18:T18"/>
    <mergeCell ref="U18:V18"/>
    <mergeCell ref="F15:N15"/>
    <mergeCell ref="O15:T15"/>
    <mergeCell ref="A1:D1"/>
    <mergeCell ref="A2:W2"/>
    <mergeCell ref="A4:B4"/>
    <mergeCell ref="C4:G4"/>
    <mergeCell ref="H4:I4"/>
    <mergeCell ref="F13:N13"/>
    <mergeCell ref="O13:T13"/>
    <mergeCell ref="U13:W13"/>
    <mergeCell ref="L5:S5"/>
    <mergeCell ref="T5:U5"/>
    <mergeCell ref="A10:E10"/>
    <mergeCell ref="F10:V10"/>
    <mergeCell ref="T4:U4"/>
    <mergeCell ref="V4:W4"/>
    <mergeCell ref="J5:K5"/>
    <mergeCell ref="A5:B5"/>
    <mergeCell ref="C5:G5"/>
    <mergeCell ref="H5:I5"/>
    <mergeCell ref="U15:V15"/>
    <mergeCell ref="A11:E11"/>
    <mergeCell ref="F11:W11"/>
    <mergeCell ref="J4:K4"/>
    <mergeCell ref="L4:S4"/>
    <mergeCell ref="V5:W5"/>
    <mergeCell ref="A9:E9"/>
    <mergeCell ref="F9:W9"/>
    <mergeCell ref="F14:N14"/>
    <mergeCell ref="O14:T14"/>
    <mergeCell ref="U14:V14"/>
    <mergeCell ref="A12:E12"/>
    <mergeCell ref="F12:U12"/>
    <mergeCell ref="V12:W12"/>
  </mergeCells>
  <phoneticPr fontId="17"/>
  <conditionalFormatting sqref="A5 T5 F9 F10 F11 F14:V20 F25:G30 I25:J30 L25:M30 O25:P30 S25:T30 C36:I40 K36:W40 J41:J46 L41:L46 Q41:Q44 Q45 A50 E50 I50 M50 Q50 U50 A55 A64">
    <cfRule type="expression" dxfId="21" priority="2" stopIfTrue="1">
      <formula>A5=""</formula>
    </cfRule>
  </conditionalFormatting>
  <conditionalFormatting sqref="C5:S5 V5 F12">
    <cfRule type="expression" dxfId="20" priority="1" stopIfTrue="1">
      <formula>C5=""</formula>
    </cfRule>
  </conditionalFormatting>
  <dataValidations count="3">
    <dataValidation type="list" allowBlank="1" showInputMessage="1" showErrorMessage="1" sqref="A5:B5">
      <formula1>INDIRECT("FL研修生番号")</formula1>
    </dataValidation>
    <dataValidation type="whole" imeMode="halfAlpha" operator="greaterThanOrEqual" allowBlank="1" showErrorMessage="1" sqref="T5:U5">
      <formula1>1</formula1>
    </dataValidation>
    <dataValidation operator="greaterThanOrEqual" allowBlank="1" showErrorMessage="1" sqref="U14:V14"/>
  </dataValidations>
  <printOptions horizontalCentered="1"/>
  <pageMargins left="0.39370078740157483" right="0.39370078740157483" top="0.39370078740157483" bottom="0.19685039370078741" header="0.47244094488188981" footer="3.937007874015748E-2"/>
  <pageSetup paperSize="9" orientation="portrait" r:id="rId1"/>
  <headerFooter alignWithMargins="0">
    <oddHeader>&amp;R&amp;A&amp;P/&amp;N</oddHeader>
  </headerFooter>
  <rowBreaks count="1" manualBreakCount="1">
    <brk id="32"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sheetPr>
  <dimension ref="A1:AM85"/>
  <sheetViews>
    <sheetView view="pageBreakPreview" topLeftCell="A40" zoomScaleNormal="100" zoomScaleSheetLayoutView="100" workbookViewId="0">
      <selection sqref="A1:D1"/>
    </sheetView>
  </sheetViews>
  <sheetFormatPr defaultColWidth="2.625" defaultRowHeight="14.25"/>
  <cols>
    <col min="1" max="39" width="3.75" style="193" customWidth="1"/>
    <col min="40" max="16384" width="2.625" style="193"/>
  </cols>
  <sheetData>
    <row r="1" spans="1:39" ht="22.5" customHeight="1">
      <c r="A1" s="568" t="s">
        <v>308</v>
      </c>
      <c r="B1" s="568"/>
      <c r="C1" s="568"/>
      <c r="D1" s="568"/>
      <c r="E1" s="191"/>
      <c r="F1" s="192"/>
      <c r="G1" s="192"/>
      <c r="H1" s="192"/>
      <c r="I1" s="192"/>
      <c r="J1" s="192"/>
      <c r="K1" s="192"/>
      <c r="L1" s="192"/>
      <c r="M1" s="192"/>
      <c r="N1" s="192"/>
      <c r="O1" s="192"/>
      <c r="P1" s="192"/>
      <c r="Q1" s="192"/>
      <c r="R1" s="192"/>
      <c r="S1" s="192"/>
      <c r="T1" s="192"/>
      <c r="U1" s="192"/>
      <c r="V1" s="192"/>
      <c r="W1" s="238"/>
      <c r="AG1" s="194"/>
    </row>
    <row r="2" spans="1:39" ht="22.5" customHeight="1">
      <c r="A2" s="569" t="s">
        <v>309</v>
      </c>
      <c r="B2" s="569"/>
      <c r="C2" s="569"/>
      <c r="D2" s="569"/>
      <c r="E2" s="569"/>
      <c r="F2" s="569"/>
      <c r="G2" s="569"/>
      <c r="H2" s="569"/>
      <c r="I2" s="569"/>
      <c r="J2" s="569"/>
      <c r="K2" s="569"/>
      <c r="L2" s="569"/>
      <c r="M2" s="569"/>
      <c r="N2" s="569"/>
      <c r="O2" s="569"/>
      <c r="P2" s="569"/>
      <c r="Q2" s="569"/>
      <c r="R2" s="569"/>
      <c r="S2" s="569"/>
      <c r="T2" s="569"/>
      <c r="U2" s="569"/>
      <c r="V2" s="569"/>
      <c r="W2" s="569"/>
      <c r="X2" s="195"/>
      <c r="Y2" s="195"/>
      <c r="Z2" s="195"/>
      <c r="AA2" s="195"/>
      <c r="AB2" s="195"/>
      <c r="AC2" s="195"/>
      <c r="AD2" s="195"/>
      <c r="AE2" s="195"/>
      <c r="AF2" s="195"/>
      <c r="AG2" s="195"/>
      <c r="AH2" s="195"/>
      <c r="AI2" s="195"/>
      <c r="AJ2" s="195"/>
      <c r="AK2" s="195"/>
      <c r="AL2" s="195"/>
      <c r="AM2" s="195"/>
    </row>
    <row r="3" spans="1:39" ht="22.5" customHeight="1">
      <c r="A3" s="193" t="s">
        <v>310</v>
      </c>
      <c r="E3" s="234" t="str">
        <f>IF('7-1(表紙)'!H10&lt;&gt;"","（所属："&amp;'7-1(表紙)'!H10&amp;"）","(所属）")</f>
        <v>(所属）</v>
      </c>
      <c r="F3" s="234"/>
      <c r="G3" s="234"/>
      <c r="H3" s="234"/>
      <c r="I3" s="234"/>
      <c r="J3" s="234"/>
      <c r="K3" s="234"/>
      <c r="L3" s="234"/>
      <c r="M3" s="234"/>
      <c r="N3" s="234"/>
      <c r="O3" s="234"/>
      <c r="P3" s="234"/>
      <c r="Q3" s="234"/>
      <c r="R3" s="234"/>
      <c r="S3" s="234"/>
      <c r="T3" s="234"/>
      <c r="U3" s="234"/>
      <c r="V3" s="234"/>
      <c r="W3" s="234"/>
    </row>
    <row r="4" spans="1:39" ht="22.5" customHeight="1">
      <c r="A4" s="570" t="s">
        <v>311</v>
      </c>
      <c r="B4" s="571"/>
      <c r="C4" s="550" t="s">
        <v>312</v>
      </c>
      <c r="D4" s="550"/>
      <c r="E4" s="550"/>
      <c r="F4" s="550"/>
      <c r="G4" s="550"/>
      <c r="H4" s="550" t="s">
        <v>313</v>
      </c>
      <c r="I4" s="550"/>
      <c r="J4" s="550" t="s">
        <v>314</v>
      </c>
      <c r="K4" s="550"/>
      <c r="L4" s="550" t="s">
        <v>315</v>
      </c>
      <c r="M4" s="550"/>
      <c r="N4" s="550"/>
      <c r="O4" s="550"/>
      <c r="P4" s="550"/>
      <c r="Q4" s="550"/>
      <c r="R4" s="550"/>
      <c r="S4" s="550"/>
      <c r="T4" s="584" t="s">
        <v>316</v>
      </c>
      <c r="U4" s="585"/>
      <c r="V4" s="570" t="s">
        <v>317</v>
      </c>
      <c r="W4" s="571"/>
    </row>
    <row r="5" spans="1:39" ht="22.5" customHeight="1">
      <c r="A5" s="586"/>
      <c r="B5" s="586"/>
      <c r="C5" s="552" t="str">
        <f>IF(A5&lt;&gt;"",VLOOKUP(A5,'7-2(基本)'!D10:L19,2,FALSE),"")</f>
        <v/>
      </c>
      <c r="D5" s="587"/>
      <c r="E5" s="587"/>
      <c r="F5" s="587"/>
      <c r="G5" s="553"/>
      <c r="H5" s="552" t="str">
        <f>IF(A5&lt;&gt;"",VLOOKUP(A5,'7-2(基本)'!D10:L19,5,FALSE)&amp;"","")</f>
        <v/>
      </c>
      <c r="I5" s="553"/>
      <c r="J5" s="552" t="str">
        <f>IF(A5&lt;&gt;"",VLOOKUP(A5,'7-2(基本)'!D10:L19,6,FALSE)&amp;"","")</f>
        <v/>
      </c>
      <c r="K5" s="553"/>
      <c r="L5" s="580" t="str">
        <f>IF(A5&lt;&gt;"",VLOOKUP(A5,'7-2(基本)'!D10:L19,7,FALSE)&amp;"","")</f>
        <v/>
      </c>
      <c r="M5" s="580"/>
      <c r="N5" s="580"/>
      <c r="O5" s="580"/>
      <c r="P5" s="580"/>
      <c r="Q5" s="580"/>
      <c r="R5" s="580"/>
      <c r="S5" s="580"/>
      <c r="T5" s="581"/>
      <c r="U5" s="581"/>
      <c r="V5" s="552" t="str">
        <f>IF(A5&lt;&gt;"",VLOOKUP(A5,'7-2(基本)'!D10:L19,9,FALSE)&amp;"","")</f>
        <v/>
      </c>
      <c r="W5" s="553"/>
    </row>
    <row r="6" spans="1:39" ht="22.5" customHeight="1">
      <c r="A6" s="197" t="s">
        <v>517</v>
      </c>
      <c r="B6" s="198"/>
      <c r="C6" s="198"/>
    </row>
    <row r="7" spans="1:39" ht="22.5" customHeight="1">
      <c r="A7" s="198"/>
      <c r="B7" s="198"/>
      <c r="C7" s="198"/>
    </row>
    <row r="8" spans="1:39" ht="22.5" customHeight="1">
      <c r="A8" s="193" t="s">
        <v>318</v>
      </c>
    </row>
    <row r="9" spans="1:39" ht="22.5" customHeight="1">
      <c r="A9" s="550" t="s">
        <v>319</v>
      </c>
      <c r="B9" s="550"/>
      <c r="C9" s="550"/>
      <c r="D9" s="550"/>
      <c r="E9" s="550"/>
      <c r="F9" s="554"/>
      <c r="G9" s="555"/>
      <c r="H9" s="555"/>
      <c r="I9" s="555"/>
      <c r="J9" s="555"/>
      <c r="K9" s="555"/>
      <c r="L9" s="555"/>
      <c r="M9" s="555"/>
      <c r="N9" s="555"/>
      <c r="O9" s="555"/>
      <c r="P9" s="555"/>
      <c r="Q9" s="555"/>
      <c r="R9" s="555"/>
      <c r="S9" s="555"/>
      <c r="T9" s="555"/>
      <c r="U9" s="555"/>
      <c r="V9" s="555"/>
      <c r="W9" s="556"/>
    </row>
    <row r="10" spans="1:39" ht="22.5" customHeight="1">
      <c r="A10" s="565" t="s">
        <v>320</v>
      </c>
      <c r="B10" s="565"/>
      <c r="C10" s="565"/>
      <c r="D10" s="565"/>
      <c r="E10" s="565"/>
      <c r="F10" s="582"/>
      <c r="G10" s="583"/>
      <c r="H10" s="583"/>
      <c r="I10" s="583"/>
      <c r="J10" s="583"/>
      <c r="K10" s="583"/>
      <c r="L10" s="583"/>
      <c r="M10" s="583"/>
      <c r="N10" s="583"/>
      <c r="O10" s="583"/>
      <c r="P10" s="583"/>
      <c r="Q10" s="583"/>
      <c r="R10" s="583"/>
      <c r="S10" s="583"/>
      <c r="T10" s="583"/>
      <c r="U10" s="583"/>
      <c r="V10" s="583"/>
      <c r="W10" s="199" t="s">
        <v>321</v>
      </c>
    </row>
    <row r="11" spans="1:39" ht="22.5" customHeight="1">
      <c r="A11" s="550" t="s">
        <v>322</v>
      </c>
      <c r="B11" s="550"/>
      <c r="C11" s="550"/>
      <c r="D11" s="550"/>
      <c r="E11" s="550"/>
      <c r="F11" s="551"/>
      <c r="G11" s="551"/>
      <c r="H11" s="551"/>
      <c r="I11" s="551"/>
      <c r="J11" s="551"/>
      <c r="K11" s="551"/>
      <c r="L11" s="551"/>
      <c r="M11" s="551"/>
      <c r="N11" s="551"/>
      <c r="O11" s="551"/>
      <c r="P11" s="551"/>
      <c r="Q11" s="551"/>
      <c r="R11" s="551"/>
      <c r="S11" s="551"/>
      <c r="T11" s="551"/>
      <c r="U11" s="551"/>
      <c r="V11" s="551"/>
      <c r="W11" s="551"/>
    </row>
    <row r="12" spans="1:39" ht="22.5" customHeight="1">
      <c r="A12" s="565" t="s">
        <v>323</v>
      </c>
      <c r="B12" s="565"/>
      <c r="C12" s="565"/>
      <c r="D12" s="565"/>
      <c r="E12" s="565"/>
      <c r="F12" s="566" t="str">
        <f>IF(SUM(U14:U20)=0,"",SUM(U14:U20))</f>
        <v/>
      </c>
      <c r="G12" s="566"/>
      <c r="H12" s="566"/>
      <c r="I12" s="566"/>
      <c r="J12" s="566"/>
      <c r="K12" s="566"/>
      <c r="L12" s="566"/>
      <c r="M12" s="566"/>
      <c r="N12" s="566"/>
      <c r="O12" s="566"/>
      <c r="P12" s="566"/>
      <c r="Q12" s="566"/>
      <c r="R12" s="566"/>
      <c r="S12" s="566"/>
      <c r="T12" s="566"/>
      <c r="U12" s="566"/>
      <c r="V12" s="567" t="s">
        <v>324</v>
      </c>
      <c r="W12" s="567"/>
    </row>
    <row r="13" spans="1:39" ht="22.5" customHeight="1">
      <c r="A13" s="612" t="s">
        <v>325</v>
      </c>
      <c r="B13" s="612"/>
      <c r="C13" s="612"/>
      <c r="D13" s="612"/>
      <c r="E13" s="612"/>
      <c r="F13" s="572" t="s">
        <v>326</v>
      </c>
      <c r="G13" s="573"/>
      <c r="H13" s="573"/>
      <c r="I13" s="573"/>
      <c r="J13" s="573"/>
      <c r="K13" s="573"/>
      <c r="L13" s="573"/>
      <c r="M13" s="573"/>
      <c r="N13" s="574"/>
      <c r="O13" s="575" t="s">
        <v>327</v>
      </c>
      <c r="P13" s="576"/>
      <c r="Q13" s="576"/>
      <c r="R13" s="576"/>
      <c r="S13" s="576"/>
      <c r="T13" s="577"/>
      <c r="U13" s="578" t="s">
        <v>328</v>
      </c>
      <c r="V13" s="578"/>
      <c r="W13" s="579"/>
    </row>
    <row r="14" spans="1:39" ht="22.5" customHeight="1">
      <c r="A14" s="612"/>
      <c r="B14" s="612"/>
      <c r="C14" s="612"/>
      <c r="D14" s="612"/>
      <c r="E14" s="612"/>
      <c r="F14" s="557"/>
      <c r="G14" s="558"/>
      <c r="H14" s="558"/>
      <c r="I14" s="558"/>
      <c r="J14" s="558"/>
      <c r="K14" s="558"/>
      <c r="L14" s="558"/>
      <c r="M14" s="558"/>
      <c r="N14" s="559"/>
      <c r="O14" s="560"/>
      <c r="P14" s="561"/>
      <c r="Q14" s="561"/>
      <c r="R14" s="561"/>
      <c r="S14" s="561"/>
      <c r="T14" s="562"/>
      <c r="U14" s="563"/>
      <c r="V14" s="564"/>
      <c r="W14" s="201" t="s">
        <v>329</v>
      </c>
    </row>
    <row r="15" spans="1:39" ht="22.5" customHeight="1">
      <c r="A15" s="612"/>
      <c r="B15" s="612"/>
      <c r="C15" s="612"/>
      <c r="D15" s="612"/>
      <c r="E15" s="612"/>
      <c r="F15" s="598"/>
      <c r="G15" s="599"/>
      <c r="H15" s="599"/>
      <c r="I15" s="599"/>
      <c r="J15" s="599"/>
      <c r="K15" s="599"/>
      <c r="L15" s="599"/>
      <c r="M15" s="599"/>
      <c r="N15" s="600"/>
      <c r="O15" s="601"/>
      <c r="P15" s="602"/>
      <c r="Q15" s="602"/>
      <c r="R15" s="602"/>
      <c r="S15" s="602"/>
      <c r="T15" s="603"/>
      <c r="U15" s="548"/>
      <c r="V15" s="549"/>
      <c r="W15" s="202" t="s">
        <v>329</v>
      </c>
    </row>
    <row r="16" spans="1:39" ht="22.5" customHeight="1">
      <c r="A16" s="612"/>
      <c r="B16" s="612"/>
      <c r="C16" s="612"/>
      <c r="D16" s="612"/>
      <c r="E16" s="612"/>
      <c r="F16" s="598"/>
      <c r="G16" s="599"/>
      <c r="H16" s="599"/>
      <c r="I16" s="599"/>
      <c r="J16" s="599"/>
      <c r="K16" s="599"/>
      <c r="L16" s="599"/>
      <c r="M16" s="599"/>
      <c r="N16" s="600"/>
      <c r="O16" s="601"/>
      <c r="P16" s="602"/>
      <c r="Q16" s="602"/>
      <c r="R16" s="602"/>
      <c r="S16" s="602"/>
      <c r="T16" s="603"/>
      <c r="U16" s="548"/>
      <c r="V16" s="549"/>
      <c r="W16" s="202" t="s">
        <v>329</v>
      </c>
    </row>
    <row r="17" spans="1:39" ht="22.5" customHeight="1">
      <c r="A17" s="612"/>
      <c r="B17" s="612"/>
      <c r="C17" s="612"/>
      <c r="D17" s="612"/>
      <c r="E17" s="612"/>
      <c r="F17" s="598"/>
      <c r="G17" s="599"/>
      <c r="H17" s="599"/>
      <c r="I17" s="599"/>
      <c r="J17" s="599"/>
      <c r="K17" s="599"/>
      <c r="L17" s="599"/>
      <c r="M17" s="599"/>
      <c r="N17" s="600"/>
      <c r="O17" s="601"/>
      <c r="P17" s="602"/>
      <c r="Q17" s="602"/>
      <c r="R17" s="602"/>
      <c r="S17" s="602"/>
      <c r="T17" s="603"/>
      <c r="U17" s="548"/>
      <c r="V17" s="549"/>
      <c r="W17" s="202" t="s">
        <v>329</v>
      </c>
    </row>
    <row r="18" spans="1:39" ht="22.5" customHeight="1">
      <c r="A18" s="612"/>
      <c r="B18" s="612"/>
      <c r="C18" s="612"/>
      <c r="D18" s="612"/>
      <c r="E18" s="612"/>
      <c r="F18" s="598"/>
      <c r="G18" s="599"/>
      <c r="H18" s="599"/>
      <c r="I18" s="599"/>
      <c r="J18" s="599"/>
      <c r="K18" s="599"/>
      <c r="L18" s="599"/>
      <c r="M18" s="599"/>
      <c r="N18" s="600"/>
      <c r="O18" s="601"/>
      <c r="P18" s="602"/>
      <c r="Q18" s="602"/>
      <c r="R18" s="602"/>
      <c r="S18" s="602"/>
      <c r="T18" s="603"/>
      <c r="U18" s="548"/>
      <c r="V18" s="549"/>
      <c r="W18" s="202" t="s">
        <v>329</v>
      </c>
    </row>
    <row r="19" spans="1:39" ht="22.5" customHeight="1">
      <c r="A19" s="612"/>
      <c r="B19" s="612"/>
      <c r="C19" s="612"/>
      <c r="D19" s="612"/>
      <c r="E19" s="612"/>
      <c r="F19" s="598"/>
      <c r="G19" s="599"/>
      <c r="H19" s="599"/>
      <c r="I19" s="599"/>
      <c r="J19" s="599"/>
      <c r="K19" s="599"/>
      <c r="L19" s="599"/>
      <c r="M19" s="599"/>
      <c r="N19" s="600"/>
      <c r="O19" s="601"/>
      <c r="P19" s="602"/>
      <c r="Q19" s="602"/>
      <c r="R19" s="602"/>
      <c r="S19" s="602"/>
      <c r="T19" s="603"/>
      <c r="U19" s="548"/>
      <c r="V19" s="549"/>
      <c r="W19" s="202" t="s">
        <v>329</v>
      </c>
    </row>
    <row r="20" spans="1:39" ht="22.5" customHeight="1">
      <c r="A20" s="612"/>
      <c r="B20" s="612"/>
      <c r="C20" s="612"/>
      <c r="D20" s="612"/>
      <c r="E20" s="612"/>
      <c r="F20" s="604"/>
      <c r="G20" s="605"/>
      <c r="H20" s="605"/>
      <c r="I20" s="605"/>
      <c r="J20" s="605"/>
      <c r="K20" s="605"/>
      <c r="L20" s="605"/>
      <c r="M20" s="605"/>
      <c r="N20" s="606"/>
      <c r="O20" s="607"/>
      <c r="P20" s="608"/>
      <c r="Q20" s="608"/>
      <c r="R20" s="608"/>
      <c r="S20" s="608"/>
      <c r="T20" s="609"/>
      <c r="U20" s="610"/>
      <c r="V20" s="611"/>
      <c r="W20" s="203" t="s">
        <v>329</v>
      </c>
    </row>
    <row r="21" spans="1:39" ht="22.5" customHeight="1">
      <c r="A21" s="197" t="s">
        <v>330</v>
      </c>
      <c r="B21" s="204"/>
      <c r="C21" s="204"/>
      <c r="D21" s="204"/>
      <c r="E21" s="204"/>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row>
    <row r="22" spans="1:39" ht="22.5" customHeight="1">
      <c r="A22" s="206"/>
      <c r="B22" s="206"/>
      <c r="C22" s="206"/>
      <c r="D22" s="207"/>
      <c r="E22" s="207"/>
      <c r="F22" s="207"/>
      <c r="G22" s="207"/>
      <c r="H22" s="208"/>
      <c r="I22" s="207"/>
      <c r="J22" s="207"/>
      <c r="K22" s="207"/>
      <c r="L22" s="207"/>
      <c r="M22" s="208"/>
      <c r="N22" s="207"/>
      <c r="O22" s="207"/>
      <c r="P22" s="207"/>
      <c r="Q22" s="207"/>
      <c r="R22" s="208"/>
      <c r="S22" s="207"/>
      <c r="T22" s="207"/>
      <c r="U22" s="207"/>
      <c r="V22" s="207"/>
      <c r="W22" s="208"/>
      <c r="AA22" s="207"/>
      <c r="AB22" s="207"/>
      <c r="AC22" s="207"/>
      <c r="AD22" s="207"/>
      <c r="AE22" s="208"/>
      <c r="AF22" s="207"/>
    </row>
    <row r="23" spans="1:39" ht="22.5" customHeight="1">
      <c r="A23" s="193" t="s">
        <v>331</v>
      </c>
    </row>
    <row r="24" spans="1:39" ht="39.950000000000003" customHeight="1">
      <c r="A24" s="588"/>
      <c r="B24" s="588"/>
      <c r="C24" s="588"/>
      <c r="D24" s="588"/>
      <c r="E24" s="588"/>
      <c r="F24" s="589" t="s">
        <v>332</v>
      </c>
      <c r="G24" s="590"/>
      <c r="H24" s="591"/>
      <c r="I24" s="592" t="s">
        <v>333</v>
      </c>
      <c r="J24" s="593"/>
      <c r="K24" s="594"/>
      <c r="L24" s="592" t="s">
        <v>334</v>
      </c>
      <c r="M24" s="593"/>
      <c r="N24" s="594"/>
      <c r="O24" s="589" t="s">
        <v>335</v>
      </c>
      <c r="P24" s="590"/>
      <c r="Q24" s="591"/>
      <c r="S24" s="595" t="s">
        <v>336</v>
      </c>
      <c r="T24" s="596"/>
      <c r="U24" s="597"/>
      <c r="V24" s="209"/>
      <c r="W24" s="209"/>
      <c r="X24" s="209"/>
    </row>
    <row r="25" spans="1:39" ht="22.5" customHeight="1">
      <c r="A25" s="552" t="s">
        <v>337</v>
      </c>
      <c r="B25" s="587"/>
      <c r="C25" s="587"/>
      <c r="D25" s="587"/>
      <c r="E25" s="553"/>
      <c r="F25" s="613"/>
      <c r="G25" s="614"/>
      <c r="H25" s="200" t="s">
        <v>338</v>
      </c>
      <c r="I25" s="613"/>
      <c r="J25" s="614"/>
      <c r="K25" s="200" t="s">
        <v>338</v>
      </c>
      <c r="L25" s="613"/>
      <c r="M25" s="614"/>
      <c r="N25" s="200" t="s">
        <v>338</v>
      </c>
      <c r="O25" s="613"/>
      <c r="P25" s="614"/>
      <c r="Q25" s="200" t="s">
        <v>338</v>
      </c>
      <c r="S25" s="613"/>
      <c r="T25" s="614"/>
      <c r="U25" s="211" t="s">
        <v>338</v>
      </c>
      <c r="V25" s="210"/>
      <c r="W25" s="210"/>
      <c r="X25" s="210"/>
    </row>
    <row r="26" spans="1:39" ht="22.5" customHeight="1">
      <c r="A26" s="552" t="s">
        <v>339</v>
      </c>
      <c r="B26" s="587"/>
      <c r="C26" s="587"/>
      <c r="D26" s="587"/>
      <c r="E26" s="553"/>
      <c r="F26" s="613"/>
      <c r="G26" s="614"/>
      <c r="H26" s="200" t="s">
        <v>338</v>
      </c>
      <c r="I26" s="613"/>
      <c r="J26" s="614"/>
      <c r="K26" s="200" t="s">
        <v>338</v>
      </c>
      <c r="L26" s="613"/>
      <c r="M26" s="614"/>
      <c r="N26" s="200" t="s">
        <v>338</v>
      </c>
      <c r="O26" s="613"/>
      <c r="P26" s="614"/>
      <c r="Q26" s="200" t="s">
        <v>338</v>
      </c>
      <c r="S26" s="613"/>
      <c r="T26" s="614"/>
      <c r="U26" s="196" t="s">
        <v>338</v>
      </c>
      <c r="V26" s="210"/>
      <c r="W26" s="210"/>
      <c r="X26" s="210"/>
    </row>
    <row r="27" spans="1:39" ht="22.5" customHeight="1">
      <c r="A27" s="552" t="s">
        <v>340</v>
      </c>
      <c r="B27" s="587"/>
      <c r="C27" s="587"/>
      <c r="D27" s="587"/>
      <c r="E27" s="553"/>
      <c r="F27" s="613"/>
      <c r="G27" s="614"/>
      <c r="H27" s="200" t="s">
        <v>338</v>
      </c>
      <c r="I27" s="613"/>
      <c r="J27" s="614"/>
      <c r="K27" s="200" t="s">
        <v>338</v>
      </c>
      <c r="L27" s="613"/>
      <c r="M27" s="614"/>
      <c r="N27" s="200" t="s">
        <v>338</v>
      </c>
      <c r="O27" s="613"/>
      <c r="P27" s="614"/>
      <c r="Q27" s="200" t="s">
        <v>338</v>
      </c>
      <c r="S27" s="613"/>
      <c r="T27" s="614"/>
      <c r="U27" s="213" t="s">
        <v>338</v>
      </c>
      <c r="V27" s="212"/>
    </row>
    <row r="28" spans="1:39" ht="22.5" customHeight="1">
      <c r="A28" s="615" t="s">
        <v>341</v>
      </c>
      <c r="B28" s="616"/>
      <c r="C28" s="616"/>
      <c r="D28" s="616"/>
      <c r="E28" s="617"/>
      <c r="F28" s="618"/>
      <c r="G28" s="619"/>
      <c r="H28" s="215" t="s">
        <v>342</v>
      </c>
      <c r="I28" s="618"/>
      <c r="J28" s="619"/>
      <c r="K28" s="215" t="s">
        <v>342</v>
      </c>
      <c r="L28" s="618"/>
      <c r="M28" s="619"/>
      <c r="N28" s="215" t="s">
        <v>342</v>
      </c>
      <c r="O28" s="618"/>
      <c r="P28" s="619"/>
      <c r="Q28" s="215" t="s">
        <v>342</v>
      </c>
      <c r="S28" s="618"/>
      <c r="T28" s="619"/>
      <c r="U28" s="214" t="s">
        <v>342</v>
      </c>
      <c r="V28" s="209"/>
      <c r="W28" s="209"/>
      <c r="X28" s="209"/>
    </row>
    <row r="29" spans="1:39" ht="22.5" customHeight="1">
      <c r="A29" s="216"/>
      <c r="B29" s="620" t="s">
        <v>343</v>
      </c>
      <c r="C29" s="620"/>
      <c r="D29" s="620"/>
      <c r="E29" s="621"/>
      <c r="F29" s="622"/>
      <c r="G29" s="623"/>
      <c r="H29" s="218" t="s">
        <v>342</v>
      </c>
      <c r="I29" s="622"/>
      <c r="J29" s="623"/>
      <c r="K29" s="218" t="s">
        <v>342</v>
      </c>
      <c r="L29" s="622"/>
      <c r="M29" s="623"/>
      <c r="N29" s="218" t="s">
        <v>342</v>
      </c>
      <c r="O29" s="622"/>
      <c r="P29" s="623"/>
      <c r="Q29" s="218" t="s">
        <v>342</v>
      </c>
      <c r="S29" s="622"/>
      <c r="T29" s="623"/>
      <c r="U29" s="217" t="s">
        <v>342</v>
      </c>
      <c r="V29" s="209"/>
      <c r="W29" s="209"/>
      <c r="X29" s="209"/>
    </row>
    <row r="30" spans="1:39" ht="22.5" customHeight="1">
      <c r="A30" s="552" t="s">
        <v>345</v>
      </c>
      <c r="B30" s="587"/>
      <c r="C30" s="587"/>
      <c r="D30" s="587"/>
      <c r="E30" s="553"/>
      <c r="F30" s="613"/>
      <c r="G30" s="614"/>
      <c r="H30" s="200" t="s">
        <v>346</v>
      </c>
      <c r="I30" s="613"/>
      <c r="J30" s="614"/>
      <c r="K30" s="200" t="s">
        <v>346</v>
      </c>
      <c r="L30" s="613"/>
      <c r="M30" s="614"/>
      <c r="N30" s="200" t="s">
        <v>346</v>
      </c>
      <c r="O30" s="613"/>
      <c r="P30" s="614"/>
      <c r="Q30" s="200" t="s">
        <v>346</v>
      </c>
      <c r="S30" s="613"/>
      <c r="T30" s="614"/>
      <c r="U30" s="196" t="s">
        <v>346</v>
      </c>
      <c r="V30" s="207"/>
    </row>
    <row r="31" spans="1:39" ht="22.5" customHeight="1">
      <c r="A31" s="197" t="s">
        <v>518</v>
      </c>
      <c r="B31" s="206"/>
      <c r="C31" s="206"/>
      <c r="D31" s="206"/>
      <c r="E31" s="206"/>
      <c r="F31" s="207"/>
      <c r="G31" s="207"/>
      <c r="H31" s="207"/>
      <c r="I31" s="207"/>
      <c r="J31" s="208"/>
      <c r="K31" s="207"/>
      <c r="L31" s="207"/>
      <c r="M31" s="207"/>
      <c r="N31" s="207"/>
      <c r="O31" s="208"/>
      <c r="P31" s="207"/>
      <c r="Q31" s="207"/>
      <c r="R31" s="207"/>
      <c r="S31" s="207"/>
      <c r="T31" s="208"/>
      <c r="U31" s="207"/>
      <c r="V31" s="207"/>
      <c r="W31" s="207"/>
      <c r="X31" s="208"/>
      <c r="AC31" s="207"/>
      <c r="AD31" s="207"/>
      <c r="AE31" s="208"/>
      <c r="AF31" s="207"/>
    </row>
    <row r="32" spans="1:39" ht="22.5" customHeight="1">
      <c r="A32" s="219"/>
      <c r="B32" s="206"/>
      <c r="C32" s="206"/>
      <c r="D32" s="206"/>
      <c r="E32" s="206"/>
      <c r="F32" s="207"/>
      <c r="G32" s="207"/>
      <c r="H32" s="207"/>
      <c r="I32" s="207"/>
      <c r="J32" s="208"/>
      <c r="K32" s="207"/>
      <c r="L32" s="207"/>
      <c r="M32" s="207"/>
      <c r="N32" s="207"/>
      <c r="O32" s="208"/>
      <c r="P32" s="207"/>
      <c r="Q32" s="207"/>
      <c r="R32" s="207"/>
      <c r="S32" s="207"/>
      <c r="T32" s="208"/>
      <c r="U32" s="207"/>
      <c r="V32" s="207"/>
      <c r="W32" s="207"/>
      <c r="X32" s="208"/>
      <c r="AC32" s="207"/>
      <c r="AD32" s="207"/>
      <c r="AE32" s="207"/>
      <c r="AF32" s="207"/>
      <c r="AG32" s="208"/>
      <c r="AH32" s="207"/>
      <c r="AM32" s="194"/>
    </row>
    <row r="33" spans="1:39" ht="22.5" customHeight="1">
      <c r="A33" s="219"/>
      <c r="B33" s="206"/>
      <c r="C33" s="206"/>
      <c r="D33" s="206"/>
      <c r="E33" s="206"/>
      <c r="F33" s="207"/>
      <c r="G33" s="207"/>
      <c r="H33" s="207"/>
      <c r="I33" s="207"/>
      <c r="J33" s="208"/>
      <c r="K33" s="207"/>
      <c r="L33" s="207"/>
      <c r="M33" s="207"/>
      <c r="N33" s="207"/>
      <c r="O33" s="208"/>
      <c r="P33" s="207"/>
      <c r="Q33" s="207"/>
      <c r="R33" s="207"/>
      <c r="S33" s="207"/>
      <c r="T33" s="208"/>
      <c r="U33" s="207"/>
      <c r="V33" s="207"/>
      <c r="W33" s="207"/>
      <c r="X33" s="208"/>
      <c r="AC33" s="207"/>
      <c r="AD33" s="207"/>
      <c r="AE33" s="207"/>
      <c r="AF33" s="207"/>
      <c r="AG33" s="208"/>
      <c r="AH33" s="207"/>
      <c r="AM33" s="194"/>
    </row>
    <row r="34" spans="1:39" ht="22.5" customHeight="1">
      <c r="A34" s="193" t="s">
        <v>347</v>
      </c>
    </row>
    <row r="35" spans="1:39" ht="22.5" customHeight="1">
      <c r="A35" s="624" t="s">
        <v>348</v>
      </c>
      <c r="B35" s="625"/>
      <c r="C35" s="589" t="s">
        <v>349</v>
      </c>
      <c r="D35" s="590"/>
      <c r="E35" s="590"/>
      <c r="F35" s="590"/>
      <c r="G35" s="590"/>
      <c r="H35" s="589" t="s">
        <v>350</v>
      </c>
      <c r="I35" s="590"/>
      <c r="J35" s="591"/>
      <c r="K35" s="589" t="s">
        <v>351</v>
      </c>
      <c r="L35" s="590"/>
      <c r="M35" s="590"/>
      <c r="N35" s="590"/>
      <c r="O35" s="590"/>
      <c r="P35" s="590"/>
      <c r="Q35" s="590"/>
      <c r="R35" s="590"/>
      <c r="S35" s="590"/>
      <c r="T35" s="590"/>
      <c r="U35" s="590"/>
      <c r="V35" s="590"/>
      <c r="W35" s="591"/>
    </row>
    <row r="36" spans="1:39" ht="22.5" customHeight="1">
      <c r="A36" s="626"/>
      <c r="B36" s="627"/>
      <c r="C36" s="630"/>
      <c r="D36" s="631"/>
      <c r="E36" s="631"/>
      <c r="F36" s="631"/>
      <c r="G36" s="631"/>
      <c r="H36" s="632"/>
      <c r="I36" s="633"/>
      <c r="J36" s="214" t="s">
        <v>352</v>
      </c>
      <c r="K36" s="634"/>
      <c r="L36" s="635"/>
      <c r="M36" s="635"/>
      <c r="N36" s="635"/>
      <c r="O36" s="635"/>
      <c r="P36" s="635"/>
      <c r="Q36" s="635"/>
      <c r="R36" s="635"/>
      <c r="S36" s="635"/>
      <c r="T36" s="635"/>
      <c r="U36" s="635"/>
      <c r="V36" s="635"/>
      <c r="W36" s="636"/>
    </row>
    <row r="37" spans="1:39" ht="22.5" customHeight="1">
      <c r="A37" s="626"/>
      <c r="B37" s="627"/>
      <c r="C37" s="637"/>
      <c r="D37" s="638"/>
      <c r="E37" s="638"/>
      <c r="F37" s="638"/>
      <c r="G37" s="638"/>
      <c r="H37" s="639"/>
      <c r="I37" s="640"/>
      <c r="J37" s="220" t="s">
        <v>352</v>
      </c>
      <c r="K37" s="641"/>
      <c r="L37" s="642"/>
      <c r="M37" s="642"/>
      <c r="N37" s="642"/>
      <c r="O37" s="642"/>
      <c r="P37" s="642"/>
      <c r="Q37" s="642"/>
      <c r="R37" s="642"/>
      <c r="S37" s="642"/>
      <c r="T37" s="642"/>
      <c r="U37" s="642"/>
      <c r="V37" s="642"/>
      <c r="W37" s="643"/>
    </row>
    <row r="38" spans="1:39" ht="22.5" customHeight="1">
      <c r="A38" s="626"/>
      <c r="B38" s="627"/>
      <c r="C38" s="637"/>
      <c r="D38" s="638"/>
      <c r="E38" s="638"/>
      <c r="F38" s="638"/>
      <c r="G38" s="638"/>
      <c r="H38" s="639"/>
      <c r="I38" s="640"/>
      <c r="J38" s="220" t="s">
        <v>352</v>
      </c>
      <c r="K38" s="641"/>
      <c r="L38" s="642"/>
      <c r="M38" s="642"/>
      <c r="N38" s="642"/>
      <c r="O38" s="642"/>
      <c r="P38" s="642"/>
      <c r="Q38" s="642"/>
      <c r="R38" s="642"/>
      <c r="S38" s="642"/>
      <c r="T38" s="642"/>
      <c r="U38" s="642"/>
      <c r="V38" s="642"/>
      <c r="W38" s="643"/>
    </row>
    <row r="39" spans="1:39" ht="22.5" customHeight="1">
      <c r="A39" s="626"/>
      <c r="B39" s="627"/>
      <c r="C39" s="637"/>
      <c r="D39" s="638"/>
      <c r="E39" s="638"/>
      <c r="F39" s="638"/>
      <c r="G39" s="638"/>
      <c r="H39" s="639"/>
      <c r="I39" s="640"/>
      <c r="J39" s="220" t="s">
        <v>352</v>
      </c>
      <c r="K39" s="641"/>
      <c r="L39" s="642"/>
      <c r="M39" s="642"/>
      <c r="N39" s="642"/>
      <c r="O39" s="642"/>
      <c r="P39" s="642"/>
      <c r="Q39" s="642"/>
      <c r="R39" s="642"/>
      <c r="S39" s="642"/>
      <c r="T39" s="642"/>
      <c r="U39" s="642"/>
      <c r="V39" s="642"/>
      <c r="W39" s="643"/>
      <c r="X39" s="221"/>
    </row>
    <row r="40" spans="1:39" ht="22.5" customHeight="1">
      <c r="A40" s="628"/>
      <c r="B40" s="629"/>
      <c r="C40" s="644"/>
      <c r="D40" s="645"/>
      <c r="E40" s="645"/>
      <c r="F40" s="645"/>
      <c r="G40" s="645"/>
      <c r="H40" s="646"/>
      <c r="I40" s="647"/>
      <c r="J40" s="217" t="s">
        <v>352</v>
      </c>
      <c r="K40" s="648"/>
      <c r="L40" s="649"/>
      <c r="M40" s="649"/>
      <c r="N40" s="649"/>
      <c r="O40" s="649"/>
      <c r="P40" s="649"/>
      <c r="Q40" s="649"/>
      <c r="R40" s="649"/>
      <c r="S40" s="649"/>
      <c r="T40" s="649"/>
      <c r="U40" s="649"/>
      <c r="V40" s="649"/>
      <c r="W40" s="650"/>
      <c r="X40" s="221"/>
    </row>
    <row r="41" spans="1:39" ht="22.5" customHeight="1">
      <c r="A41" s="565" t="s">
        <v>353</v>
      </c>
      <c r="B41" s="588"/>
      <c r="C41" s="615" t="s">
        <v>354</v>
      </c>
      <c r="D41" s="616"/>
      <c r="E41" s="616"/>
      <c r="F41" s="616"/>
      <c r="G41" s="616"/>
      <c r="H41" s="615" t="s">
        <v>355</v>
      </c>
      <c r="I41" s="616"/>
      <c r="J41" s="280"/>
      <c r="K41" s="223" t="s">
        <v>356</v>
      </c>
      <c r="L41" s="280"/>
      <c r="M41" s="223" t="s">
        <v>357</v>
      </c>
      <c r="N41" s="654" t="s">
        <v>175</v>
      </c>
      <c r="O41" s="616"/>
      <c r="P41" s="616"/>
      <c r="Q41" s="280"/>
      <c r="R41" s="223" t="s">
        <v>357</v>
      </c>
      <c r="S41" s="655"/>
      <c r="T41" s="655"/>
      <c r="U41" s="655"/>
      <c r="V41" s="655"/>
      <c r="W41" s="656"/>
      <c r="X41" s="221"/>
      <c r="Y41" s="221"/>
      <c r="Z41" s="221"/>
    </row>
    <row r="42" spans="1:39" ht="22.5" customHeight="1">
      <c r="A42" s="588"/>
      <c r="B42" s="588"/>
      <c r="C42" s="651" t="s">
        <v>358</v>
      </c>
      <c r="D42" s="652"/>
      <c r="E42" s="652"/>
      <c r="F42" s="652"/>
      <c r="G42" s="653"/>
      <c r="H42" s="651" t="s">
        <v>355</v>
      </c>
      <c r="I42" s="652"/>
      <c r="J42" s="281"/>
      <c r="K42" s="225" t="s">
        <v>356</v>
      </c>
      <c r="L42" s="281"/>
      <c r="M42" s="225" t="s">
        <v>357</v>
      </c>
      <c r="N42" s="657" t="s">
        <v>175</v>
      </c>
      <c r="O42" s="652"/>
      <c r="P42" s="652"/>
      <c r="Q42" s="281"/>
      <c r="R42" s="225" t="s">
        <v>357</v>
      </c>
      <c r="S42" s="658"/>
      <c r="T42" s="658"/>
      <c r="U42" s="658"/>
      <c r="V42" s="658"/>
      <c r="W42" s="659"/>
      <c r="X42" s="221"/>
      <c r="Y42" s="221"/>
      <c r="Z42" s="221"/>
    </row>
    <row r="43" spans="1:39" ht="22.5" customHeight="1">
      <c r="A43" s="588"/>
      <c r="B43" s="588"/>
      <c r="C43" s="651" t="s">
        <v>359</v>
      </c>
      <c r="D43" s="652"/>
      <c r="E43" s="652"/>
      <c r="F43" s="652"/>
      <c r="G43" s="653"/>
      <c r="H43" s="651" t="s">
        <v>355</v>
      </c>
      <c r="I43" s="652"/>
      <c r="J43" s="281"/>
      <c r="K43" s="225" t="s">
        <v>356</v>
      </c>
      <c r="L43" s="281"/>
      <c r="M43" s="225" t="s">
        <v>357</v>
      </c>
      <c r="N43" s="657" t="s">
        <v>175</v>
      </c>
      <c r="O43" s="652"/>
      <c r="P43" s="652"/>
      <c r="Q43" s="281"/>
      <c r="R43" s="225" t="s">
        <v>357</v>
      </c>
      <c r="S43" s="658"/>
      <c r="T43" s="658"/>
      <c r="U43" s="658"/>
      <c r="V43" s="658"/>
      <c r="W43" s="659"/>
    </row>
    <row r="44" spans="1:39" ht="22.5" customHeight="1">
      <c r="A44" s="588"/>
      <c r="B44" s="588"/>
      <c r="C44" s="660" t="s">
        <v>360</v>
      </c>
      <c r="D44" s="661"/>
      <c r="E44" s="661"/>
      <c r="F44" s="661"/>
      <c r="G44" s="662"/>
      <c r="H44" s="660" t="s">
        <v>355</v>
      </c>
      <c r="I44" s="661"/>
      <c r="J44" s="282"/>
      <c r="K44" s="227" t="s">
        <v>356</v>
      </c>
      <c r="L44" s="282"/>
      <c r="M44" s="227" t="s">
        <v>357</v>
      </c>
      <c r="N44" s="657" t="s">
        <v>175</v>
      </c>
      <c r="O44" s="652"/>
      <c r="P44" s="652"/>
      <c r="Q44" s="282"/>
      <c r="R44" s="227" t="s">
        <v>357</v>
      </c>
      <c r="S44" s="658"/>
      <c r="T44" s="658"/>
      <c r="U44" s="658"/>
      <c r="V44" s="658"/>
      <c r="W44" s="659"/>
    </row>
    <row r="45" spans="1:39" ht="22.5" customHeight="1">
      <c r="A45" s="588"/>
      <c r="B45" s="588"/>
      <c r="C45" s="673" t="s">
        <v>361</v>
      </c>
      <c r="D45" s="673"/>
      <c r="E45" s="673"/>
      <c r="F45" s="673"/>
      <c r="G45" s="673"/>
      <c r="H45" s="661" t="s">
        <v>362</v>
      </c>
      <c r="I45" s="661"/>
      <c r="J45" s="675"/>
      <c r="K45" s="677" t="s">
        <v>363</v>
      </c>
      <c r="L45" s="675"/>
      <c r="M45" s="677" t="s">
        <v>357</v>
      </c>
      <c r="N45" s="679" t="s">
        <v>364</v>
      </c>
      <c r="O45" s="680"/>
      <c r="P45" s="680"/>
      <c r="Q45" s="683"/>
      <c r="R45" s="683"/>
      <c r="S45" s="683"/>
      <c r="T45" s="683"/>
      <c r="U45" s="683"/>
      <c r="V45" s="683"/>
      <c r="W45" s="684"/>
    </row>
    <row r="46" spans="1:39" ht="22.5" customHeight="1">
      <c r="A46" s="588"/>
      <c r="B46" s="588"/>
      <c r="C46" s="550"/>
      <c r="D46" s="550"/>
      <c r="E46" s="550"/>
      <c r="F46" s="550"/>
      <c r="G46" s="550"/>
      <c r="H46" s="674"/>
      <c r="I46" s="674"/>
      <c r="J46" s="676"/>
      <c r="K46" s="678"/>
      <c r="L46" s="676"/>
      <c r="M46" s="678"/>
      <c r="N46" s="681"/>
      <c r="O46" s="682"/>
      <c r="P46" s="682"/>
      <c r="Q46" s="685"/>
      <c r="R46" s="685"/>
      <c r="S46" s="685"/>
      <c r="T46" s="685"/>
      <c r="U46" s="685"/>
      <c r="V46" s="685"/>
      <c r="W46" s="686"/>
    </row>
    <row r="47" spans="1:39" ht="22.5" customHeight="1">
      <c r="A47" s="367"/>
      <c r="B47" s="228"/>
      <c r="C47" s="229"/>
      <c r="D47" s="229"/>
      <c r="E47" s="229"/>
      <c r="F47" s="229"/>
      <c r="G47" s="229"/>
      <c r="H47" s="229"/>
      <c r="I47" s="229"/>
      <c r="J47" s="229"/>
      <c r="K47" s="229"/>
      <c r="L47" s="207"/>
      <c r="M47" s="207"/>
      <c r="N47" s="207"/>
      <c r="O47" s="207"/>
      <c r="P47" s="230"/>
      <c r="Q47" s="230"/>
      <c r="R47" s="207"/>
      <c r="S47" s="207"/>
      <c r="T47" s="207"/>
      <c r="U47" s="207"/>
      <c r="V47" s="230"/>
      <c r="W47" s="230"/>
      <c r="X47" s="207"/>
      <c r="Y47" s="207"/>
      <c r="Z47" s="207"/>
      <c r="AA47" s="230"/>
      <c r="AB47" s="230"/>
      <c r="AC47" s="229"/>
      <c r="AD47" s="229"/>
      <c r="AE47" s="230"/>
      <c r="AF47" s="230"/>
      <c r="AG47" s="230"/>
    </row>
    <row r="48" spans="1:39" ht="22.5" customHeight="1">
      <c r="A48" s="193" t="s">
        <v>365</v>
      </c>
    </row>
    <row r="49" spans="1:36" ht="22.5" customHeight="1">
      <c r="A49" s="672" t="s">
        <v>366</v>
      </c>
      <c r="B49" s="672"/>
      <c r="C49" s="672"/>
      <c r="E49" s="672" t="s">
        <v>367</v>
      </c>
      <c r="F49" s="672"/>
      <c r="G49" s="672"/>
      <c r="I49" s="672" t="s">
        <v>368</v>
      </c>
      <c r="J49" s="672"/>
      <c r="K49" s="672"/>
      <c r="M49" s="672" t="s">
        <v>369</v>
      </c>
      <c r="N49" s="672"/>
      <c r="O49" s="672"/>
      <c r="Q49" s="672" t="s">
        <v>370</v>
      </c>
      <c r="R49" s="672"/>
      <c r="S49" s="672"/>
      <c r="U49" s="672" t="s">
        <v>371</v>
      </c>
      <c r="V49" s="672"/>
      <c r="W49" s="672"/>
    </row>
    <row r="50" spans="1:36" ht="22.5" customHeight="1">
      <c r="A50" s="687"/>
      <c r="B50" s="688"/>
      <c r="C50" s="689"/>
      <c r="E50" s="687"/>
      <c r="F50" s="688"/>
      <c r="G50" s="689"/>
      <c r="I50" s="687"/>
      <c r="J50" s="688"/>
      <c r="K50" s="689"/>
      <c r="M50" s="687"/>
      <c r="N50" s="688"/>
      <c r="O50" s="689"/>
      <c r="Q50" s="687"/>
      <c r="R50" s="688"/>
      <c r="S50" s="689"/>
      <c r="U50" s="687"/>
      <c r="V50" s="688"/>
      <c r="W50" s="689"/>
    </row>
    <row r="51" spans="1:36" ht="22.5" customHeight="1">
      <c r="A51" s="690"/>
      <c r="B51" s="691"/>
      <c r="C51" s="692"/>
      <c r="E51" s="690"/>
      <c r="F51" s="691"/>
      <c r="G51" s="692"/>
      <c r="I51" s="690"/>
      <c r="J51" s="691"/>
      <c r="K51" s="692"/>
      <c r="M51" s="690"/>
      <c r="N51" s="691"/>
      <c r="O51" s="692"/>
      <c r="Q51" s="690"/>
      <c r="R51" s="691"/>
      <c r="S51" s="692"/>
      <c r="U51" s="690"/>
      <c r="V51" s="691"/>
      <c r="W51" s="692"/>
    </row>
    <row r="52" spans="1:36" ht="22.5" customHeight="1">
      <c r="A52" s="693"/>
      <c r="B52" s="694"/>
      <c r="C52" s="695"/>
      <c r="E52" s="693"/>
      <c r="F52" s="694"/>
      <c r="G52" s="695"/>
      <c r="I52" s="693"/>
      <c r="J52" s="694"/>
      <c r="K52" s="695"/>
      <c r="M52" s="693"/>
      <c r="N52" s="694"/>
      <c r="O52" s="695"/>
      <c r="Q52" s="693"/>
      <c r="R52" s="694"/>
      <c r="S52" s="695"/>
      <c r="U52" s="693"/>
      <c r="V52" s="694"/>
      <c r="W52" s="695"/>
    </row>
    <row r="53" spans="1:36" ht="22.5" customHeight="1"/>
    <row r="54" spans="1:36" ht="22.5" customHeight="1">
      <c r="A54" s="696" t="s">
        <v>526</v>
      </c>
      <c r="B54" s="696"/>
      <c r="C54" s="696"/>
      <c r="D54" s="696"/>
      <c r="E54" s="696"/>
      <c r="F54" s="696"/>
      <c r="G54" s="696"/>
      <c r="H54" s="696"/>
      <c r="I54" s="696"/>
      <c r="J54" s="696"/>
      <c r="K54" s="696"/>
      <c r="L54" s="696"/>
      <c r="M54" s="696"/>
      <c r="N54" s="696"/>
      <c r="O54" s="696"/>
      <c r="P54" s="696"/>
      <c r="Q54" s="696"/>
      <c r="R54" s="696"/>
      <c r="S54" s="696"/>
      <c r="T54" s="696"/>
      <c r="U54" s="696"/>
      <c r="V54" s="696"/>
      <c r="W54" s="696"/>
    </row>
    <row r="55" spans="1:36" ht="22.5" customHeight="1">
      <c r="A55" s="663"/>
      <c r="B55" s="664"/>
      <c r="C55" s="664"/>
      <c r="D55" s="664"/>
      <c r="E55" s="664"/>
      <c r="F55" s="664"/>
      <c r="G55" s="664"/>
      <c r="H55" s="664"/>
      <c r="I55" s="664"/>
      <c r="J55" s="664"/>
      <c r="K55" s="664"/>
      <c r="L55" s="664"/>
      <c r="M55" s="664"/>
      <c r="N55" s="664"/>
      <c r="O55" s="664"/>
      <c r="P55" s="664"/>
      <c r="Q55" s="664"/>
      <c r="R55" s="664"/>
      <c r="S55" s="664"/>
      <c r="T55" s="664"/>
      <c r="U55" s="664"/>
      <c r="V55" s="664"/>
      <c r="W55" s="665"/>
    </row>
    <row r="56" spans="1:36" ht="22.5" customHeight="1">
      <c r="A56" s="666"/>
      <c r="B56" s="667"/>
      <c r="C56" s="667"/>
      <c r="D56" s="667"/>
      <c r="E56" s="667"/>
      <c r="F56" s="667"/>
      <c r="G56" s="667"/>
      <c r="H56" s="667"/>
      <c r="I56" s="667"/>
      <c r="J56" s="667"/>
      <c r="K56" s="667"/>
      <c r="L56" s="667"/>
      <c r="M56" s="667"/>
      <c r="N56" s="667"/>
      <c r="O56" s="667"/>
      <c r="P56" s="667"/>
      <c r="Q56" s="667"/>
      <c r="R56" s="667"/>
      <c r="S56" s="667"/>
      <c r="T56" s="667"/>
      <c r="U56" s="667"/>
      <c r="V56" s="667"/>
      <c r="W56" s="668"/>
    </row>
    <row r="57" spans="1:36" ht="22.5" customHeight="1">
      <c r="A57" s="666"/>
      <c r="B57" s="667"/>
      <c r="C57" s="667"/>
      <c r="D57" s="667"/>
      <c r="E57" s="667"/>
      <c r="F57" s="667"/>
      <c r="G57" s="667"/>
      <c r="H57" s="667"/>
      <c r="I57" s="667"/>
      <c r="J57" s="667"/>
      <c r="K57" s="667"/>
      <c r="L57" s="667"/>
      <c r="M57" s="667"/>
      <c r="N57" s="667"/>
      <c r="O57" s="667"/>
      <c r="P57" s="667"/>
      <c r="Q57" s="667"/>
      <c r="R57" s="667"/>
      <c r="S57" s="667"/>
      <c r="T57" s="667"/>
      <c r="U57" s="667"/>
      <c r="V57" s="667"/>
      <c r="W57" s="668"/>
    </row>
    <row r="58" spans="1:36" ht="22.5" customHeight="1">
      <c r="A58" s="666"/>
      <c r="B58" s="667"/>
      <c r="C58" s="667"/>
      <c r="D58" s="667"/>
      <c r="E58" s="667"/>
      <c r="F58" s="667"/>
      <c r="G58" s="667"/>
      <c r="H58" s="667"/>
      <c r="I58" s="667"/>
      <c r="J58" s="667"/>
      <c r="K58" s="667"/>
      <c r="L58" s="667"/>
      <c r="M58" s="667"/>
      <c r="N58" s="667"/>
      <c r="O58" s="667"/>
      <c r="P58" s="667"/>
      <c r="Q58" s="667"/>
      <c r="R58" s="667"/>
      <c r="S58" s="667"/>
      <c r="T58" s="667"/>
      <c r="U58" s="667"/>
      <c r="V58" s="667"/>
      <c r="W58" s="668"/>
    </row>
    <row r="59" spans="1:36" ht="22.5" customHeight="1">
      <c r="A59" s="666"/>
      <c r="B59" s="667"/>
      <c r="C59" s="667"/>
      <c r="D59" s="667"/>
      <c r="E59" s="667"/>
      <c r="F59" s="667"/>
      <c r="G59" s="667"/>
      <c r="H59" s="667"/>
      <c r="I59" s="667"/>
      <c r="J59" s="667"/>
      <c r="K59" s="667"/>
      <c r="L59" s="667"/>
      <c r="M59" s="667"/>
      <c r="N59" s="667"/>
      <c r="O59" s="667"/>
      <c r="P59" s="667"/>
      <c r="Q59" s="667"/>
      <c r="R59" s="667"/>
      <c r="S59" s="667"/>
      <c r="T59" s="667"/>
      <c r="U59" s="667"/>
      <c r="V59" s="667"/>
      <c r="W59" s="668"/>
    </row>
    <row r="60" spans="1:36" ht="22.5" customHeight="1">
      <c r="A60" s="666"/>
      <c r="B60" s="667"/>
      <c r="C60" s="667"/>
      <c r="D60" s="667"/>
      <c r="E60" s="667"/>
      <c r="F60" s="667"/>
      <c r="G60" s="667"/>
      <c r="H60" s="667"/>
      <c r="I60" s="667"/>
      <c r="J60" s="667"/>
      <c r="K60" s="667"/>
      <c r="L60" s="667"/>
      <c r="M60" s="667"/>
      <c r="N60" s="667"/>
      <c r="O60" s="667"/>
      <c r="P60" s="667"/>
      <c r="Q60" s="667"/>
      <c r="R60" s="667"/>
      <c r="S60" s="667"/>
      <c r="T60" s="667"/>
      <c r="U60" s="667"/>
      <c r="V60" s="667"/>
      <c r="W60" s="668"/>
    </row>
    <row r="61" spans="1:36" ht="22.5" customHeight="1">
      <c r="A61" s="669"/>
      <c r="B61" s="670"/>
      <c r="C61" s="670"/>
      <c r="D61" s="670"/>
      <c r="E61" s="670"/>
      <c r="F61" s="670"/>
      <c r="G61" s="670"/>
      <c r="H61" s="670"/>
      <c r="I61" s="670"/>
      <c r="J61" s="670"/>
      <c r="K61" s="670"/>
      <c r="L61" s="670"/>
      <c r="M61" s="670"/>
      <c r="N61" s="670"/>
      <c r="O61" s="670"/>
      <c r="P61" s="670"/>
      <c r="Q61" s="670"/>
      <c r="R61" s="670"/>
      <c r="S61" s="670"/>
      <c r="T61" s="670"/>
      <c r="U61" s="670"/>
      <c r="V61" s="670"/>
      <c r="W61" s="671"/>
    </row>
    <row r="62" spans="1:36" ht="22.5" customHeight="1">
      <c r="A62" s="231"/>
      <c r="B62" s="231"/>
      <c r="C62" s="231"/>
      <c r="D62" s="231"/>
      <c r="E62" s="231"/>
      <c r="F62" s="231"/>
      <c r="G62" s="231"/>
      <c r="H62" s="231"/>
      <c r="I62" s="231"/>
      <c r="J62" s="231"/>
      <c r="K62" s="231"/>
      <c r="L62" s="231"/>
      <c r="M62" s="231"/>
      <c r="N62" s="231"/>
      <c r="O62" s="231"/>
      <c r="P62" s="231"/>
      <c r="Q62" s="231"/>
      <c r="R62" s="231"/>
      <c r="S62" s="231"/>
      <c r="T62" s="231"/>
      <c r="U62" s="231"/>
      <c r="V62" s="231"/>
      <c r="W62" s="231"/>
      <c r="AJ62" s="232"/>
    </row>
    <row r="63" spans="1:36" ht="22.5" customHeight="1">
      <c r="A63" s="696" t="s">
        <v>508</v>
      </c>
      <c r="B63" s="696"/>
      <c r="C63" s="696"/>
      <c r="D63" s="696"/>
      <c r="E63" s="696"/>
      <c r="F63" s="696"/>
      <c r="G63" s="696"/>
      <c r="H63" s="696"/>
      <c r="I63" s="696"/>
      <c r="J63" s="696"/>
      <c r="K63" s="696"/>
      <c r="L63" s="696"/>
      <c r="M63" s="696"/>
      <c r="N63" s="696"/>
      <c r="O63" s="696"/>
      <c r="P63" s="696"/>
      <c r="Q63" s="696"/>
      <c r="R63" s="696"/>
      <c r="S63" s="696"/>
      <c r="T63" s="696"/>
      <c r="U63" s="696"/>
      <c r="V63" s="696"/>
      <c r="W63" s="696"/>
    </row>
    <row r="64" spans="1:36" ht="22.5" customHeight="1">
      <c r="A64" s="663"/>
      <c r="B64" s="664"/>
      <c r="C64" s="664"/>
      <c r="D64" s="664"/>
      <c r="E64" s="664"/>
      <c r="F64" s="664"/>
      <c r="G64" s="664"/>
      <c r="H64" s="664"/>
      <c r="I64" s="664"/>
      <c r="J64" s="664"/>
      <c r="K64" s="664"/>
      <c r="L64" s="664"/>
      <c r="M64" s="664"/>
      <c r="N64" s="664"/>
      <c r="O64" s="664"/>
      <c r="P64" s="664"/>
      <c r="Q64" s="664"/>
      <c r="R64" s="664"/>
      <c r="S64" s="664"/>
      <c r="T64" s="664"/>
      <c r="U64" s="664"/>
      <c r="V64" s="664"/>
      <c r="W64" s="665"/>
    </row>
    <row r="65" spans="1:23" ht="22.5" customHeight="1">
      <c r="A65" s="666"/>
      <c r="B65" s="667"/>
      <c r="C65" s="667"/>
      <c r="D65" s="667"/>
      <c r="E65" s="667"/>
      <c r="F65" s="667"/>
      <c r="G65" s="667"/>
      <c r="H65" s="667"/>
      <c r="I65" s="667"/>
      <c r="J65" s="667"/>
      <c r="K65" s="667"/>
      <c r="L65" s="667"/>
      <c r="M65" s="667"/>
      <c r="N65" s="667"/>
      <c r="O65" s="667"/>
      <c r="P65" s="667"/>
      <c r="Q65" s="667"/>
      <c r="R65" s="667"/>
      <c r="S65" s="667"/>
      <c r="T65" s="667"/>
      <c r="U65" s="667"/>
      <c r="V65" s="667"/>
      <c r="W65" s="668"/>
    </row>
    <row r="66" spans="1:23" ht="22.5" customHeight="1">
      <c r="A66" s="666"/>
      <c r="B66" s="667"/>
      <c r="C66" s="667"/>
      <c r="D66" s="667"/>
      <c r="E66" s="667"/>
      <c r="F66" s="667"/>
      <c r="G66" s="667"/>
      <c r="H66" s="667"/>
      <c r="I66" s="667"/>
      <c r="J66" s="667"/>
      <c r="K66" s="667"/>
      <c r="L66" s="667"/>
      <c r="M66" s="667"/>
      <c r="N66" s="667"/>
      <c r="O66" s="667"/>
      <c r="P66" s="667"/>
      <c r="Q66" s="667"/>
      <c r="R66" s="667"/>
      <c r="S66" s="667"/>
      <c r="T66" s="667"/>
      <c r="U66" s="667"/>
      <c r="V66" s="667"/>
      <c r="W66" s="668"/>
    </row>
    <row r="67" spans="1:23" ht="22.5" customHeight="1">
      <c r="A67" s="666"/>
      <c r="B67" s="667"/>
      <c r="C67" s="667"/>
      <c r="D67" s="667"/>
      <c r="E67" s="667"/>
      <c r="F67" s="667"/>
      <c r="G67" s="667"/>
      <c r="H67" s="667"/>
      <c r="I67" s="667"/>
      <c r="J67" s="667"/>
      <c r="K67" s="667"/>
      <c r="L67" s="667"/>
      <c r="M67" s="667"/>
      <c r="N67" s="667"/>
      <c r="O67" s="667"/>
      <c r="P67" s="667"/>
      <c r="Q67" s="667"/>
      <c r="R67" s="667"/>
      <c r="S67" s="667"/>
      <c r="T67" s="667"/>
      <c r="U67" s="667"/>
      <c r="V67" s="667"/>
      <c r="W67" s="668"/>
    </row>
    <row r="68" spans="1:23" ht="22.5" customHeight="1">
      <c r="A68" s="666"/>
      <c r="B68" s="667"/>
      <c r="C68" s="667"/>
      <c r="D68" s="667"/>
      <c r="E68" s="667"/>
      <c r="F68" s="667"/>
      <c r="G68" s="667"/>
      <c r="H68" s="667"/>
      <c r="I68" s="667"/>
      <c r="J68" s="667"/>
      <c r="K68" s="667"/>
      <c r="L68" s="667"/>
      <c r="M68" s="667"/>
      <c r="N68" s="667"/>
      <c r="O68" s="667"/>
      <c r="P68" s="667"/>
      <c r="Q68" s="667"/>
      <c r="R68" s="667"/>
      <c r="S68" s="667"/>
      <c r="T68" s="667"/>
      <c r="U68" s="667"/>
      <c r="V68" s="667"/>
      <c r="W68" s="668"/>
    </row>
    <row r="69" spans="1:23" ht="22.5" customHeight="1">
      <c r="A69" s="666"/>
      <c r="B69" s="667"/>
      <c r="C69" s="667"/>
      <c r="D69" s="667"/>
      <c r="E69" s="667"/>
      <c r="F69" s="667"/>
      <c r="G69" s="667"/>
      <c r="H69" s="667"/>
      <c r="I69" s="667"/>
      <c r="J69" s="667"/>
      <c r="K69" s="667"/>
      <c r="L69" s="667"/>
      <c r="M69" s="667"/>
      <c r="N69" s="667"/>
      <c r="O69" s="667"/>
      <c r="P69" s="667"/>
      <c r="Q69" s="667"/>
      <c r="R69" s="667"/>
      <c r="S69" s="667"/>
      <c r="T69" s="667"/>
      <c r="U69" s="667"/>
      <c r="V69" s="667"/>
      <c r="W69" s="668"/>
    </row>
    <row r="70" spans="1:23" ht="22.5" customHeight="1">
      <c r="A70" s="669"/>
      <c r="B70" s="670"/>
      <c r="C70" s="670"/>
      <c r="D70" s="670"/>
      <c r="E70" s="670"/>
      <c r="F70" s="670"/>
      <c r="G70" s="670"/>
      <c r="H70" s="670"/>
      <c r="I70" s="670"/>
      <c r="J70" s="670"/>
      <c r="K70" s="670"/>
      <c r="L70" s="670"/>
      <c r="M70" s="670"/>
      <c r="N70" s="670"/>
      <c r="O70" s="670"/>
      <c r="P70" s="670"/>
      <c r="Q70" s="670"/>
      <c r="R70" s="670"/>
      <c r="S70" s="670"/>
      <c r="T70" s="670"/>
      <c r="U70" s="670"/>
      <c r="V70" s="670"/>
      <c r="W70" s="671"/>
    </row>
    <row r="71" spans="1:23" ht="22.5" customHeight="1"/>
    <row r="72" spans="1:23" ht="22.5" customHeight="1"/>
    <row r="73" spans="1:23" ht="22.5" customHeight="1"/>
    <row r="74" spans="1:23" ht="22.5" customHeight="1"/>
    <row r="75" spans="1:23" ht="22.5" customHeight="1"/>
    <row r="76" spans="1:23" ht="22.5" customHeight="1"/>
    <row r="77" spans="1:23" ht="22.5" customHeight="1"/>
    <row r="78" spans="1:23" ht="22.5" customHeight="1"/>
    <row r="79" spans="1:23" ht="22.5" customHeight="1"/>
    <row r="80" spans="1:23" ht="22.5" customHeight="1"/>
    <row r="81" ht="22.5" customHeight="1"/>
    <row r="82" ht="22.5" customHeight="1"/>
    <row r="83" ht="22.5" customHeight="1"/>
    <row r="84" ht="15" customHeight="1"/>
    <row r="85" ht="15" customHeight="1"/>
  </sheetData>
  <sheetProtection password="FA39" sheet="1" objects="1" scenarios="1"/>
  <mergeCells count="152">
    <mergeCell ref="H5:I5"/>
    <mergeCell ref="A11:E11"/>
    <mergeCell ref="F11:W11"/>
    <mergeCell ref="V12:W12"/>
    <mergeCell ref="A12:E12"/>
    <mergeCell ref="F12:U12"/>
    <mergeCell ref="A1:D1"/>
    <mergeCell ref="A2:W2"/>
    <mergeCell ref="A4:B4"/>
    <mergeCell ref="C4:G4"/>
    <mergeCell ref="H4:I4"/>
    <mergeCell ref="J5:K5"/>
    <mergeCell ref="L5:S5"/>
    <mergeCell ref="T5:U5"/>
    <mergeCell ref="V5:W5"/>
    <mergeCell ref="T4:U4"/>
    <mergeCell ref="J4:K4"/>
    <mergeCell ref="L4:S4"/>
    <mergeCell ref="A10:E10"/>
    <mergeCell ref="F10:V10"/>
    <mergeCell ref="A9:E9"/>
    <mergeCell ref="F9:W9"/>
    <mergeCell ref="V4:W4"/>
    <mergeCell ref="A5:B5"/>
    <mergeCell ref="C5:G5"/>
    <mergeCell ref="F19:N19"/>
    <mergeCell ref="O19:T19"/>
    <mergeCell ref="U19:V19"/>
    <mergeCell ref="F20:N20"/>
    <mergeCell ref="O20:T20"/>
    <mergeCell ref="U20:V20"/>
    <mergeCell ref="A24:E24"/>
    <mergeCell ref="F24:H24"/>
    <mergeCell ref="I24:K24"/>
    <mergeCell ref="L24:N24"/>
    <mergeCell ref="O24:Q24"/>
    <mergeCell ref="S24:U24"/>
    <mergeCell ref="A13:E20"/>
    <mergeCell ref="F14:N14"/>
    <mergeCell ref="O14:T14"/>
    <mergeCell ref="U14:V14"/>
    <mergeCell ref="F15:N15"/>
    <mergeCell ref="O15:T15"/>
    <mergeCell ref="U15:V15"/>
    <mergeCell ref="U13:W13"/>
    <mergeCell ref="F13:N13"/>
    <mergeCell ref="O13:T13"/>
    <mergeCell ref="F16:N16"/>
    <mergeCell ref="O16:T16"/>
    <mergeCell ref="U16:V16"/>
    <mergeCell ref="F17:N17"/>
    <mergeCell ref="O17:T17"/>
    <mergeCell ref="U17:V17"/>
    <mergeCell ref="F18:N18"/>
    <mergeCell ref="O18:T18"/>
    <mergeCell ref="U18:V18"/>
    <mergeCell ref="A25:E25"/>
    <mergeCell ref="F25:G25"/>
    <mergeCell ref="I25:J25"/>
    <mergeCell ref="L25:M25"/>
    <mergeCell ref="O25:P25"/>
    <mergeCell ref="S25:T25"/>
    <mergeCell ref="A26:E26"/>
    <mergeCell ref="F26:G26"/>
    <mergeCell ref="I26:J26"/>
    <mergeCell ref="L26:M26"/>
    <mergeCell ref="O26:P26"/>
    <mergeCell ref="S26:T26"/>
    <mergeCell ref="A27:E27"/>
    <mergeCell ref="F27:G27"/>
    <mergeCell ref="I27:J27"/>
    <mergeCell ref="L27:M27"/>
    <mergeCell ref="O27:P27"/>
    <mergeCell ref="S27:T27"/>
    <mergeCell ref="A28:E28"/>
    <mergeCell ref="F28:G28"/>
    <mergeCell ref="I28:J28"/>
    <mergeCell ref="L28:M28"/>
    <mergeCell ref="O28:P28"/>
    <mergeCell ref="S28:T28"/>
    <mergeCell ref="B29:E29"/>
    <mergeCell ref="F29:G29"/>
    <mergeCell ref="I29:J29"/>
    <mergeCell ref="L29:M29"/>
    <mergeCell ref="O29:P29"/>
    <mergeCell ref="S29:T29"/>
    <mergeCell ref="A30:E30"/>
    <mergeCell ref="F30:G30"/>
    <mergeCell ref="I30:J30"/>
    <mergeCell ref="L30:M30"/>
    <mergeCell ref="O30:P30"/>
    <mergeCell ref="S30:T30"/>
    <mergeCell ref="A35:B40"/>
    <mergeCell ref="C35:G35"/>
    <mergeCell ref="H35:J35"/>
    <mergeCell ref="K35:W35"/>
    <mergeCell ref="C36:G36"/>
    <mergeCell ref="H36:I36"/>
    <mergeCell ref="K36:W36"/>
    <mergeCell ref="C37:G37"/>
    <mergeCell ref="H37:I37"/>
    <mergeCell ref="K37:W37"/>
    <mergeCell ref="C38:G38"/>
    <mergeCell ref="H38:I38"/>
    <mergeCell ref="K38:W38"/>
    <mergeCell ref="C39:G39"/>
    <mergeCell ref="H39:I39"/>
    <mergeCell ref="K39:W39"/>
    <mergeCell ref="A55:W61"/>
    <mergeCell ref="A64:W70"/>
    <mergeCell ref="A50:C52"/>
    <mergeCell ref="E50:G52"/>
    <mergeCell ref="I50:K52"/>
    <mergeCell ref="M50:O52"/>
    <mergeCell ref="A63:W63"/>
    <mergeCell ref="A54:W54"/>
    <mergeCell ref="C40:G40"/>
    <mergeCell ref="H40:I40"/>
    <mergeCell ref="K40:W40"/>
    <mergeCell ref="C43:G43"/>
    <mergeCell ref="H43:I43"/>
    <mergeCell ref="N43:P43"/>
    <mergeCell ref="S43:W43"/>
    <mergeCell ref="H41:I41"/>
    <mergeCell ref="N41:P41"/>
    <mergeCell ref="S41:W41"/>
    <mergeCell ref="C45:G46"/>
    <mergeCell ref="H45:I46"/>
    <mergeCell ref="J45:J46"/>
    <mergeCell ref="K45:K46"/>
    <mergeCell ref="L45:L46"/>
    <mergeCell ref="M45:M46"/>
    <mergeCell ref="A41:B46"/>
    <mergeCell ref="C41:G41"/>
    <mergeCell ref="C44:G44"/>
    <mergeCell ref="H44:I44"/>
    <mergeCell ref="Q50:S52"/>
    <mergeCell ref="U50:W52"/>
    <mergeCell ref="N45:P46"/>
    <mergeCell ref="Q45:W46"/>
    <mergeCell ref="A49:C49"/>
    <mergeCell ref="E49:G49"/>
    <mergeCell ref="I49:K49"/>
    <mergeCell ref="M49:O49"/>
    <mergeCell ref="Q49:S49"/>
    <mergeCell ref="U49:W49"/>
    <mergeCell ref="C42:G42"/>
    <mergeCell ref="H42:I42"/>
    <mergeCell ref="N42:P42"/>
    <mergeCell ref="S42:W42"/>
    <mergeCell ref="N44:P44"/>
    <mergeCell ref="S44:W44"/>
  </mergeCells>
  <phoneticPr fontId="39"/>
  <conditionalFormatting sqref="A5 T5 F9:F11 F14:V20 F25:G30 I25:J30 L25:M30 O25:P30 S25:T30 C36:I40 K36:W40 J41:J46 L41:L46 Q41:Q45 A50 E50 I50 M50 Q50 U50 A55 A64">
    <cfRule type="expression" dxfId="19" priority="2" stopIfTrue="1">
      <formula>A5=""</formula>
    </cfRule>
  </conditionalFormatting>
  <conditionalFormatting sqref="C5:S5 V5 F12">
    <cfRule type="expression" dxfId="18" priority="1" stopIfTrue="1">
      <formula>C5=""</formula>
    </cfRule>
  </conditionalFormatting>
  <dataValidations count="3">
    <dataValidation operator="greaterThanOrEqual" allowBlank="1" showErrorMessage="1" sqref="U14:V14"/>
    <dataValidation type="whole" imeMode="halfAlpha" operator="greaterThanOrEqual" allowBlank="1" showErrorMessage="1" sqref="T5:U5">
      <formula1>1</formula1>
    </dataValidation>
    <dataValidation type="list" allowBlank="1" showInputMessage="1" showErrorMessage="1" sqref="A5:B5">
      <formula1>INDIRECT("FL研修生番号")</formula1>
    </dataValidation>
  </dataValidations>
  <printOptions horizontalCentered="1"/>
  <pageMargins left="0.39370078740157483" right="0.39370078740157483" top="0.39370078740157483" bottom="0.19685039370078741" header="0.47244094488188981" footer="3.937007874015748E-2"/>
  <pageSetup paperSize="9" orientation="portrait" r:id="rId1"/>
  <headerFooter alignWithMargins="0">
    <oddHeader>&amp;R&amp;A&amp;P/&amp;N</oddHeader>
  </headerFooter>
  <rowBreaks count="1" manualBreakCount="1">
    <brk id="32" max="2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sheetPr>
  <dimension ref="A1:AM85"/>
  <sheetViews>
    <sheetView view="pageBreakPreview" zoomScaleNormal="100" zoomScaleSheetLayoutView="100" workbookViewId="0">
      <selection sqref="A1:D1"/>
    </sheetView>
  </sheetViews>
  <sheetFormatPr defaultColWidth="2.625" defaultRowHeight="14.25"/>
  <cols>
    <col min="1" max="39" width="3.75" style="193" customWidth="1"/>
    <col min="40" max="16384" width="2.625" style="193"/>
  </cols>
  <sheetData>
    <row r="1" spans="1:39" ht="22.5" customHeight="1">
      <c r="A1" s="568" t="s">
        <v>308</v>
      </c>
      <c r="B1" s="568"/>
      <c r="C1" s="568"/>
      <c r="D1" s="568"/>
      <c r="E1" s="191"/>
      <c r="F1" s="192"/>
      <c r="G1" s="192"/>
      <c r="H1" s="192"/>
      <c r="I1" s="192"/>
      <c r="J1" s="192"/>
      <c r="K1" s="192"/>
      <c r="L1" s="192"/>
      <c r="M1" s="192"/>
      <c r="N1" s="192"/>
      <c r="O1" s="192"/>
      <c r="P1" s="192"/>
      <c r="Q1" s="192"/>
      <c r="R1" s="192"/>
      <c r="S1" s="192"/>
      <c r="T1" s="192"/>
      <c r="U1" s="192"/>
      <c r="V1" s="192"/>
      <c r="W1" s="238"/>
      <c r="AG1" s="194"/>
    </row>
    <row r="2" spans="1:39" ht="22.5" customHeight="1">
      <c r="A2" s="569" t="s">
        <v>309</v>
      </c>
      <c r="B2" s="569"/>
      <c r="C2" s="569"/>
      <c r="D2" s="569"/>
      <c r="E2" s="569"/>
      <c r="F2" s="569"/>
      <c r="G2" s="569"/>
      <c r="H2" s="569"/>
      <c r="I2" s="569"/>
      <c r="J2" s="569"/>
      <c r="K2" s="569"/>
      <c r="L2" s="569"/>
      <c r="M2" s="569"/>
      <c r="N2" s="569"/>
      <c r="O2" s="569"/>
      <c r="P2" s="569"/>
      <c r="Q2" s="569"/>
      <c r="R2" s="569"/>
      <c r="S2" s="569"/>
      <c r="T2" s="569"/>
      <c r="U2" s="569"/>
      <c r="V2" s="569"/>
      <c r="W2" s="569"/>
      <c r="X2" s="195"/>
      <c r="Y2" s="195"/>
      <c r="Z2" s="195"/>
      <c r="AA2" s="195"/>
      <c r="AB2" s="195"/>
      <c r="AC2" s="195"/>
      <c r="AD2" s="195"/>
      <c r="AE2" s="195"/>
      <c r="AF2" s="195"/>
      <c r="AG2" s="195"/>
      <c r="AH2" s="195"/>
      <c r="AI2" s="195"/>
      <c r="AJ2" s="195"/>
      <c r="AK2" s="195"/>
      <c r="AL2" s="195"/>
      <c r="AM2" s="195"/>
    </row>
    <row r="3" spans="1:39" ht="22.5" customHeight="1">
      <c r="A3" s="193" t="s">
        <v>310</v>
      </c>
      <c r="E3" s="234" t="str">
        <f>IF('7-1(表紙)'!H10&lt;&gt;"","（所属："&amp;'7-1(表紙)'!H10&amp;"）","(所属）")</f>
        <v>(所属）</v>
      </c>
      <c r="F3" s="234"/>
      <c r="G3" s="234"/>
      <c r="H3" s="234"/>
      <c r="I3" s="234"/>
      <c r="J3" s="234"/>
      <c r="K3" s="234"/>
      <c r="L3" s="234"/>
      <c r="M3" s="234"/>
      <c r="N3" s="234"/>
      <c r="O3" s="234"/>
      <c r="P3" s="234"/>
      <c r="Q3" s="234"/>
      <c r="R3" s="234"/>
      <c r="S3" s="234"/>
      <c r="T3" s="234"/>
      <c r="U3" s="234"/>
      <c r="V3" s="234"/>
      <c r="W3" s="234"/>
    </row>
    <row r="4" spans="1:39" ht="22.5" customHeight="1">
      <c r="A4" s="570" t="s">
        <v>311</v>
      </c>
      <c r="B4" s="571"/>
      <c r="C4" s="550" t="s">
        <v>312</v>
      </c>
      <c r="D4" s="550"/>
      <c r="E4" s="550"/>
      <c r="F4" s="550"/>
      <c r="G4" s="550"/>
      <c r="H4" s="550" t="s">
        <v>313</v>
      </c>
      <c r="I4" s="550"/>
      <c r="J4" s="550" t="s">
        <v>314</v>
      </c>
      <c r="K4" s="550"/>
      <c r="L4" s="550" t="s">
        <v>315</v>
      </c>
      <c r="M4" s="550"/>
      <c r="N4" s="550"/>
      <c r="O4" s="550"/>
      <c r="P4" s="550"/>
      <c r="Q4" s="550"/>
      <c r="R4" s="550"/>
      <c r="S4" s="550"/>
      <c r="T4" s="584" t="s">
        <v>316</v>
      </c>
      <c r="U4" s="585"/>
      <c r="V4" s="570" t="s">
        <v>317</v>
      </c>
      <c r="W4" s="571"/>
    </row>
    <row r="5" spans="1:39" ht="22.5" customHeight="1">
      <c r="A5" s="586"/>
      <c r="B5" s="586"/>
      <c r="C5" s="552" t="str">
        <f>IF(A5&lt;&gt;"",VLOOKUP(A5,'7-2(基本)'!D10:L19,2,FALSE),"")</f>
        <v/>
      </c>
      <c r="D5" s="587"/>
      <c r="E5" s="587"/>
      <c r="F5" s="587"/>
      <c r="G5" s="553"/>
      <c r="H5" s="552" t="str">
        <f>IF(A5&lt;&gt;"",VLOOKUP(A5,'7-2(基本)'!D10:L19,5,FALSE)&amp;"","")</f>
        <v/>
      </c>
      <c r="I5" s="553"/>
      <c r="J5" s="552" t="str">
        <f>IF(A5&lt;&gt;"",VLOOKUP(A5,'7-2(基本)'!D10:L19,6,FALSE)&amp;"","")</f>
        <v/>
      </c>
      <c r="K5" s="553"/>
      <c r="L5" s="580" t="str">
        <f>IF(A5&lt;&gt;"",VLOOKUP(A5,'7-2(基本)'!D10:L19,7,FALSE)&amp;"","")</f>
        <v/>
      </c>
      <c r="M5" s="580"/>
      <c r="N5" s="580"/>
      <c r="O5" s="580"/>
      <c r="P5" s="580"/>
      <c r="Q5" s="580"/>
      <c r="R5" s="580"/>
      <c r="S5" s="580"/>
      <c r="T5" s="581"/>
      <c r="U5" s="581"/>
      <c r="V5" s="552" t="str">
        <f>IF(A5&lt;&gt;"",VLOOKUP(A5,'7-2(基本)'!D10:L19,9,FALSE)&amp;"","")</f>
        <v/>
      </c>
      <c r="W5" s="553"/>
    </row>
    <row r="6" spans="1:39" ht="22.5" customHeight="1">
      <c r="A6" s="197" t="s">
        <v>517</v>
      </c>
      <c r="B6" s="198"/>
      <c r="C6" s="198"/>
    </row>
    <row r="7" spans="1:39" ht="22.5" customHeight="1">
      <c r="A7" s="198"/>
      <c r="B7" s="198"/>
      <c r="C7" s="198"/>
    </row>
    <row r="8" spans="1:39" ht="22.5" customHeight="1">
      <c r="A8" s="193" t="s">
        <v>318</v>
      </c>
    </row>
    <row r="9" spans="1:39" ht="22.5" customHeight="1">
      <c r="A9" s="550" t="s">
        <v>319</v>
      </c>
      <c r="B9" s="550"/>
      <c r="C9" s="550"/>
      <c r="D9" s="550"/>
      <c r="E9" s="550"/>
      <c r="F9" s="554"/>
      <c r="G9" s="555"/>
      <c r="H9" s="555"/>
      <c r="I9" s="555"/>
      <c r="J9" s="555"/>
      <c r="K9" s="555"/>
      <c r="L9" s="555"/>
      <c r="M9" s="555"/>
      <c r="N9" s="555"/>
      <c r="O9" s="555"/>
      <c r="P9" s="555"/>
      <c r="Q9" s="555"/>
      <c r="R9" s="555"/>
      <c r="S9" s="555"/>
      <c r="T9" s="555"/>
      <c r="U9" s="555"/>
      <c r="V9" s="555"/>
      <c r="W9" s="556"/>
    </row>
    <row r="10" spans="1:39" ht="22.5" customHeight="1">
      <c r="A10" s="565" t="s">
        <v>320</v>
      </c>
      <c r="B10" s="565"/>
      <c r="C10" s="565"/>
      <c r="D10" s="565"/>
      <c r="E10" s="565"/>
      <c r="F10" s="582"/>
      <c r="G10" s="583"/>
      <c r="H10" s="583"/>
      <c r="I10" s="583"/>
      <c r="J10" s="583"/>
      <c r="K10" s="583"/>
      <c r="L10" s="583"/>
      <c r="M10" s="583"/>
      <c r="N10" s="583"/>
      <c r="O10" s="583"/>
      <c r="P10" s="583"/>
      <c r="Q10" s="583"/>
      <c r="R10" s="583"/>
      <c r="S10" s="583"/>
      <c r="T10" s="583"/>
      <c r="U10" s="583"/>
      <c r="V10" s="583"/>
      <c r="W10" s="199" t="s">
        <v>321</v>
      </c>
    </row>
    <row r="11" spans="1:39" ht="22.5" customHeight="1">
      <c r="A11" s="550" t="s">
        <v>322</v>
      </c>
      <c r="B11" s="550"/>
      <c r="C11" s="550"/>
      <c r="D11" s="550"/>
      <c r="E11" s="550"/>
      <c r="F11" s="551"/>
      <c r="G11" s="551"/>
      <c r="H11" s="551"/>
      <c r="I11" s="551"/>
      <c r="J11" s="551"/>
      <c r="K11" s="551"/>
      <c r="L11" s="551"/>
      <c r="M11" s="551"/>
      <c r="N11" s="551"/>
      <c r="O11" s="551"/>
      <c r="P11" s="551"/>
      <c r="Q11" s="551"/>
      <c r="R11" s="551"/>
      <c r="S11" s="551"/>
      <c r="T11" s="551"/>
      <c r="U11" s="551"/>
      <c r="V11" s="551"/>
      <c r="W11" s="551"/>
    </row>
    <row r="12" spans="1:39" ht="22.5" customHeight="1">
      <c r="A12" s="565" t="s">
        <v>323</v>
      </c>
      <c r="B12" s="565"/>
      <c r="C12" s="565"/>
      <c r="D12" s="565"/>
      <c r="E12" s="565"/>
      <c r="F12" s="566" t="str">
        <f>IF(SUM(U14:U20)=0,"",SUM(U14:U20))</f>
        <v/>
      </c>
      <c r="G12" s="566"/>
      <c r="H12" s="566"/>
      <c r="I12" s="566"/>
      <c r="J12" s="566"/>
      <c r="K12" s="566"/>
      <c r="L12" s="566"/>
      <c r="M12" s="566"/>
      <c r="N12" s="566"/>
      <c r="O12" s="566"/>
      <c r="P12" s="566"/>
      <c r="Q12" s="566"/>
      <c r="R12" s="566"/>
      <c r="S12" s="566"/>
      <c r="T12" s="566"/>
      <c r="U12" s="566"/>
      <c r="V12" s="567" t="s">
        <v>324</v>
      </c>
      <c r="W12" s="567"/>
    </row>
    <row r="13" spans="1:39" ht="22.5" customHeight="1">
      <c r="A13" s="612" t="s">
        <v>325</v>
      </c>
      <c r="B13" s="612"/>
      <c r="C13" s="612"/>
      <c r="D13" s="612"/>
      <c r="E13" s="612"/>
      <c r="F13" s="572" t="s">
        <v>326</v>
      </c>
      <c r="G13" s="573"/>
      <c r="H13" s="573"/>
      <c r="I13" s="573"/>
      <c r="J13" s="573"/>
      <c r="K13" s="573"/>
      <c r="L13" s="573"/>
      <c r="M13" s="573"/>
      <c r="N13" s="574"/>
      <c r="O13" s="575" t="s">
        <v>327</v>
      </c>
      <c r="P13" s="576"/>
      <c r="Q13" s="576"/>
      <c r="R13" s="576"/>
      <c r="S13" s="576"/>
      <c r="T13" s="577"/>
      <c r="U13" s="578" t="s">
        <v>328</v>
      </c>
      <c r="V13" s="578"/>
      <c r="W13" s="579"/>
    </row>
    <row r="14" spans="1:39" ht="22.5" customHeight="1">
      <c r="A14" s="612"/>
      <c r="B14" s="612"/>
      <c r="C14" s="612"/>
      <c r="D14" s="612"/>
      <c r="E14" s="612"/>
      <c r="F14" s="557"/>
      <c r="G14" s="558"/>
      <c r="H14" s="558"/>
      <c r="I14" s="558"/>
      <c r="J14" s="558"/>
      <c r="K14" s="558"/>
      <c r="L14" s="558"/>
      <c r="M14" s="558"/>
      <c r="N14" s="559"/>
      <c r="O14" s="560"/>
      <c r="P14" s="561"/>
      <c r="Q14" s="561"/>
      <c r="R14" s="561"/>
      <c r="S14" s="561"/>
      <c r="T14" s="562"/>
      <c r="U14" s="563"/>
      <c r="V14" s="564"/>
      <c r="W14" s="201" t="s">
        <v>329</v>
      </c>
    </row>
    <row r="15" spans="1:39" ht="22.5" customHeight="1">
      <c r="A15" s="612"/>
      <c r="B15" s="612"/>
      <c r="C15" s="612"/>
      <c r="D15" s="612"/>
      <c r="E15" s="612"/>
      <c r="F15" s="598"/>
      <c r="G15" s="599"/>
      <c r="H15" s="599"/>
      <c r="I15" s="599"/>
      <c r="J15" s="599"/>
      <c r="K15" s="599"/>
      <c r="L15" s="599"/>
      <c r="M15" s="599"/>
      <c r="N15" s="600"/>
      <c r="O15" s="601"/>
      <c r="P15" s="602"/>
      <c r="Q15" s="602"/>
      <c r="R15" s="602"/>
      <c r="S15" s="602"/>
      <c r="T15" s="603"/>
      <c r="U15" s="548"/>
      <c r="V15" s="549"/>
      <c r="W15" s="202" t="s">
        <v>329</v>
      </c>
    </row>
    <row r="16" spans="1:39" ht="22.5" customHeight="1">
      <c r="A16" s="612"/>
      <c r="B16" s="612"/>
      <c r="C16" s="612"/>
      <c r="D16" s="612"/>
      <c r="E16" s="612"/>
      <c r="F16" s="598"/>
      <c r="G16" s="599"/>
      <c r="H16" s="599"/>
      <c r="I16" s="599"/>
      <c r="J16" s="599"/>
      <c r="K16" s="599"/>
      <c r="L16" s="599"/>
      <c r="M16" s="599"/>
      <c r="N16" s="600"/>
      <c r="O16" s="601"/>
      <c r="P16" s="602"/>
      <c r="Q16" s="602"/>
      <c r="R16" s="602"/>
      <c r="S16" s="602"/>
      <c r="T16" s="603"/>
      <c r="U16" s="548"/>
      <c r="V16" s="549"/>
      <c r="W16" s="202" t="s">
        <v>329</v>
      </c>
    </row>
    <row r="17" spans="1:39" ht="22.5" customHeight="1">
      <c r="A17" s="612"/>
      <c r="B17" s="612"/>
      <c r="C17" s="612"/>
      <c r="D17" s="612"/>
      <c r="E17" s="612"/>
      <c r="F17" s="598"/>
      <c r="G17" s="599"/>
      <c r="H17" s="599"/>
      <c r="I17" s="599"/>
      <c r="J17" s="599"/>
      <c r="K17" s="599"/>
      <c r="L17" s="599"/>
      <c r="M17" s="599"/>
      <c r="N17" s="600"/>
      <c r="O17" s="601"/>
      <c r="P17" s="602"/>
      <c r="Q17" s="602"/>
      <c r="R17" s="602"/>
      <c r="S17" s="602"/>
      <c r="T17" s="603"/>
      <c r="U17" s="548"/>
      <c r="V17" s="549"/>
      <c r="W17" s="202" t="s">
        <v>329</v>
      </c>
    </row>
    <row r="18" spans="1:39" ht="22.5" customHeight="1">
      <c r="A18" s="612"/>
      <c r="B18" s="612"/>
      <c r="C18" s="612"/>
      <c r="D18" s="612"/>
      <c r="E18" s="612"/>
      <c r="F18" s="598"/>
      <c r="G18" s="599"/>
      <c r="H18" s="599"/>
      <c r="I18" s="599"/>
      <c r="J18" s="599"/>
      <c r="K18" s="599"/>
      <c r="L18" s="599"/>
      <c r="M18" s="599"/>
      <c r="N18" s="600"/>
      <c r="O18" s="601"/>
      <c r="P18" s="602"/>
      <c r="Q18" s="602"/>
      <c r="R18" s="602"/>
      <c r="S18" s="602"/>
      <c r="T18" s="603"/>
      <c r="U18" s="548"/>
      <c r="V18" s="549"/>
      <c r="W18" s="202" t="s">
        <v>329</v>
      </c>
    </row>
    <row r="19" spans="1:39" ht="22.5" customHeight="1">
      <c r="A19" s="612"/>
      <c r="B19" s="612"/>
      <c r="C19" s="612"/>
      <c r="D19" s="612"/>
      <c r="E19" s="612"/>
      <c r="F19" s="598"/>
      <c r="G19" s="599"/>
      <c r="H19" s="599"/>
      <c r="I19" s="599"/>
      <c r="J19" s="599"/>
      <c r="K19" s="599"/>
      <c r="L19" s="599"/>
      <c r="M19" s="599"/>
      <c r="N19" s="600"/>
      <c r="O19" s="601"/>
      <c r="P19" s="602"/>
      <c r="Q19" s="602"/>
      <c r="R19" s="602"/>
      <c r="S19" s="602"/>
      <c r="T19" s="603"/>
      <c r="U19" s="548"/>
      <c r="V19" s="549"/>
      <c r="W19" s="202" t="s">
        <v>329</v>
      </c>
    </row>
    <row r="20" spans="1:39" ht="22.5" customHeight="1">
      <c r="A20" s="612"/>
      <c r="B20" s="612"/>
      <c r="C20" s="612"/>
      <c r="D20" s="612"/>
      <c r="E20" s="612"/>
      <c r="F20" s="604"/>
      <c r="G20" s="605"/>
      <c r="H20" s="605"/>
      <c r="I20" s="605"/>
      <c r="J20" s="605"/>
      <c r="K20" s="605"/>
      <c r="L20" s="605"/>
      <c r="M20" s="605"/>
      <c r="N20" s="606"/>
      <c r="O20" s="607"/>
      <c r="P20" s="608"/>
      <c r="Q20" s="608"/>
      <c r="R20" s="608"/>
      <c r="S20" s="608"/>
      <c r="T20" s="609"/>
      <c r="U20" s="610"/>
      <c r="V20" s="611"/>
      <c r="W20" s="203" t="s">
        <v>329</v>
      </c>
    </row>
    <row r="21" spans="1:39" ht="22.5" customHeight="1">
      <c r="A21" s="197" t="s">
        <v>330</v>
      </c>
      <c r="B21" s="204"/>
      <c r="C21" s="204"/>
      <c r="D21" s="204"/>
      <c r="E21" s="204"/>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row>
    <row r="22" spans="1:39" ht="22.5" customHeight="1">
      <c r="A22" s="206"/>
      <c r="B22" s="206"/>
      <c r="C22" s="206"/>
      <c r="D22" s="207"/>
      <c r="E22" s="207"/>
      <c r="F22" s="207"/>
      <c r="G22" s="207"/>
      <c r="H22" s="208"/>
      <c r="I22" s="207"/>
      <c r="J22" s="207"/>
      <c r="K22" s="207"/>
      <c r="L22" s="207"/>
      <c r="M22" s="208"/>
      <c r="N22" s="207"/>
      <c r="O22" s="207"/>
      <c r="P22" s="207"/>
      <c r="Q22" s="207"/>
      <c r="R22" s="208"/>
      <c r="S22" s="207"/>
      <c r="T22" s="207"/>
      <c r="U22" s="207"/>
      <c r="V22" s="207"/>
      <c r="W22" s="208"/>
      <c r="AA22" s="207"/>
      <c r="AB22" s="207"/>
      <c r="AC22" s="207"/>
      <c r="AD22" s="207"/>
      <c r="AE22" s="208"/>
      <c r="AF22" s="207"/>
    </row>
    <row r="23" spans="1:39" ht="22.5" customHeight="1">
      <c r="A23" s="193" t="s">
        <v>331</v>
      </c>
    </row>
    <row r="24" spans="1:39" ht="39.950000000000003" customHeight="1">
      <c r="A24" s="588"/>
      <c r="B24" s="588"/>
      <c r="C24" s="588"/>
      <c r="D24" s="588"/>
      <c r="E24" s="588"/>
      <c r="F24" s="589" t="s">
        <v>332</v>
      </c>
      <c r="G24" s="590"/>
      <c r="H24" s="591"/>
      <c r="I24" s="592" t="s">
        <v>333</v>
      </c>
      <c r="J24" s="593"/>
      <c r="K24" s="594"/>
      <c r="L24" s="592" t="s">
        <v>334</v>
      </c>
      <c r="M24" s="593"/>
      <c r="N24" s="594"/>
      <c r="O24" s="589" t="s">
        <v>335</v>
      </c>
      <c r="P24" s="590"/>
      <c r="Q24" s="591"/>
      <c r="S24" s="595" t="s">
        <v>336</v>
      </c>
      <c r="T24" s="596"/>
      <c r="U24" s="597"/>
      <c r="V24" s="209"/>
      <c r="W24" s="209"/>
      <c r="X24" s="209"/>
    </row>
    <row r="25" spans="1:39" ht="22.5" customHeight="1">
      <c r="A25" s="552" t="s">
        <v>337</v>
      </c>
      <c r="B25" s="587"/>
      <c r="C25" s="587"/>
      <c r="D25" s="587"/>
      <c r="E25" s="553"/>
      <c r="F25" s="613"/>
      <c r="G25" s="614"/>
      <c r="H25" s="200" t="s">
        <v>338</v>
      </c>
      <c r="I25" s="613"/>
      <c r="J25" s="614"/>
      <c r="K25" s="200" t="s">
        <v>338</v>
      </c>
      <c r="L25" s="613"/>
      <c r="M25" s="614"/>
      <c r="N25" s="200" t="s">
        <v>338</v>
      </c>
      <c r="O25" s="613"/>
      <c r="P25" s="614"/>
      <c r="Q25" s="200" t="s">
        <v>338</v>
      </c>
      <c r="S25" s="613"/>
      <c r="T25" s="614"/>
      <c r="U25" s="211" t="s">
        <v>338</v>
      </c>
      <c r="V25" s="210"/>
      <c r="W25" s="210"/>
      <c r="X25" s="210"/>
    </row>
    <row r="26" spans="1:39" ht="22.5" customHeight="1">
      <c r="A26" s="552" t="s">
        <v>339</v>
      </c>
      <c r="B26" s="587"/>
      <c r="C26" s="587"/>
      <c r="D26" s="587"/>
      <c r="E26" s="553"/>
      <c r="F26" s="613"/>
      <c r="G26" s="614"/>
      <c r="H26" s="200" t="s">
        <v>338</v>
      </c>
      <c r="I26" s="613"/>
      <c r="J26" s="614"/>
      <c r="K26" s="200" t="s">
        <v>338</v>
      </c>
      <c r="L26" s="613"/>
      <c r="M26" s="614"/>
      <c r="N26" s="200" t="s">
        <v>338</v>
      </c>
      <c r="O26" s="613"/>
      <c r="P26" s="614"/>
      <c r="Q26" s="200" t="s">
        <v>338</v>
      </c>
      <c r="S26" s="613"/>
      <c r="T26" s="614"/>
      <c r="U26" s="196" t="s">
        <v>338</v>
      </c>
      <c r="V26" s="210"/>
      <c r="W26" s="210"/>
      <c r="X26" s="210"/>
    </row>
    <row r="27" spans="1:39" ht="22.5" customHeight="1">
      <c r="A27" s="552" t="s">
        <v>340</v>
      </c>
      <c r="B27" s="587"/>
      <c r="C27" s="587"/>
      <c r="D27" s="587"/>
      <c r="E27" s="553"/>
      <c r="F27" s="613"/>
      <c r="G27" s="614"/>
      <c r="H27" s="200" t="s">
        <v>338</v>
      </c>
      <c r="I27" s="613"/>
      <c r="J27" s="614"/>
      <c r="K27" s="200" t="s">
        <v>338</v>
      </c>
      <c r="L27" s="613"/>
      <c r="M27" s="614"/>
      <c r="N27" s="200" t="s">
        <v>338</v>
      </c>
      <c r="O27" s="613"/>
      <c r="P27" s="614"/>
      <c r="Q27" s="200" t="s">
        <v>338</v>
      </c>
      <c r="S27" s="613"/>
      <c r="T27" s="614"/>
      <c r="U27" s="213" t="s">
        <v>338</v>
      </c>
      <c r="V27" s="212"/>
    </row>
    <row r="28" spans="1:39" ht="22.5" customHeight="1">
      <c r="A28" s="615" t="s">
        <v>341</v>
      </c>
      <c r="B28" s="616"/>
      <c r="C28" s="616"/>
      <c r="D28" s="616"/>
      <c r="E28" s="617"/>
      <c r="F28" s="618"/>
      <c r="G28" s="619"/>
      <c r="H28" s="215" t="s">
        <v>342</v>
      </c>
      <c r="I28" s="618"/>
      <c r="J28" s="619"/>
      <c r="K28" s="215" t="s">
        <v>342</v>
      </c>
      <c r="L28" s="618"/>
      <c r="M28" s="619"/>
      <c r="N28" s="215" t="s">
        <v>342</v>
      </c>
      <c r="O28" s="618"/>
      <c r="P28" s="619"/>
      <c r="Q28" s="215" t="s">
        <v>342</v>
      </c>
      <c r="S28" s="618"/>
      <c r="T28" s="619"/>
      <c r="U28" s="214" t="s">
        <v>342</v>
      </c>
      <c r="V28" s="209"/>
      <c r="W28" s="209"/>
      <c r="X28" s="209"/>
    </row>
    <row r="29" spans="1:39" ht="22.5" customHeight="1">
      <c r="A29" s="216"/>
      <c r="B29" s="620" t="s">
        <v>343</v>
      </c>
      <c r="C29" s="620"/>
      <c r="D29" s="620"/>
      <c r="E29" s="621"/>
      <c r="F29" s="622"/>
      <c r="G29" s="623"/>
      <c r="H29" s="218" t="s">
        <v>342</v>
      </c>
      <c r="I29" s="622"/>
      <c r="J29" s="623"/>
      <c r="K29" s="218" t="s">
        <v>342</v>
      </c>
      <c r="L29" s="622"/>
      <c r="M29" s="623"/>
      <c r="N29" s="218" t="s">
        <v>342</v>
      </c>
      <c r="O29" s="622"/>
      <c r="P29" s="623"/>
      <c r="Q29" s="218" t="s">
        <v>342</v>
      </c>
      <c r="S29" s="622"/>
      <c r="T29" s="623"/>
      <c r="U29" s="217" t="s">
        <v>342</v>
      </c>
      <c r="V29" s="209"/>
      <c r="W29" s="209"/>
      <c r="X29" s="209"/>
    </row>
    <row r="30" spans="1:39" ht="22.5" customHeight="1">
      <c r="A30" s="552" t="s">
        <v>345</v>
      </c>
      <c r="B30" s="587"/>
      <c r="C30" s="587"/>
      <c r="D30" s="587"/>
      <c r="E30" s="553"/>
      <c r="F30" s="613"/>
      <c r="G30" s="614"/>
      <c r="H30" s="200" t="s">
        <v>346</v>
      </c>
      <c r="I30" s="613"/>
      <c r="J30" s="614"/>
      <c r="K30" s="200" t="s">
        <v>346</v>
      </c>
      <c r="L30" s="613"/>
      <c r="M30" s="614"/>
      <c r="N30" s="200" t="s">
        <v>346</v>
      </c>
      <c r="O30" s="613"/>
      <c r="P30" s="614"/>
      <c r="Q30" s="200" t="s">
        <v>346</v>
      </c>
      <c r="S30" s="613"/>
      <c r="T30" s="614"/>
      <c r="U30" s="196" t="s">
        <v>346</v>
      </c>
      <c r="V30" s="207"/>
    </row>
    <row r="31" spans="1:39" ht="22.5" customHeight="1">
      <c r="A31" s="197" t="s">
        <v>518</v>
      </c>
      <c r="B31" s="206"/>
      <c r="C31" s="206"/>
      <c r="D31" s="206"/>
      <c r="E31" s="206"/>
      <c r="F31" s="207"/>
      <c r="G31" s="207"/>
      <c r="H31" s="207"/>
      <c r="I31" s="207"/>
      <c r="J31" s="208"/>
      <c r="K31" s="207"/>
      <c r="L31" s="207"/>
      <c r="M31" s="207"/>
      <c r="N31" s="207"/>
      <c r="O31" s="208"/>
      <c r="P31" s="207"/>
      <c r="Q31" s="207"/>
      <c r="R31" s="207"/>
      <c r="S31" s="207"/>
      <c r="T31" s="208"/>
      <c r="U31" s="207"/>
      <c r="V31" s="207"/>
      <c r="W31" s="207"/>
      <c r="X31" s="208"/>
      <c r="AC31" s="207"/>
      <c r="AD31" s="207"/>
      <c r="AE31" s="208"/>
      <c r="AF31" s="207"/>
    </row>
    <row r="32" spans="1:39" ht="22.5" customHeight="1">
      <c r="A32" s="219"/>
      <c r="B32" s="206"/>
      <c r="C32" s="206"/>
      <c r="D32" s="206"/>
      <c r="E32" s="206"/>
      <c r="F32" s="207"/>
      <c r="G32" s="207"/>
      <c r="H32" s="207"/>
      <c r="I32" s="207"/>
      <c r="J32" s="208"/>
      <c r="K32" s="207"/>
      <c r="L32" s="207"/>
      <c r="M32" s="207"/>
      <c r="N32" s="207"/>
      <c r="O32" s="208"/>
      <c r="P32" s="207"/>
      <c r="Q32" s="207"/>
      <c r="R32" s="207"/>
      <c r="S32" s="207"/>
      <c r="T32" s="208"/>
      <c r="U32" s="207"/>
      <c r="V32" s="207"/>
      <c r="W32" s="207"/>
      <c r="X32" s="208"/>
      <c r="AC32" s="207"/>
      <c r="AD32" s="207"/>
      <c r="AE32" s="207"/>
      <c r="AF32" s="207"/>
      <c r="AG32" s="208"/>
      <c r="AH32" s="207"/>
      <c r="AM32" s="194"/>
    </row>
    <row r="33" spans="1:39" ht="22.5" customHeight="1">
      <c r="A33" s="219"/>
      <c r="B33" s="206"/>
      <c r="C33" s="206"/>
      <c r="D33" s="206"/>
      <c r="E33" s="206"/>
      <c r="F33" s="207"/>
      <c r="G33" s="207"/>
      <c r="H33" s="207"/>
      <c r="I33" s="207"/>
      <c r="J33" s="208"/>
      <c r="K33" s="207"/>
      <c r="L33" s="207"/>
      <c r="M33" s="207"/>
      <c r="N33" s="207"/>
      <c r="O33" s="208"/>
      <c r="P33" s="207"/>
      <c r="Q33" s="207"/>
      <c r="R33" s="207"/>
      <c r="S33" s="207"/>
      <c r="T33" s="208"/>
      <c r="U33" s="207"/>
      <c r="V33" s="207"/>
      <c r="W33" s="207"/>
      <c r="X33" s="208"/>
      <c r="AC33" s="207"/>
      <c r="AD33" s="207"/>
      <c r="AE33" s="207"/>
      <c r="AF33" s="207"/>
      <c r="AG33" s="208"/>
      <c r="AH33" s="207"/>
      <c r="AM33" s="194"/>
    </row>
    <row r="34" spans="1:39" ht="22.5" customHeight="1">
      <c r="A34" s="193" t="s">
        <v>347</v>
      </c>
    </row>
    <row r="35" spans="1:39" ht="22.5" customHeight="1">
      <c r="A35" s="624" t="s">
        <v>348</v>
      </c>
      <c r="B35" s="625"/>
      <c r="C35" s="589" t="s">
        <v>349</v>
      </c>
      <c r="D35" s="590"/>
      <c r="E35" s="590"/>
      <c r="F35" s="590"/>
      <c r="G35" s="590"/>
      <c r="H35" s="589" t="s">
        <v>350</v>
      </c>
      <c r="I35" s="590"/>
      <c r="J35" s="591"/>
      <c r="K35" s="589" t="s">
        <v>351</v>
      </c>
      <c r="L35" s="590"/>
      <c r="M35" s="590"/>
      <c r="N35" s="590"/>
      <c r="O35" s="590"/>
      <c r="P35" s="590"/>
      <c r="Q35" s="590"/>
      <c r="R35" s="590"/>
      <c r="S35" s="590"/>
      <c r="T35" s="590"/>
      <c r="U35" s="590"/>
      <c r="V35" s="590"/>
      <c r="W35" s="591"/>
    </row>
    <row r="36" spans="1:39" ht="22.5" customHeight="1">
      <c r="A36" s="626"/>
      <c r="B36" s="627"/>
      <c r="C36" s="630"/>
      <c r="D36" s="631"/>
      <c r="E36" s="631"/>
      <c r="F36" s="631"/>
      <c r="G36" s="631"/>
      <c r="H36" s="632"/>
      <c r="I36" s="633"/>
      <c r="J36" s="214" t="s">
        <v>352</v>
      </c>
      <c r="K36" s="634"/>
      <c r="L36" s="635"/>
      <c r="M36" s="635"/>
      <c r="N36" s="635"/>
      <c r="O36" s="635"/>
      <c r="P36" s="635"/>
      <c r="Q36" s="635"/>
      <c r="R36" s="635"/>
      <c r="S36" s="635"/>
      <c r="T36" s="635"/>
      <c r="U36" s="635"/>
      <c r="V36" s="635"/>
      <c r="W36" s="636"/>
    </row>
    <row r="37" spans="1:39" ht="22.5" customHeight="1">
      <c r="A37" s="626"/>
      <c r="B37" s="627"/>
      <c r="C37" s="637"/>
      <c r="D37" s="638"/>
      <c r="E37" s="638"/>
      <c r="F37" s="638"/>
      <c r="G37" s="638"/>
      <c r="H37" s="639"/>
      <c r="I37" s="640"/>
      <c r="J37" s="220" t="s">
        <v>352</v>
      </c>
      <c r="K37" s="641"/>
      <c r="L37" s="642"/>
      <c r="M37" s="642"/>
      <c r="N37" s="642"/>
      <c r="O37" s="642"/>
      <c r="P37" s="642"/>
      <c r="Q37" s="642"/>
      <c r="R37" s="642"/>
      <c r="S37" s="642"/>
      <c r="T37" s="642"/>
      <c r="U37" s="642"/>
      <c r="V37" s="642"/>
      <c r="W37" s="643"/>
    </row>
    <row r="38" spans="1:39" ht="22.5" customHeight="1">
      <c r="A38" s="626"/>
      <c r="B38" s="627"/>
      <c r="C38" s="637"/>
      <c r="D38" s="638"/>
      <c r="E38" s="638"/>
      <c r="F38" s="638"/>
      <c r="G38" s="638"/>
      <c r="H38" s="639"/>
      <c r="I38" s="640"/>
      <c r="J38" s="220" t="s">
        <v>352</v>
      </c>
      <c r="K38" s="641"/>
      <c r="L38" s="642"/>
      <c r="M38" s="642"/>
      <c r="N38" s="642"/>
      <c r="O38" s="642"/>
      <c r="P38" s="642"/>
      <c r="Q38" s="642"/>
      <c r="R38" s="642"/>
      <c r="S38" s="642"/>
      <c r="T38" s="642"/>
      <c r="U38" s="642"/>
      <c r="V38" s="642"/>
      <c r="W38" s="643"/>
    </row>
    <row r="39" spans="1:39" ht="22.5" customHeight="1">
      <c r="A39" s="626"/>
      <c r="B39" s="627"/>
      <c r="C39" s="637"/>
      <c r="D39" s="638"/>
      <c r="E39" s="638"/>
      <c r="F39" s="638"/>
      <c r="G39" s="638"/>
      <c r="H39" s="639"/>
      <c r="I39" s="640"/>
      <c r="J39" s="220" t="s">
        <v>352</v>
      </c>
      <c r="K39" s="641"/>
      <c r="L39" s="642"/>
      <c r="M39" s="642"/>
      <c r="N39" s="642"/>
      <c r="O39" s="642"/>
      <c r="P39" s="642"/>
      <c r="Q39" s="642"/>
      <c r="R39" s="642"/>
      <c r="S39" s="642"/>
      <c r="T39" s="642"/>
      <c r="U39" s="642"/>
      <c r="V39" s="642"/>
      <c r="W39" s="643"/>
      <c r="X39" s="221"/>
    </row>
    <row r="40" spans="1:39" ht="22.5" customHeight="1">
      <c r="A40" s="628"/>
      <c r="B40" s="629"/>
      <c r="C40" s="644"/>
      <c r="D40" s="645"/>
      <c r="E40" s="645"/>
      <c r="F40" s="645"/>
      <c r="G40" s="645"/>
      <c r="H40" s="646"/>
      <c r="I40" s="647"/>
      <c r="J40" s="217" t="s">
        <v>352</v>
      </c>
      <c r="K40" s="648"/>
      <c r="L40" s="649"/>
      <c r="M40" s="649"/>
      <c r="N40" s="649"/>
      <c r="O40" s="649"/>
      <c r="P40" s="649"/>
      <c r="Q40" s="649"/>
      <c r="R40" s="649"/>
      <c r="S40" s="649"/>
      <c r="T40" s="649"/>
      <c r="U40" s="649"/>
      <c r="V40" s="649"/>
      <c r="W40" s="650"/>
      <c r="X40" s="221"/>
    </row>
    <row r="41" spans="1:39" ht="22.5" customHeight="1">
      <c r="A41" s="565" t="s">
        <v>353</v>
      </c>
      <c r="B41" s="588"/>
      <c r="C41" s="615" t="s">
        <v>354</v>
      </c>
      <c r="D41" s="616"/>
      <c r="E41" s="616"/>
      <c r="F41" s="616"/>
      <c r="G41" s="616"/>
      <c r="H41" s="615" t="s">
        <v>355</v>
      </c>
      <c r="I41" s="616"/>
      <c r="J41" s="280"/>
      <c r="K41" s="223" t="s">
        <v>356</v>
      </c>
      <c r="L41" s="280"/>
      <c r="M41" s="223" t="s">
        <v>357</v>
      </c>
      <c r="N41" s="654" t="s">
        <v>175</v>
      </c>
      <c r="O41" s="616"/>
      <c r="P41" s="616"/>
      <c r="Q41" s="280"/>
      <c r="R41" s="223" t="s">
        <v>357</v>
      </c>
      <c r="S41" s="655"/>
      <c r="T41" s="655"/>
      <c r="U41" s="655"/>
      <c r="V41" s="655"/>
      <c r="W41" s="656"/>
      <c r="X41" s="221"/>
      <c r="Y41" s="221"/>
      <c r="Z41" s="221"/>
    </row>
    <row r="42" spans="1:39" ht="22.5" customHeight="1">
      <c r="A42" s="588"/>
      <c r="B42" s="588"/>
      <c r="C42" s="651" t="s">
        <v>358</v>
      </c>
      <c r="D42" s="652"/>
      <c r="E42" s="652"/>
      <c r="F42" s="652"/>
      <c r="G42" s="653"/>
      <c r="H42" s="651" t="s">
        <v>355</v>
      </c>
      <c r="I42" s="652"/>
      <c r="J42" s="281"/>
      <c r="K42" s="225" t="s">
        <v>356</v>
      </c>
      <c r="L42" s="281"/>
      <c r="M42" s="225" t="s">
        <v>357</v>
      </c>
      <c r="N42" s="657" t="s">
        <v>175</v>
      </c>
      <c r="O42" s="652"/>
      <c r="P42" s="652"/>
      <c r="Q42" s="281"/>
      <c r="R42" s="225" t="s">
        <v>357</v>
      </c>
      <c r="S42" s="658"/>
      <c r="T42" s="658"/>
      <c r="U42" s="658"/>
      <c r="V42" s="658"/>
      <c r="W42" s="659"/>
      <c r="X42" s="221"/>
      <c r="Y42" s="221"/>
      <c r="Z42" s="221"/>
    </row>
    <row r="43" spans="1:39" ht="22.5" customHeight="1">
      <c r="A43" s="588"/>
      <c r="B43" s="588"/>
      <c r="C43" s="651" t="s">
        <v>359</v>
      </c>
      <c r="D43" s="652"/>
      <c r="E43" s="652"/>
      <c r="F43" s="652"/>
      <c r="G43" s="653"/>
      <c r="H43" s="651" t="s">
        <v>355</v>
      </c>
      <c r="I43" s="652"/>
      <c r="J43" s="281"/>
      <c r="K43" s="225" t="s">
        <v>356</v>
      </c>
      <c r="L43" s="281"/>
      <c r="M43" s="225" t="s">
        <v>357</v>
      </c>
      <c r="N43" s="657" t="s">
        <v>175</v>
      </c>
      <c r="O43" s="652"/>
      <c r="P43" s="652"/>
      <c r="Q43" s="281"/>
      <c r="R43" s="225" t="s">
        <v>357</v>
      </c>
      <c r="S43" s="658"/>
      <c r="T43" s="658"/>
      <c r="U43" s="658"/>
      <c r="V43" s="658"/>
      <c r="W43" s="659"/>
    </row>
    <row r="44" spans="1:39" ht="22.5" customHeight="1">
      <c r="A44" s="588"/>
      <c r="B44" s="588"/>
      <c r="C44" s="660" t="s">
        <v>360</v>
      </c>
      <c r="D44" s="661"/>
      <c r="E44" s="661"/>
      <c r="F44" s="661"/>
      <c r="G44" s="662"/>
      <c r="H44" s="660" t="s">
        <v>355</v>
      </c>
      <c r="I44" s="661"/>
      <c r="J44" s="282"/>
      <c r="K44" s="227" t="s">
        <v>356</v>
      </c>
      <c r="L44" s="282"/>
      <c r="M44" s="227" t="s">
        <v>357</v>
      </c>
      <c r="N44" s="657" t="s">
        <v>175</v>
      </c>
      <c r="O44" s="652"/>
      <c r="P44" s="652"/>
      <c r="Q44" s="282"/>
      <c r="R44" s="227" t="s">
        <v>357</v>
      </c>
      <c r="S44" s="658"/>
      <c r="T44" s="658"/>
      <c r="U44" s="658"/>
      <c r="V44" s="658"/>
      <c r="W44" s="659"/>
    </row>
    <row r="45" spans="1:39" ht="22.5" customHeight="1">
      <c r="A45" s="588"/>
      <c r="B45" s="588"/>
      <c r="C45" s="673" t="s">
        <v>361</v>
      </c>
      <c r="D45" s="673"/>
      <c r="E45" s="673"/>
      <c r="F45" s="673"/>
      <c r="G45" s="673"/>
      <c r="H45" s="661" t="s">
        <v>362</v>
      </c>
      <c r="I45" s="661"/>
      <c r="J45" s="675"/>
      <c r="K45" s="677" t="s">
        <v>363</v>
      </c>
      <c r="L45" s="675"/>
      <c r="M45" s="677" t="s">
        <v>357</v>
      </c>
      <c r="N45" s="679" t="s">
        <v>364</v>
      </c>
      <c r="O45" s="680"/>
      <c r="P45" s="680"/>
      <c r="Q45" s="683"/>
      <c r="R45" s="683"/>
      <c r="S45" s="683"/>
      <c r="T45" s="683"/>
      <c r="U45" s="683"/>
      <c r="V45" s="683"/>
      <c r="W45" s="684"/>
    </row>
    <row r="46" spans="1:39" ht="22.5" customHeight="1">
      <c r="A46" s="588"/>
      <c r="B46" s="588"/>
      <c r="C46" s="550"/>
      <c r="D46" s="550"/>
      <c r="E46" s="550"/>
      <c r="F46" s="550"/>
      <c r="G46" s="550"/>
      <c r="H46" s="674"/>
      <c r="I46" s="674"/>
      <c r="J46" s="676"/>
      <c r="K46" s="678"/>
      <c r="L46" s="676"/>
      <c r="M46" s="678"/>
      <c r="N46" s="681"/>
      <c r="O46" s="682"/>
      <c r="P46" s="682"/>
      <c r="Q46" s="685"/>
      <c r="R46" s="685"/>
      <c r="S46" s="685"/>
      <c r="T46" s="685"/>
      <c r="U46" s="685"/>
      <c r="V46" s="685"/>
      <c r="W46" s="686"/>
    </row>
    <row r="47" spans="1:39" ht="22.5" customHeight="1">
      <c r="A47" s="367"/>
      <c r="B47" s="228"/>
      <c r="C47" s="229"/>
      <c r="D47" s="229"/>
      <c r="E47" s="229"/>
      <c r="F47" s="229"/>
      <c r="G47" s="229"/>
      <c r="H47" s="229"/>
      <c r="I47" s="229"/>
      <c r="J47" s="229"/>
      <c r="K47" s="229"/>
      <c r="L47" s="207"/>
      <c r="M47" s="207"/>
      <c r="N47" s="207"/>
      <c r="O47" s="207"/>
      <c r="P47" s="230"/>
      <c r="Q47" s="230"/>
      <c r="R47" s="207"/>
      <c r="S47" s="207"/>
      <c r="T47" s="207"/>
      <c r="U47" s="207"/>
      <c r="V47" s="230"/>
      <c r="W47" s="230"/>
      <c r="X47" s="207"/>
      <c r="Y47" s="207"/>
      <c r="Z47" s="207"/>
      <c r="AA47" s="230"/>
      <c r="AB47" s="230"/>
      <c r="AC47" s="229"/>
      <c r="AD47" s="229"/>
      <c r="AE47" s="230"/>
      <c r="AF47" s="230"/>
      <c r="AG47" s="230"/>
    </row>
    <row r="48" spans="1:39" ht="22.5" customHeight="1">
      <c r="A48" s="193" t="s">
        <v>365</v>
      </c>
    </row>
    <row r="49" spans="1:36" ht="22.5" customHeight="1">
      <c r="A49" s="672" t="s">
        <v>366</v>
      </c>
      <c r="B49" s="672"/>
      <c r="C49" s="672"/>
      <c r="E49" s="672" t="s">
        <v>367</v>
      </c>
      <c r="F49" s="672"/>
      <c r="G49" s="672"/>
      <c r="I49" s="672" t="s">
        <v>368</v>
      </c>
      <c r="J49" s="672"/>
      <c r="K49" s="672"/>
      <c r="M49" s="672" t="s">
        <v>369</v>
      </c>
      <c r="N49" s="672"/>
      <c r="O49" s="672"/>
      <c r="Q49" s="672" t="s">
        <v>370</v>
      </c>
      <c r="R49" s="672"/>
      <c r="S49" s="672"/>
      <c r="U49" s="672" t="s">
        <v>371</v>
      </c>
      <c r="V49" s="672"/>
      <c r="W49" s="672"/>
    </row>
    <row r="50" spans="1:36" ht="22.5" customHeight="1">
      <c r="A50" s="687"/>
      <c r="B50" s="688"/>
      <c r="C50" s="689"/>
      <c r="E50" s="687"/>
      <c r="F50" s="688"/>
      <c r="G50" s="689"/>
      <c r="I50" s="687"/>
      <c r="J50" s="688"/>
      <c r="K50" s="689"/>
      <c r="M50" s="687"/>
      <c r="N50" s="688"/>
      <c r="O50" s="689"/>
      <c r="Q50" s="687"/>
      <c r="R50" s="688"/>
      <c r="S50" s="689"/>
      <c r="U50" s="687"/>
      <c r="V50" s="688"/>
      <c r="W50" s="689"/>
    </row>
    <row r="51" spans="1:36" ht="22.5" customHeight="1">
      <c r="A51" s="690"/>
      <c r="B51" s="691"/>
      <c r="C51" s="692"/>
      <c r="E51" s="690"/>
      <c r="F51" s="691"/>
      <c r="G51" s="692"/>
      <c r="I51" s="690"/>
      <c r="J51" s="691"/>
      <c r="K51" s="692"/>
      <c r="M51" s="690"/>
      <c r="N51" s="691"/>
      <c r="O51" s="692"/>
      <c r="Q51" s="690"/>
      <c r="R51" s="691"/>
      <c r="S51" s="692"/>
      <c r="U51" s="690"/>
      <c r="V51" s="691"/>
      <c r="W51" s="692"/>
    </row>
    <row r="52" spans="1:36" ht="22.5" customHeight="1">
      <c r="A52" s="693"/>
      <c r="B52" s="694"/>
      <c r="C52" s="695"/>
      <c r="E52" s="693"/>
      <c r="F52" s="694"/>
      <c r="G52" s="695"/>
      <c r="I52" s="693"/>
      <c r="J52" s="694"/>
      <c r="K52" s="695"/>
      <c r="M52" s="693"/>
      <c r="N52" s="694"/>
      <c r="O52" s="695"/>
      <c r="Q52" s="693"/>
      <c r="R52" s="694"/>
      <c r="S52" s="695"/>
      <c r="U52" s="693"/>
      <c r="V52" s="694"/>
      <c r="W52" s="695"/>
    </row>
    <row r="53" spans="1:36" ht="22.5" customHeight="1"/>
    <row r="54" spans="1:36" ht="22.5" customHeight="1">
      <c r="A54" s="696" t="s">
        <v>526</v>
      </c>
      <c r="B54" s="696"/>
      <c r="C54" s="696"/>
      <c r="D54" s="696"/>
      <c r="E54" s="696"/>
      <c r="F54" s="696"/>
      <c r="G54" s="696"/>
      <c r="H54" s="696"/>
      <c r="I54" s="696"/>
      <c r="J54" s="696"/>
      <c r="K54" s="696"/>
      <c r="L54" s="696"/>
      <c r="M54" s="696"/>
      <c r="N54" s="696"/>
      <c r="O54" s="696"/>
      <c r="P54" s="696"/>
      <c r="Q54" s="696"/>
      <c r="R54" s="696"/>
      <c r="S54" s="696"/>
      <c r="T54" s="696"/>
      <c r="U54" s="696"/>
      <c r="V54" s="696"/>
      <c r="W54" s="696"/>
    </row>
    <row r="55" spans="1:36" ht="22.5" customHeight="1">
      <c r="A55" s="663"/>
      <c r="B55" s="664"/>
      <c r="C55" s="664"/>
      <c r="D55" s="664"/>
      <c r="E55" s="664"/>
      <c r="F55" s="664"/>
      <c r="G55" s="664"/>
      <c r="H55" s="664"/>
      <c r="I55" s="664"/>
      <c r="J55" s="664"/>
      <c r="K55" s="664"/>
      <c r="L55" s="664"/>
      <c r="M55" s="664"/>
      <c r="N55" s="664"/>
      <c r="O55" s="664"/>
      <c r="P55" s="664"/>
      <c r="Q55" s="664"/>
      <c r="R55" s="664"/>
      <c r="S55" s="664"/>
      <c r="T55" s="664"/>
      <c r="U55" s="664"/>
      <c r="V55" s="664"/>
      <c r="W55" s="665"/>
    </row>
    <row r="56" spans="1:36" ht="22.5" customHeight="1">
      <c r="A56" s="666"/>
      <c r="B56" s="667"/>
      <c r="C56" s="667"/>
      <c r="D56" s="667"/>
      <c r="E56" s="667"/>
      <c r="F56" s="667"/>
      <c r="G56" s="667"/>
      <c r="H56" s="667"/>
      <c r="I56" s="667"/>
      <c r="J56" s="667"/>
      <c r="K56" s="667"/>
      <c r="L56" s="667"/>
      <c r="M56" s="667"/>
      <c r="N56" s="667"/>
      <c r="O56" s="667"/>
      <c r="P56" s="667"/>
      <c r="Q56" s="667"/>
      <c r="R56" s="667"/>
      <c r="S56" s="667"/>
      <c r="T56" s="667"/>
      <c r="U56" s="667"/>
      <c r="V56" s="667"/>
      <c r="W56" s="668"/>
    </row>
    <row r="57" spans="1:36" ht="22.5" customHeight="1">
      <c r="A57" s="666"/>
      <c r="B57" s="667"/>
      <c r="C57" s="667"/>
      <c r="D57" s="667"/>
      <c r="E57" s="667"/>
      <c r="F57" s="667"/>
      <c r="G57" s="667"/>
      <c r="H57" s="667"/>
      <c r="I57" s="667"/>
      <c r="J57" s="667"/>
      <c r="K57" s="667"/>
      <c r="L57" s="667"/>
      <c r="M57" s="667"/>
      <c r="N57" s="667"/>
      <c r="O57" s="667"/>
      <c r="P57" s="667"/>
      <c r="Q57" s="667"/>
      <c r="R57" s="667"/>
      <c r="S57" s="667"/>
      <c r="T57" s="667"/>
      <c r="U57" s="667"/>
      <c r="V57" s="667"/>
      <c r="W57" s="668"/>
    </row>
    <row r="58" spans="1:36" ht="22.5" customHeight="1">
      <c r="A58" s="666"/>
      <c r="B58" s="667"/>
      <c r="C58" s="667"/>
      <c r="D58" s="667"/>
      <c r="E58" s="667"/>
      <c r="F58" s="667"/>
      <c r="G58" s="667"/>
      <c r="H58" s="667"/>
      <c r="I58" s="667"/>
      <c r="J58" s="667"/>
      <c r="K58" s="667"/>
      <c r="L58" s="667"/>
      <c r="M58" s="667"/>
      <c r="N58" s="667"/>
      <c r="O58" s="667"/>
      <c r="P58" s="667"/>
      <c r="Q58" s="667"/>
      <c r="R58" s="667"/>
      <c r="S58" s="667"/>
      <c r="T58" s="667"/>
      <c r="U58" s="667"/>
      <c r="V58" s="667"/>
      <c r="W58" s="668"/>
    </row>
    <row r="59" spans="1:36" ht="22.5" customHeight="1">
      <c r="A59" s="666"/>
      <c r="B59" s="667"/>
      <c r="C59" s="667"/>
      <c r="D59" s="667"/>
      <c r="E59" s="667"/>
      <c r="F59" s="667"/>
      <c r="G59" s="667"/>
      <c r="H59" s="667"/>
      <c r="I59" s="667"/>
      <c r="J59" s="667"/>
      <c r="K59" s="667"/>
      <c r="L59" s="667"/>
      <c r="M59" s="667"/>
      <c r="N59" s="667"/>
      <c r="O59" s="667"/>
      <c r="P59" s="667"/>
      <c r="Q59" s="667"/>
      <c r="R59" s="667"/>
      <c r="S59" s="667"/>
      <c r="T59" s="667"/>
      <c r="U59" s="667"/>
      <c r="V59" s="667"/>
      <c r="W59" s="668"/>
    </row>
    <row r="60" spans="1:36" ht="22.5" customHeight="1">
      <c r="A60" s="666"/>
      <c r="B60" s="667"/>
      <c r="C60" s="667"/>
      <c r="D60" s="667"/>
      <c r="E60" s="667"/>
      <c r="F60" s="667"/>
      <c r="G60" s="667"/>
      <c r="H60" s="667"/>
      <c r="I60" s="667"/>
      <c r="J60" s="667"/>
      <c r="K60" s="667"/>
      <c r="L60" s="667"/>
      <c r="M60" s="667"/>
      <c r="N60" s="667"/>
      <c r="O60" s="667"/>
      <c r="P60" s="667"/>
      <c r="Q60" s="667"/>
      <c r="R60" s="667"/>
      <c r="S60" s="667"/>
      <c r="T60" s="667"/>
      <c r="U60" s="667"/>
      <c r="V60" s="667"/>
      <c r="W60" s="668"/>
    </row>
    <row r="61" spans="1:36" ht="22.5" customHeight="1">
      <c r="A61" s="669"/>
      <c r="B61" s="670"/>
      <c r="C61" s="670"/>
      <c r="D61" s="670"/>
      <c r="E61" s="670"/>
      <c r="F61" s="670"/>
      <c r="G61" s="670"/>
      <c r="H61" s="670"/>
      <c r="I61" s="670"/>
      <c r="J61" s="670"/>
      <c r="K61" s="670"/>
      <c r="L61" s="670"/>
      <c r="M61" s="670"/>
      <c r="N61" s="670"/>
      <c r="O61" s="670"/>
      <c r="P61" s="670"/>
      <c r="Q61" s="670"/>
      <c r="R61" s="670"/>
      <c r="S61" s="670"/>
      <c r="T61" s="670"/>
      <c r="U61" s="670"/>
      <c r="V61" s="670"/>
      <c r="W61" s="671"/>
    </row>
    <row r="62" spans="1:36" ht="22.5" customHeight="1">
      <c r="A62" s="231"/>
      <c r="B62" s="231"/>
      <c r="C62" s="231"/>
      <c r="D62" s="231"/>
      <c r="E62" s="231"/>
      <c r="F62" s="231"/>
      <c r="G62" s="231"/>
      <c r="H62" s="231"/>
      <c r="I62" s="231"/>
      <c r="J62" s="231"/>
      <c r="K62" s="231"/>
      <c r="L62" s="231"/>
      <c r="M62" s="231"/>
      <c r="N62" s="231"/>
      <c r="O62" s="231"/>
      <c r="P62" s="231"/>
      <c r="Q62" s="231"/>
      <c r="R62" s="231"/>
      <c r="S62" s="231"/>
      <c r="T62" s="231"/>
      <c r="U62" s="231"/>
      <c r="V62" s="231"/>
      <c r="W62" s="231"/>
      <c r="AJ62" s="232"/>
    </row>
    <row r="63" spans="1:36" ht="22.5" customHeight="1">
      <c r="A63" s="696" t="s">
        <v>508</v>
      </c>
      <c r="B63" s="696"/>
      <c r="C63" s="696"/>
      <c r="D63" s="696"/>
      <c r="E63" s="696"/>
      <c r="F63" s="696"/>
      <c r="G63" s="696"/>
      <c r="H63" s="696"/>
      <c r="I63" s="696"/>
      <c r="J63" s="696"/>
      <c r="K63" s="696"/>
      <c r="L63" s="696"/>
      <c r="M63" s="696"/>
      <c r="N63" s="696"/>
      <c r="O63" s="696"/>
      <c r="P63" s="696"/>
      <c r="Q63" s="696"/>
      <c r="R63" s="696"/>
      <c r="S63" s="696"/>
      <c r="T63" s="696"/>
      <c r="U63" s="696"/>
      <c r="V63" s="696"/>
      <c r="W63" s="696"/>
    </row>
    <row r="64" spans="1:36" ht="22.5" customHeight="1">
      <c r="A64" s="663"/>
      <c r="B64" s="664"/>
      <c r="C64" s="664"/>
      <c r="D64" s="664"/>
      <c r="E64" s="664"/>
      <c r="F64" s="664"/>
      <c r="G64" s="664"/>
      <c r="H64" s="664"/>
      <c r="I64" s="664"/>
      <c r="J64" s="664"/>
      <c r="K64" s="664"/>
      <c r="L64" s="664"/>
      <c r="M64" s="664"/>
      <c r="N64" s="664"/>
      <c r="O64" s="664"/>
      <c r="P64" s="664"/>
      <c r="Q64" s="664"/>
      <c r="R64" s="664"/>
      <c r="S64" s="664"/>
      <c r="T64" s="664"/>
      <c r="U64" s="664"/>
      <c r="V64" s="664"/>
      <c r="W64" s="665"/>
    </row>
    <row r="65" spans="1:23" ht="22.5" customHeight="1">
      <c r="A65" s="666"/>
      <c r="B65" s="667"/>
      <c r="C65" s="667"/>
      <c r="D65" s="667"/>
      <c r="E65" s="667"/>
      <c r="F65" s="667"/>
      <c r="G65" s="667"/>
      <c r="H65" s="667"/>
      <c r="I65" s="667"/>
      <c r="J65" s="667"/>
      <c r="K65" s="667"/>
      <c r="L65" s="667"/>
      <c r="M65" s="667"/>
      <c r="N65" s="667"/>
      <c r="O65" s="667"/>
      <c r="P65" s="667"/>
      <c r="Q65" s="667"/>
      <c r="R65" s="667"/>
      <c r="S65" s="667"/>
      <c r="T65" s="667"/>
      <c r="U65" s="667"/>
      <c r="V65" s="667"/>
      <c r="W65" s="668"/>
    </row>
    <row r="66" spans="1:23" ht="22.5" customHeight="1">
      <c r="A66" s="666"/>
      <c r="B66" s="667"/>
      <c r="C66" s="667"/>
      <c r="D66" s="667"/>
      <c r="E66" s="667"/>
      <c r="F66" s="667"/>
      <c r="G66" s="667"/>
      <c r="H66" s="667"/>
      <c r="I66" s="667"/>
      <c r="J66" s="667"/>
      <c r="K66" s="667"/>
      <c r="L66" s="667"/>
      <c r="M66" s="667"/>
      <c r="N66" s="667"/>
      <c r="O66" s="667"/>
      <c r="P66" s="667"/>
      <c r="Q66" s="667"/>
      <c r="R66" s="667"/>
      <c r="S66" s="667"/>
      <c r="T66" s="667"/>
      <c r="U66" s="667"/>
      <c r="V66" s="667"/>
      <c r="W66" s="668"/>
    </row>
    <row r="67" spans="1:23" ht="22.5" customHeight="1">
      <c r="A67" s="666"/>
      <c r="B67" s="667"/>
      <c r="C67" s="667"/>
      <c r="D67" s="667"/>
      <c r="E67" s="667"/>
      <c r="F67" s="667"/>
      <c r="G67" s="667"/>
      <c r="H67" s="667"/>
      <c r="I67" s="667"/>
      <c r="J67" s="667"/>
      <c r="K67" s="667"/>
      <c r="L67" s="667"/>
      <c r="M67" s="667"/>
      <c r="N67" s="667"/>
      <c r="O67" s="667"/>
      <c r="P67" s="667"/>
      <c r="Q67" s="667"/>
      <c r="R67" s="667"/>
      <c r="S67" s="667"/>
      <c r="T67" s="667"/>
      <c r="U67" s="667"/>
      <c r="V67" s="667"/>
      <c r="W67" s="668"/>
    </row>
    <row r="68" spans="1:23" ht="22.5" customHeight="1">
      <c r="A68" s="666"/>
      <c r="B68" s="667"/>
      <c r="C68" s="667"/>
      <c r="D68" s="667"/>
      <c r="E68" s="667"/>
      <c r="F68" s="667"/>
      <c r="G68" s="667"/>
      <c r="H68" s="667"/>
      <c r="I68" s="667"/>
      <c r="J68" s="667"/>
      <c r="K68" s="667"/>
      <c r="L68" s="667"/>
      <c r="M68" s="667"/>
      <c r="N68" s="667"/>
      <c r="O68" s="667"/>
      <c r="P68" s="667"/>
      <c r="Q68" s="667"/>
      <c r="R68" s="667"/>
      <c r="S68" s="667"/>
      <c r="T68" s="667"/>
      <c r="U68" s="667"/>
      <c r="V68" s="667"/>
      <c r="W68" s="668"/>
    </row>
    <row r="69" spans="1:23" ht="22.5" customHeight="1">
      <c r="A69" s="666"/>
      <c r="B69" s="667"/>
      <c r="C69" s="667"/>
      <c r="D69" s="667"/>
      <c r="E69" s="667"/>
      <c r="F69" s="667"/>
      <c r="G69" s="667"/>
      <c r="H69" s="667"/>
      <c r="I69" s="667"/>
      <c r="J69" s="667"/>
      <c r="K69" s="667"/>
      <c r="L69" s="667"/>
      <c r="M69" s="667"/>
      <c r="N69" s="667"/>
      <c r="O69" s="667"/>
      <c r="P69" s="667"/>
      <c r="Q69" s="667"/>
      <c r="R69" s="667"/>
      <c r="S69" s="667"/>
      <c r="T69" s="667"/>
      <c r="U69" s="667"/>
      <c r="V69" s="667"/>
      <c r="W69" s="668"/>
    </row>
    <row r="70" spans="1:23" ht="22.5" customHeight="1">
      <c r="A70" s="669"/>
      <c r="B70" s="670"/>
      <c r="C70" s="670"/>
      <c r="D70" s="670"/>
      <c r="E70" s="670"/>
      <c r="F70" s="670"/>
      <c r="G70" s="670"/>
      <c r="H70" s="670"/>
      <c r="I70" s="670"/>
      <c r="J70" s="670"/>
      <c r="K70" s="670"/>
      <c r="L70" s="670"/>
      <c r="M70" s="670"/>
      <c r="N70" s="670"/>
      <c r="O70" s="670"/>
      <c r="P70" s="670"/>
      <c r="Q70" s="670"/>
      <c r="R70" s="670"/>
      <c r="S70" s="670"/>
      <c r="T70" s="670"/>
      <c r="U70" s="670"/>
      <c r="V70" s="670"/>
      <c r="W70" s="671"/>
    </row>
    <row r="71" spans="1:23" ht="22.5" customHeight="1"/>
    <row r="72" spans="1:23" ht="22.5" customHeight="1"/>
    <row r="73" spans="1:23" ht="22.5" customHeight="1"/>
    <row r="74" spans="1:23" ht="22.5" customHeight="1"/>
    <row r="75" spans="1:23" ht="22.5" customHeight="1"/>
    <row r="76" spans="1:23" ht="22.5" customHeight="1"/>
    <row r="77" spans="1:23" ht="22.5" customHeight="1"/>
    <row r="78" spans="1:23" ht="22.5" customHeight="1"/>
    <row r="79" spans="1:23" ht="22.5" customHeight="1"/>
    <row r="80" spans="1:23" ht="22.5" customHeight="1"/>
    <row r="81" ht="22.5" customHeight="1"/>
    <row r="82" ht="22.5" customHeight="1"/>
    <row r="83" ht="22.5" customHeight="1"/>
    <row r="84" ht="15" customHeight="1"/>
    <row r="85" ht="15" customHeight="1"/>
  </sheetData>
  <sheetProtection password="FA39" sheet="1" objects="1" scenarios="1"/>
  <mergeCells count="152">
    <mergeCell ref="H5:I5"/>
    <mergeCell ref="A11:E11"/>
    <mergeCell ref="F11:W11"/>
    <mergeCell ref="V12:W12"/>
    <mergeCell ref="A12:E12"/>
    <mergeCell ref="F12:U12"/>
    <mergeCell ref="A1:D1"/>
    <mergeCell ref="A2:W2"/>
    <mergeCell ref="A4:B4"/>
    <mergeCell ref="C4:G4"/>
    <mergeCell ref="H4:I4"/>
    <mergeCell ref="J5:K5"/>
    <mergeCell ref="L5:S5"/>
    <mergeCell ref="T5:U5"/>
    <mergeCell ref="V5:W5"/>
    <mergeCell ref="T4:U4"/>
    <mergeCell ref="J4:K4"/>
    <mergeCell ref="L4:S4"/>
    <mergeCell ref="A10:E10"/>
    <mergeCell ref="F10:V10"/>
    <mergeCell ref="A9:E9"/>
    <mergeCell ref="F9:W9"/>
    <mergeCell ref="V4:W4"/>
    <mergeCell ref="A5:B5"/>
    <mergeCell ref="C5:G5"/>
    <mergeCell ref="F19:N19"/>
    <mergeCell ref="O19:T19"/>
    <mergeCell ref="U19:V19"/>
    <mergeCell ref="F20:N20"/>
    <mergeCell ref="O20:T20"/>
    <mergeCell ref="U20:V20"/>
    <mergeCell ref="A24:E24"/>
    <mergeCell ref="F24:H24"/>
    <mergeCell ref="I24:K24"/>
    <mergeCell ref="L24:N24"/>
    <mergeCell ref="O24:Q24"/>
    <mergeCell ref="S24:U24"/>
    <mergeCell ref="A13:E20"/>
    <mergeCell ref="F14:N14"/>
    <mergeCell ref="O14:T14"/>
    <mergeCell ref="U14:V14"/>
    <mergeCell ref="F15:N15"/>
    <mergeCell ref="O15:T15"/>
    <mergeCell ref="U15:V15"/>
    <mergeCell ref="U13:W13"/>
    <mergeCell ref="F13:N13"/>
    <mergeCell ref="O13:T13"/>
    <mergeCell ref="F16:N16"/>
    <mergeCell ref="O16:T16"/>
    <mergeCell ref="U16:V16"/>
    <mergeCell ref="F17:N17"/>
    <mergeCell ref="O17:T17"/>
    <mergeCell ref="U17:V17"/>
    <mergeCell ref="F18:N18"/>
    <mergeCell ref="O18:T18"/>
    <mergeCell ref="U18:V18"/>
    <mergeCell ref="A25:E25"/>
    <mergeCell ref="F25:G25"/>
    <mergeCell ref="I25:J25"/>
    <mergeCell ref="L25:M25"/>
    <mergeCell ref="O25:P25"/>
    <mergeCell ref="S25:T25"/>
    <mergeCell ref="A26:E26"/>
    <mergeCell ref="F26:G26"/>
    <mergeCell ref="I26:J26"/>
    <mergeCell ref="L26:M26"/>
    <mergeCell ref="O26:P26"/>
    <mergeCell ref="S26:T26"/>
    <mergeCell ref="A27:E27"/>
    <mergeCell ref="F27:G27"/>
    <mergeCell ref="I27:J27"/>
    <mergeCell ref="L27:M27"/>
    <mergeCell ref="O27:P27"/>
    <mergeCell ref="S27:T27"/>
    <mergeCell ref="A28:E28"/>
    <mergeCell ref="F28:G28"/>
    <mergeCell ref="I28:J28"/>
    <mergeCell ref="L28:M28"/>
    <mergeCell ref="O28:P28"/>
    <mergeCell ref="S28:T28"/>
    <mergeCell ref="B29:E29"/>
    <mergeCell ref="F29:G29"/>
    <mergeCell ref="I29:J29"/>
    <mergeCell ref="L29:M29"/>
    <mergeCell ref="O29:P29"/>
    <mergeCell ref="S29:T29"/>
    <mergeCell ref="A30:E30"/>
    <mergeCell ref="F30:G30"/>
    <mergeCell ref="I30:J30"/>
    <mergeCell ref="L30:M30"/>
    <mergeCell ref="O30:P30"/>
    <mergeCell ref="S30:T30"/>
    <mergeCell ref="A35:B40"/>
    <mergeCell ref="C35:G35"/>
    <mergeCell ref="H35:J35"/>
    <mergeCell ref="K35:W35"/>
    <mergeCell ref="C36:G36"/>
    <mergeCell ref="H36:I36"/>
    <mergeCell ref="K36:W36"/>
    <mergeCell ref="C37:G37"/>
    <mergeCell ref="H37:I37"/>
    <mergeCell ref="K37:W37"/>
    <mergeCell ref="C38:G38"/>
    <mergeCell ref="H38:I38"/>
    <mergeCell ref="K38:W38"/>
    <mergeCell ref="C39:G39"/>
    <mergeCell ref="H39:I39"/>
    <mergeCell ref="K39:W39"/>
    <mergeCell ref="A55:W61"/>
    <mergeCell ref="A64:W70"/>
    <mergeCell ref="A50:C52"/>
    <mergeCell ref="E50:G52"/>
    <mergeCell ref="I50:K52"/>
    <mergeCell ref="M50:O52"/>
    <mergeCell ref="A63:W63"/>
    <mergeCell ref="A54:W54"/>
    <mergeCell ref="C40:G40"/>
    <mergeCell ref="H40:I40"/>
    <mergeCell ref="K40:W40"/>
    <mergeCell ref="C43:G43"/>
    <mergeCell ref="H43:I43"/>
    <mergeCell ref="N43:P43"/>
    <mergeCell ref="S43:W43"/>
    <mergeCell ref="H41:I41"/>
    <mergeCell ref="N41:P41"/>
    <mergeCell ref="S41:W41"/>
    <mergeCell ref="C45:G46"/>
    <mergeCell ref="H45:I46"/>
    <mergeCell ref="J45:J46"/>
    <mergeCell ref="K45:K46"/>
    <mergeCell ref="L45:L46"/>
    <mergeCell ref="M45:M46"/>
    <mergeCell ref="A41:B46"/>
    <mergeCell ref="C41:G41"/>
    <mergeCell ref="C44:G44"/>
    <mergeCell ref="H44:I44"/>
    <mergeCell ref="Q50:S52"/>
    <mergeCell ref="U50:W52"/>
    <mergeCell ref="N45:P46"/>
    <mergeCell ref="Q45:W46"/>
    <mergeCell ref="A49:C49"/>
    <mergeCell ref="E49:G49"/>
    <mergeCell ref="I49:K49"/>
    <mergeCell ref="M49:O49"/>
    <mergeCell ref="Q49:S49"/>
    <mergeCell ref="U49:W49"/>
    <mergeCell ref="C42:G42"/>
    <mergeCell ref="H42:I42"/>
    <mergeCell ref="N42:P42"/>
    <mergeCell ref="S42:W42"/>
    <mergeCell ref="N44:P44"/>
    <mergeCell ref="S44:W44"/>
  </mergeCells>
  <phoneticPr fontId="39"/>
  <conditionalFormatting sqref="A5 T5 F9:F11 F14:V20 F25:G30 I25:J30 L25:M30 O25:P30 S25:T30 C36:I40 K36:W40 J41:J46 L41:L46 Q41:Q45 A50 E50 I50 M50 Q50 U50 A55 A64">
    <cfRule type="expression" dxfId="17" priority="2" stopIfTrue="1">
      <formula>A5=""</formula>
    </cfRule>
  </conditionalFormatting>
  <conditionalFormatting sqref="C5:S5 V5 F12">
    <cfRule type="expression" dxfId="16" priority="1" stopIfTrue="1">
      <formula>C5=""</formula>
    </cfRule>
  </conditionalFormatting>
  <dataValidations count="3">
    <dataValidation type="list" allowBlank="1" showInputMessage="1" showErrorMessage="1" sqref="A5:B5">
      <formula1>INDIRECT("FL研修生番号")</formula1>
    </dataValidation>
    <dataValidation type="whole" imeMode="halfAlpha" operator="greaterThanOrEqual" allowBlank="1" showErrorMessage="1" sqref="T5:U5">
      <formula1>1</formula1>
    </dataValidation>
    <dataValidation operator="greaterThanOrEqual" allowBlank="1" showErrorMessage="1" sqref="U14:V14"/>
  </dataValidations>
  <printOptions horizontalCentered="1"/>
  <pageMargins left="0.39370078740157483" right="0.39370078740157483" top="0.39370078740157483" bottom="0.19685039370078741" header="0.47244094488188981" footer="3.937007874015748E-2"/>
  <pageSetup paperSize="9" orientation="portrait" r:id="rId1"/>
  <headerFooter alignWithMargins="0">
    <oddHeader>&amp;R&amp;A&amp;P/&amp;N</oddHeader>
  </headerFooter>
  <rowBreaks count="1" manualBreakCount="1">
    <brk id="32" max="2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sheetPr>
  <dimension ref="A1:AM85"/>
  <sheetViews>
    <sheetView view="pageBreakPreview" zoomScaleNormal="100" zoomScaleSheetLayoutView="100" workbookViewId="0">
      <selection sqref="A1:D1"/>
    </sheetView>
  </sheetViews>
  <sheetFormatPr defaultColWidth="2.625" defaultRowHeight="14.25"/>
  <cols>
    <col min="1" max="39" width="3.75" style="193" customWidth="1"/>
    <col min="40" max="16384" width="2.625" style="193"/>
  </cols>
  <sheetData>
    <row r="1" spans="1:39" ht="22.5" customHeight="1">
      <c r="A1" s="568" t="s">
        <v>308</v>
      </c>
      <c r="B1" s="568"/>
      <c r="C1" s="568"/>
      <c r="D1" s="568"/>
      <c r="E1" s="191"/>
      <c r="F1" s="192"/>
      <c r="G1" s="192"/>
      <c r="H1" s="192"/>
      <c r="I1" s="192"/>
      <c r="J1" s="192"/>
      <c r="K1" s="192"/>
      <c r="L1" s="192"/>
      <c r="M1" s="192"/>
      <c r="N1" s="192"/>
      <c r="O1" s="192"/>
      <c r="P1" s="192"/>
      <c r="Q1" s="192"/>
      <c r="R1" s="192"/>
      <c r="S1" s="192"/>
      <c r="T1" s="192"/>
      <c r="U1" s="192"/>
      <c r="V1" s="192"/>
      <c r="W1" s="238"/>
      <c r="AG1" s="194"/>
    </row>
    <row r="2" spans="1:39" ht="22.5" customHeight="1">
      <c r="A2" s="569" t="s">
        <v>309</v>
      </c>
      <c r="B2" s="569"/>
      <c r="C2" s="569"/>
      <c r="D2" s="569"/>
      <c r="E2" s="569"/>
      <c r="F2" s="569"/>
      <c r="G2" s="569"/>
      <c r="H2" s="569"/>
      <c r="I2" s="569"/>
      <c r="J2" s="569"/>
      <c r="K2" s="569"/>
      <c r="L2" s="569"/>
      <c r="M2" s="569"/>
      <c r="N2" s="569"/>
      <c r="O2" s="569"/>
      <c r="P2" s="569"/>
      <c r="Q2" s="569"/>
      <c r="R2" s="569"/>
      <c r="S2" s="569"/>
      <c r="T2" s="569"/>
      <c r="U2" s="569"/>
      <c r="V2" s="569"/>
      <c r="W2" s="569"/>
      <c r="X2" s="195"/>
      <c r="Y2" s="195"/>
      <c r="Z2" s="195"/>
      <c r="AA2" s="195"/>
      <c r="AB2" s="195"/>
      <c r="AC2" s="195"/>
      <c r="AD2" s="195"/>
      <c r="AE2" s="195"/>
      <c r="AF2" s="195"/>
      <c r="AG2" s="195"/>
      <c r="AH2" s="195"/>
      <c r="AI2" s="195"/>
      <c r="AJ2" s="195"/>
      <c r="AK2" s="195"/>
      <c r="AL2" s="195"/>
      <c r="AM2" s="195"/>
    </row>
    <row r="3" spans="1:39" ht="22.5" customHeight="1">
      <c r="A3" s="193" t="s">
        <v>310</v>
      </c>
      <c r="E3" s="234" t="str">
        <f>IF('7-1(表紙)'!H10&lt;&gt;"","（所属："&amp;'7-1(表紙)'!H10&amp;"）","(所属）")</f>
        <v>(所属）</v>
      </c>
      <c r="F3" s="234"/>
      <c r="G3" s="234"/>
      <c r="H3" s="234"/>
      <c r="I3" s="234"/>
      <c r="J3" s="234"/>
      <c r="K3" s="234"/>
      <c r="L3" s="234"/>
      <c r="M3" s="234"/>
      <c r="N3" s="234"/>
      <c r="O3" s="234"/>
      <c r="P3" s="234"/>
      <c r="Q3" s="234"/>
      <c r="R3" s="234"/>
      <c r="S3" s="234"/>
      <c r="T3" s="234"/>
      <c r="U3" s="234"/>
      <c r="V3" s="234"/>
      <c r="W3" s="234"/>
    </row>
    <row r="4" spans="1:39" ht="22.5" customHeight="1">
      <c r="A4" s="570" t="s">
        <v>311</v>
      </c>
      <c r="B4" s="571"/>
      <c r="C4" s="550" t="s">
        <v>312</v>
      </c>
      <c r="D4" s="550"/>
      <c r="E4" s="550"/>
      <c r="F4" s="550"/>
      <c r="G4" s="550"/>
      <c r="H4" s="550" t="s">
        <v>313</v>
      </c>
      <c r="I4" s="550"/>
      <c r="J4" s="550" t="s">
        <v>314</v>
      </c>
      <c r="K4" s="550"/>
      <c r="L4" s="550" t="s">
        <v>315</v>
      </c>
      <c r="M4" s="550"/>
      <c r="N4" s="550"/>
      <c r="O4" s="550"/>
      <c r="P4" s="550"/>
      <c r="Q4" s="550"/>
      <c r="R4" s="550"/>
      <c r="S4" s="550"/>
      <c r="T4" s="584" t="s">
        <v>316</v>
      </c>
      <c r="U4" s="585"/>
      <c r="V4" s="570" t="s">
        <v>317</v>
      </c>
      <c r="W4" s="571"/>
    </row>
    <row r="5" spans="1:39" ht="22.5" customHeight="1">
      <c r="A5" s="586"/>
      <c r="B5" s="586"/>
      <c r="C5" s="552" t="str">
        <f>IF(A5&lt;&gt;"",VLOOKUP(A5,'7-2(基本)'!D10:L19,2,FALSE),"")</f>
        <v/>
      </c>
      <c r="D5" s="587"/>
      <c r="E5" s="587"/>
      <c r="F5" s="587"/>
      <c r="G5" s="553"/>
      <c r="H5" s="552" t="str">
        <f>IF(A5&lt;&gt;"",VLOOKUP(A5,'7-2(基本)'!D10:L19,5,FALSE)&amp;"","")</f>
        <v/>
      </c>
      <c r="I5" s="553"/>
      <c r="J5" s="552" t="str">
        <f>IF(A5&lt;&gt;"",VLOOKUP(A5,'7-2(基本)'!D10:L19,6,FALSE)&amp;"","")</f>
        <v/>
      </c>
      <c r="K5" s="553"/>
      <c r="L5" s="580" t="str">
        <f>IF(A5&lt;&gt;"",VLOOKUP(A5,'7-2(基本)'!D10:L19,7,FALSE)&amp;"","")</f>
        <v/>
      </c>
      <c r="M5" s="580"/>
      <c r="N5" s="580"/>
      <c r="O5" s="580"/>
      <c r="P5" s="580"/>
      <c r="Q5" s="580"/>
      <c r="R5" s="580"/>
      <c r="S5" s="580"/>
      <c r="T5" s="581"/>
      <c r="U5" s="581"/>
      <c r="V5" s="552" t="str">
        <f>IF(A5&lt;&gt;"",VLOOKUP(A5,'7-2(基本)'!D10:L19,9,FALSE)&amp;"","")</f>
        <v/>
      </c>
      <c r="W5" s="553"/>
    </row>
    <row r="6" spans="1:39" ht="22.5" customHeight="1">
      <c r="A6" s="197" t="s">
        <v>517</v>
      </c>
      <c r="B6" s="198"/>
      <c r="C6" s="198"/>
    </row>
    <row r="7" spans="1:39" ht="22.5" customHeight="1">
      <c r="A7" s="198"/>
      <c r="B7" s="198"/>
      <c r="C7" s="198"/>
    </row>
    <row r="8" spans="1:39" ht="22.5" customHeight="1">
      <c r="A8" s="193" t="s">
        <v>318</v>
      </c>
    </row>
    <row r="9" spans="1:39" ht="22.5" customHeight="1">
      <c r="A9" s="550" t="s">
        <v>319</v>
      </c>
      <c r="B9" s="550"/>
      <c r="C9" s="550"/>
      <c r="D9" s="550"/>
      <c r="E9" s="550"/>
      <c r="F9" s="554"/>
      <c r="G9" s="555"/>
      <c r="H9" s="555"/>
      <c r="I9" s="555"/>
      <c r="J9" s="555"/>
      <c r="K9" s="555"/>
      <c r="L9" s="555"/>
      <c r="M9" s="555"/>
      <c r="N9" s="555"/>
      <c r="O9" s="555"/>
      <c r="P9" s="555"/>
      <c r="Q9" s="555"/>
      <c r="R9" s="555"/>
      <c r="S9" s="555"/>
      <c r="T9" s="555"/>
      <c r="U9" s="555"/>
      <c r="V9" s="555"/>
      <c r="W9" s="556"/>
    </row>
    <row r="10" spans="1:39" ht="22.5" customHeight="1">
      <c r="A10" s="565" t="s">
        <v>320</v>
      </c>
      <c r="B10" s="565"/>
      <c r="C10" s="565"/>
      <c r="D10" s="565"/>
      <c r="E10" s="565"/>
      <c r="F10" s="582"/>
      <c r="G10" s="583"/>
      <c r="H10" s="583"/>
      <c r="I10" s="583"/>
      <c r="J10" s="583"/>
      <c r="K10" s="583"/>
      <c r="L10" s="583"/>
      <c r="M10" s="583"/>
      <c r="N10" s="583"/>
      <c r="O10" s="583"/>
      <c r="P10" s="583"/>
      <c r="Q10" s="583"/>
      <c r="R10" s="583"/>
      <c r="S10" s="583"/>
      <c r="T10" s="583"/>
      <c r="U10" s="583"/>
      <c r="V10" s="583"/>
      <c r="W10" s="199" t="s">
        <v>321</v>
      </c>
    </row>
    <row r="11" spans="1:39" ht="22.5" customHeight="1">
      <c r="A11" s="550" t="s">
        <v>322</v>
      </c>
      <c r="B11" s="550"/>
      <c r="C11" s="550"/>
      <c r="D11" s="550"/>
      <c r="E11" s="550"/>
      <c r="F11" s="551"/>
      <c r="G11" s="551"/>
      <c r="H11" s="551"/>
      <c r="I11" s="551"/>
      <c r="J11" s="551"/>
      <c r="K11" s="551"/>
      <c r="L11" s="551"/>
      <c r="M11" s="551"/>
      <c r="N11" s="551"/>
      <c r="O11" s="551"/>
      <c r="P11" s="551"/>
      <c r="Q11" s="551"/>
      <c r="R11" s="551"/>
      <c r="S11" s="551"/>
      <c r="T11" s="551"/>
      <c r="U11" s="551"/>
      <c r="V11" s="551"/>
      <c r="W11" s="551"/>
    </row>
    <row r="12" spans="1:39" ht="22.5" customHeight="1">
      <c r="A12" s="565" t="s">
        <v>323</v>
      </c>
      <c r="B12" s="565"/>
      <c r="C12" s="565"/>
      <c r="D12" s="565"/>
      <c r="E12" s="565"/>
      <c r="F12" s="566" t="str">
        <f>IF(SUM(U14:U20)=0,"",SUM(U14:U20))</f>
        <v/>
      </c>
      <c r="G12" s="566"/>
      <c r="H12" s="566"/>
      <c r="I12" s="566"/>
      <c r="J12" s="566"/>
      <c r="K12" s="566"/>
      <c r="L12" s="566"/>
      <c r="M12" s="566"/>
      <c r="N12" s="566"/>
      <c r="O12" s="566"/>
      <c r="P12" s="566"/>
      <c r="Q12" s="566"/>
      <c r="R12" s="566"/>
      <c r="S12" s="566"/>
      <c r="T12" s="566"/>
      <c r="U12" s="566"/>
      <c r="V12" s="567" t="s">
        <v>324</v>
      </c>
      <c r="W12" s="567"/>
    </row>
    <row r="13" spans="1:39" ht="22.5" customHeight="1">
      <c r="A13" s="612" t="s">
        <v>325</v>
      </c>
      <c r="B13" s="612"/>
      <c r="C13" s="612"/>
      <c r="D13" s="612"/>
      <c r="E13" s="612"/>
      <c r="F13" s="572" t="s">
        <v>326</v>
      </c>
      <c r="G13" s="573"/>
      <c r="H13" s="573"/>
      <c r="I13" s="573"/>
      <c r="J13" s="573"/>
      <c r="K13" s="573"/>
      <c r="L13" s="573"/>
      <c r="M13" s="573"/>
      <c r="N13" s="574"/>
      <c r="O13" s="575" t="s">
        <v>327</v>
      </c>
      <c r="P13" s="576"/>
      <c r="Q13" s="576"/>
      <c r="R13" s="576"/>
      <c r="S13" s="576"/>
      <c r="T13" s="577"/>
      <c r="U13" s="578" t="s">
        <v>328</v>
      </c>
      <c r="V13" s="578"/>
      <c r="W13" s="579"/>
    </row>
    <row r="14" spans="1:39" ht="22.5" customHeight="1">
      <c r="A14" s="612"/>
      <c r="B14" s="612"/>
      <c r="C14" s="612"/>
      <c r="D14" s="612"/>
      <c r="E14" s="612"/>
      <c r="F14" s="557"/>
      <c r="G14" s="558"/>
      <c r="H14" s="558"/>
      <c r="I14" s="558"/>
      <c r="J14" s="558"/>
      <c r="K14" s="558"/>
      <c r="L14" s="558"/>
      <c r="M14" s="558"/>
      <c r="N14" s="559"/>
      <c r="O14" s="560"/>
      <c r="P14" s="561"/>
      <c r="Q14" s="561"/>
      <c r="R14" s="561"/>
      <c r="S14" s="561"/>
      <c r="T14" s="562"/>
      <c r="U14" s="563"/>
      <c r="V14" s="564"/>
      <c r="W14" s="201" t="s">
        <v>329</v>
      </c>
    </row>
    <row r="15" spans="1:39" ht="22.5" customHeight="1">
      <c r="A15" s="612"/>
      <c r="B15" s="612"/>
      <c r="C15" s="612"/>
      <c r="D15" s="612"/>
      <c r="E15" s="612"/>
      <c r="F15" s="598"/>
      <c r="G15" s="599"/>
      <c r="H15" s="599"/>
      <c r="I15" s="599"/>
      <c r="J15" s="599"/>
      <c r="K15" s="599"/>
      <c r="L15" s="599"/>
      <c r="M15" s="599"/>
      <c r="N15" s="600"/>
      <c r="O15" s="601"/>
      <c r="P15" s="602"/>
      <c r="Q15" s="602"/>
      <c r="R15" s="602"/>
      <c r="S15" s="602"/>
      <c r="T15" s="603"/>
      <c r="U15" s="548"/>
      <c r="V15" s="549"/>
      <c r="W15" s="202" t="s">
        <v>329</v>
      </c>
    </row>
    <row r="16" spans="1:39" ht="22.5" customHeight="1">
      <c r="A16" s="612"/>
      <c r="B16" s="612"/>
      <c r="C16" s="612"/>
      <c r="D16" s="612"/>
      <c r="E16" s="612"/>
      <c r="F16" s="598"/>
      <c r="G16" s="599"/>
      <c r="H16" s="599"/>
      <c r="I16" s="599"/>
      <c r="J16" s="599"/>
      <c r="K16" s="599"/>
      <c r="L16" s="599"/>
      <c r="M16" s="599"/>
      <c r="N16" s="600"/>
      <c r="O16" s="601"/>
      <c r="P16" s="602"/>
      <c r="Q16" s="602"/>
      <c r="R16" s="602"/>
      <c r="S16" s="602"/>
      <c r="T16" s="603"/>
      <c r="U16" s="548"/>
      <c r="V16" s="549"/>
      <c r="W16" s="202" t="s">
        <v>329</v>
      </c>
    </row>
    <row r="17" spans="1:39" ht="22.5" customHeight="1">
      <c r="A17" s="612"/>
      <c r="B17" s="612"/>
      <c r="C17" s="612"/>
      <c r="D17" s="612"/>
      <c r="E17" s="612"/>
      <c r="F17" s="598"/>
      <c r="G17" s="599"/>
      <c r="H17" s="599"/>
      <c r="I17" s="599"/>
      <c r="J17" s="599"/>
      <c r="K17" s="599"/>
      <c r="L17" s="599"/>
      <c r="M17" s="599"/>
      <c r="N17" s="600"/>
      <c r="O17" s="601"/>
      <c r="P17" s="602"/>
      <c r="Q17" s="602"/>
      <c r="R17" s="602"/>
      <c r="S17" s="602"/>
      <c r="T17" s="603"/>
      <c r="U17" s="548"/>
      <c r="V17" s="549"/>
      <c r="W17" s="202" t="s">
        <v>329</v>
      </c>
    </row>
    <row r="18" spans="1:39" ht="22.5" customHeight="1">
      <c r="A18" s="612"/>
      <c r="B18" s="612"/>
      <c r="C18" s="612"/>
      <c r="D18" s="612"/>
      <c r="E18" s="612"/>
      <c r="F18" s="598"/>
      <c r="G18" s="599"/>
      <c r="H18" s="599"/>
      <c r="I18" s="599"/>
      <c r="J18" s="599"/>
      <c r="K18" s="599"/>
      <c r="L18" s="599"/>
      <c r="M18" s="599"/>
      <c r="N18" s="600"/>
      <c r="O18" s="601"/>
      <c r="P18" s="602"/>
      <c r="Q18" s="602"/>
      <c r="R18" s="602"/>
      <c r="S18" s="602"/>
      <c r="T18" s="603"/>
      <c r="U18" s="548"/>
      <c r="V18" s="549"/>
      <c r="W18" s="202" t="s">
        <v>329</v>
      </c>
    </row>
    <row r="19" spans="1:39" ht="22.5" customHeight="1">
      <c r="A19" s="612"/>
      <c r="B19" s="612"/>
      <c r="C19" s="612"/>
      <c r="D19" s="612"/>
      <c r="E19" s="612"/>
      <c r="F19" s="598"/>
      <c r="G19" s="599"/>
      <c r="H19" s="599"/>
      <c r="I19" s="599"/>
      <c r="J19" s="599"/>
      <c r="K19" s="599"/>
      <c r="L19" s="599"/>
      <c r="M19" s="599"/>
      <c r="N19" s="600"/>
      <c r="O19" s="601"/>
      <c r="P19" s="602"/>
      <c r="Q19" s="602"/>
      <c r="R19" s="602"/>
      <c r="S19" s="602"/>
      <c r="T19" s="603"/>
      <c r="U19" s="548"/>
      <c r="V19" s="549"/>
      <c r="W19" s="202" t="s">
        <v>329</v>
      </c>
    </row>
    <row r="20" spans="1:39" ht="22.5" customHeight="1">
      <c r="A20" s="612"/>
      <c r="B20" s="612"/>
      <c r="C20" s="612"/>
      <c r="D20" s="612"/>
      <c r="E20" s="612"/>
      <c r="F20" s="604"/>
      <c r="G20" s="605"/>
      <c r="H20" s="605"/>
      <c r="I20" s="605"/>
      <c r="J20" s="605"/>
      <c r="K20" s="605"/>
      <c r="L20" s="605"/>
      <c r="M20" s="605"/>
      <c r="N20" s="606"/>
      <c r="O20" s="607"/>
      <c r="P20" s="608"/>
      <c r="Q20" s="608"/>
      <c r="R20" s="608"/>
      <c r="S20" s="608"/>
      <c r="T20" s="609"/>
      <c r="U20" s="610"/>
      <c r="V20" s="611"/>
      <c r="W20" s="203" t="s">
        <v>329</v>
      </c>
    </row>
    <row r="21" spans="1:39" ht="22.5" customHeight="1">
      <c r="A21" s="197" t="s">
        <v>330</v>
      </c>
      <c r="B21" s="204"/>
      <c r="C21" s="204"/>
      <c r="D21" s="204"/>
      <c r="E21" s="204"/>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row>
    <row r="22" spans="1:39" ht="22.5" customHeight="1">
      <c r="A22" s="206"/>
      <c r="B22" s="206"/>
      <c r="C22" s="206"/>
      <c r="D22" s="207"/>
      <c r="E22" s="207"/>
      <c r="F22" s="207"/>
      <c r="G22" s="207"/>
      <c r="H22" s="208"/>
      <c r="I22" s="207"/>
      <c r="J22" s="207"/>
      <c r="K22" s="207"/>
      <c r="L22" s="207"/>
      <c r="M22" s="208"/>
      <c r="N22" s="207"/>
      <c r="O22" s="207"/>
      <c r="P22" s="207"/>
      <c r="Q22" s="207"/>
      <c r="R22" s="208"/>
      <c r="S22" s="207"/>
      <c r="T22" s="207"/>
      <c r="U22" s="207"/>
      <c r="V22" s="207"/>
      <c r="W22" s="208"/>
      <c r="AA22" s="207"/>
      <c r="AB22" s="207"/>
      <c r="AC22" s="207"/>
      <c r="AD22" s="207"/>
      <c r="AE22" s="208"/>
      <c r="AF22" s="207"/>
    </row>
    <row r="23" spans="1:39" ht="22.5" customHeight="1">
      <c r="A23" s="193" t="s">
        <v>331</v>
      </c>
    </row>
    <row r="24" spans="1:39" ht="39.950000000000003" customHeight="1">
      <c r="A24" s="588"/>
      <c r="B24" s="588"/>
      <c r="C24" s="588"/>
      <c r="D24" s="588"/>
      <c r="E24" s="588"/>
      <c r="F24" s="589" t="s">
        <v>332</v>
      </c>
      <c r="G24" s="590"/>
      <c r="H24" s="591"/>
      <c r="I24" s="592" t="s">
        <v>333</v>
      </c>
      <c r="J24" s="593"/>
      <c r="K24" s="594"/>
      <c r="L24" s="592" t="s">
        <v>334</v>
      </c>
      <c r="M24" s="593"/>
      <c r="N24" s="594"/>
      <c r="O24" s="589" t="s">
        <v>335</v>
      </c>
      <c r="P24" s="590"/>
      <c r="Q24" s="591"/>
      <c r="S24" s="595" t="s">
        <v>336</v>
      </c>
      <c r="T24" s="596"/>
      <c r="U24" s="597"/>
      <c r="V24" s="209"/>
      <c r="W24" s="209"/>
      <c r="X24" s="209"/>
    </row>
    <row r="25" spans="1:39" ht="22.5" customHeight="1">
      <c r="A25" s="552" t="s">
        <v>337</v>
      </c>
      <c r="B25" s="587"/>
      <c r="C25" s="587"/>
      <c r="D25" s="587"/>
      <c r="E25" s="553"/>
      <c r="F25" s="613"/>
      <c r="G25" s="614"/>
      <c r="H25" s="200" t="s">
        <v>338</v>
      </c>
      <c r="I25" s="613"/>
      <c r="J25" s="614"/>
      <c r="K25" s="200" t="s">
        <v>338</v>
      </c>
      <c r="L25" s="613"/>
      <c r="M25" s="614"/>
      <c r="N25" s="200" t="s">
        <v>338</v>
      </c>
      <c r="O25" s="613"/>
      <c r="P25" s="614"/>
      <c r="Q25" s="200" t="s">
        <v>338</v>
      </c>
      <c r="S25" s="613"/>
      <c r="T25" s="614"/>
      <c r="U25" s="211" t="s">
        <v>338</v>
      </c>
      <c r="V25" s="210"/>
      <c r="W25" s="210"/>
      <c r="X25" s="210"/>
    </row>
    <row r="26" spans="1:39" ht="22.5" customHeight="1">
      <c r="A26" s="552" t="s">
        <v>339</v>
      </c>
      <c r="B26" s="587"/>
      <c r="C26" s="587"/>
      <c r="D26" s="587"/>
      <c r="E26" s="553"/>
      <c r="F26" s="613"/>
      <c r="G26" s="614"/>
      <c r="H26" s="200" t="s">
        <v>338</v>
      </c>
      <c r="I26" s="613"/>
      <c r="J26" s="614"/>
      <c r="K26" s="200" t="s">
        <v>338</v>
      </c>
      <c r="L26" s="613"/>
      <c r="M26" s="614"/>
      <c r="N26" s="200" t="s">
        <v>338</v>
      </c>
      <c r="O26" s="613"/>
      <c r="P26" s="614"/>
      <c r="Q26" s="200" t="s">
        <v>338</v>
      </c>
      <c r="S26" s="613"/>
      <c r="T26" s="614"/>
      <c r="U26" s="196" t="s">
        <v>338</v>
      </c>
      <c r="V26" s="210"/>
      <c r="W26" s="210"/>
      <c r="X26" s="210"/>
    </row>
    <row r="27" spans="1:39" ht="22.5" customHeight="1">
      <c r="A27" s="552" t="s">
        <v>340</v>
      </c>
      <c r="B27" s="587"/>
      <c r="C27" s="587"/>
      <c r="D27" s="587"/>
      <c r="E27" s="553"/>
      <c r="F27" s="613"/>
      <c r="G27" s="614"/>
      <c r="H27" s="200" t="s">
        <v>338</v>
      </c>
      <c r="I27" s="613"/>
      <c r="J27" s="614"/>
      <c r="K27" s="200" t="s">
        <v>338</v>
      </c>
      <c r="L27" s="613"/>
      <c r="M27" s="614"/>
      <c r="N27" s="200" t="s">
        <v>338</v>
      </c>
      <c r="O27" s="613"/>
      <c r="P27" s="614"/>
      <c r="Q27" s="200" t="s">
        <v>338</v>
      </c>
      <c r="S27" s="613"/>
      <c r="T27" s="614"/>
      <c r="U27" s="213" t="s">
        <v>338</v>
      </c>
      <c r="V27" s="212"/>
    </row>
    <row r="28" spans="1:39" ht="22.5" customHeight="1">
      <c r="A28" s="615" t="s">
        <v>341</v>
      </c>
      <c r="B28" s="616"/>
      <c r="C28" s="616"/>
      <c r="D28" s="616"/>
      <c r="E28" s="617"/>
      <c r="F28" s="618"/>
      <c r="G28" s="619"/>
      <c r="H28" s="215" t="s">
        <v>342</v>
      </c>
      <c r="I28" s="618"/>
      <c r="J28" s="619"/>
      <c r="K28" s="215" t="s">
        <v>342</v>
      </c>
      <c r="L28" s="618"/>
      <c r="M28" s="619"/>
      <c r="N28" s="215" t="s">
        <v>342</v>
      </c>
      <c r="O28" s="618"/>
      <c r="P28" s="619"/>
      <c r="Q28" s="215" t="s">
        <v>342</v>
      </c>
      <c r="S28" s="618"/>
      <c r="T28" s="619"/>
      <c r="U28" s="214" t="s">
        <v>342</v>
      </c>
      <c r="V28" s="209"/>
      <c r="W28" s="209"/>
      <c r="X28" s="209"/>
    </row>
    <row r="29" spans="1:39" ht="22.5" customHeight="1">
      <c r="A29" s="216"/>
      <c r="B29" s="620" t="s">
        <v>343</v>
      </c>
      <c r="C29" s="620"/>
      <c r="D29" s="620"/>
      <c r="E29" s="621"/>
      <c r="F29" s="622"/>
      <c r="G29" s="623"/>
      <c r="H29" s="218" t="s">
        <v>342</v>
      </c>
      <c r="I29" s="622"/>
      <c r="J29" s="623"/>
      <c r="K29" s="218" t="s">
        <v>342</v>
      </c>
      <c r="L29" s="622"/>
      <c r="M29" s="623"/>
      <c r="N29" s="218" t="s">
        <v>342</v>
      </c>
      <c r="O29" s="622"/>
      <c r="P29" s="623"/>
      <c r="Q29" s="218" t="s">
        <v>342</v>
      </c>
      <c r="S29" s="622"/>
      <c r="T29" s="623"/>
      <c r="U29" s="217" t="s">
        <v>342</v>
      </c>
      <c r="V29" s="209"/>
      <c r="W29" s="209"/>
      <c r="X29" s="209"/>
    </row>
    <row r="30" spans="1:39" ht="22.5" customHeight="1">
      <c r="A30" s="552" t="s">
        <v>345</v>
      </c>
      <c r="B30" s="587"/>
      <c r="C30" s="587"/>
      <c r="D30" s="587"/>
      <c r="E30" s="553"/>
      <c r="F30" s="613"/>
      <c r="G30" s="614"/>
      <c r="H30" s="200" t="s">
        <v>346</v>
      </c>
      <c r="I30" s="613"/>
      <c r="J30" s="614"/>
      <c r="K30" s="200" t="s">
        <v>346</v>
      </c>
      <c r="L30" s="613"/>
      <c r="M30" s="614"/>
      <c r="N30" s="200" t="s">
        <v>346</v>
      </c>
      <c r="O30" s="613"/>
      <c r="P30" s="614"/>
      <c r="Q30" s="200" t="s">
        <v>346</v>
      </c>
      <c r="S30" s="613"/>
      <c r="T30" s="614"/>
      <c r="U30" s="196" t="s">
        <v>346</v>
      </c>
      <c r="V30" s="207"/>
    </row>
    <row r="31" spans="1:39" ht="22.5" customHeight="1">
      <c r="A31" s="197" t="s">
        <v>518</v>
      </c>
      <c r="B31" s="206"/>
      <c r="C31" s="206"/>
      <c r="D31" s="206"/>
      <c r="E31" s="206"/>
      <c r="F31" s="207"/>
      <c r="G31" s="207"/>
      <c r="H31" s="207"/>
      <c r="I31" s="207"/>
      <c r="J31" s="208"/>
      <c r="K31" s="207"/>
      <c r="L31" s="207"/>
      <c r="M31" s="207"/>
      <c r="N31" s="207"/>
      <c r="O31" s="208"/>
      <c r="P31" s="207"/>
      <c r="Q31" s="207"/>
      <c r="R31" s="207"/>
      <c r="S31" s="207"/>
      <c r="T31" s="208"/>
      <c r="U31" s="207"/>
      <c r="V31" s="207"/>
      <c r="W31" s="207"/>
      <c r="X31" s="208"/>
      <c r="AC31" s="207"/>
      <c r="AD31" s="207"/>
      <c r="AE31" s="208"/>
      <c r="AF31" s="207"/>
    </row>
    <row r="32" spans="1:39" ht="22.5" customHeight="1">
      <c r="A32" s="219"/>
      <c r="B32" s="206"/>
      <c r="C32" s="206"/>
      <c r="D32" s="206"/>
      <c r="E32" s="206"/>
      <c r="F32" s="207"/>
      <c r="G32" s="207"/>
      <c r="H32" s="207"/>
      <c r="I32" s="207"/>
      <c r="J32" s="208"/>
      <c r="K32" s="207"/>
      <c r="L32" s="207"/>
      <c r="M32" s="207"/>
      <c r="N32" s="207"/>
      <c r="O32" s="208"/>
      <c r="P32" s="207"/>
      <c r="Q32" s="207"/>
      <c r="R32" s="207"/>
      <c r="S32" s="207"/>
      <c r="T32" s="208"/>
      <c r="U32" s="207"/>
      <c r="V32" s="207"/>
      <c r="W32" s="207"/>
      <c r="X32" s="208"/>
      <c r="AC32" s="207"/>
      <c r="AD32" s="207"/>
      <c r="AE32" s="207"/>
      <c r="AF32" s="207"/>
      <c r="AG32" s="208"/>
      <c r="AH32" s="207"/>
      <c r="AM32" s="194"/>
    </row>
    <row r="33" spans="1:39" ht="22.5" customHeight="1">
      <c r="A33" s="219"/>
      <c r="B33" s="206"/>
      <c r="C33" s="206"/>
      <c r="D33" s="206"/>
      <c r="E33" s="206"/>
      <c r="F33" s="207"/>
      <c r="G33" s="207"/>
      <c r="H33" s="207"/>
      <c r="I33" s="207"/>
      <c r="J33" s="208"/>
      <c r="K33" s="207"/>
      <c r="L33" s="207"/>
      <c r="M33" s="207"/>
      <c r="N33" s="207"/>
      <c r="O33" s="208"/>
      <c r="P33" s="207"/>
      <c r="Q33" s="207"/>
      <c r="R33" s="207"/>
      <c r="S33" s="207"/>
      <c r="T33" s="208"/>
      <c r="U33" s="207"/>
      <c r="V33" s="207"/>
      <c r="W33" s="207"/>
      <c r="X33" s="208"/>
      <c r="AC33" s="207"/>
      <c r="AD33" s="207"/>
      <c r="AE33" s="207"/>
      <c r="AF33" s="207"/>
      <c r="AG33" s="208"/>
      <c r="AH33" s="207"/>
      <c r="AM33" s="194"/>
    </row>
    <row r="34" spans="1:39" ht="22.5" customHeight="1">
      <c r="A34" s="193" t="s">
        <v>347</v>
      </c>
    </row>
    <row r="35" spans="1:39" ht="22.5" customHeight="1">
      <c r="A35" s="624" t="s">
        <v>348</v>
      </c>
      <c r="B35" s="625"/>
      <c r="C35" s="589" t="s">
        <v>349</v>
      </c>
      <c r="D35" s="590"/>
      <c r="E35" s="590"/>
      <c r="F35" s="590"/>
      <c r="G35" s="590"/>
      <c r="H35" s="589" t="s">
        <v>350</v>
      </c>
      <c r="I35" s="590"/>
      <c r="J35" s="591"/>
      <c r="K35" s="589" t="s">
        <v>351</v>
      </c>
      <c r="L35" s="590"/>
      <c r="M35" s="590"/>
      <c r="N35" s="590"/>
      <c r="O35" s="590"/>
      <c r="P35" s="590"/>
      <c r="Q35" s="590"/>
      <c r="R35" s="590"/>
      <c r="S35" s="590"/>
      <c r="T35" s="590"/>
      <c r="U35" s="590"/>
      <c r="V35" s="590"/>
      <c r="W35" s="591"/>
    </row>
    <row r="36" spans="1:39" ht="22.5" customHeight="1">
      <c r="A36" s="626"/>
      <c r="B36" s="627"/>
      <c r="C36" s="630"/>
      <c r="D36" s="631"/>
      <c r="E36" s="631"/>
      <c r="F36" s="631"/>
      <c r="G36" s="631"/>
      <c r="H36" s="632"/>
      <c r="I36" s="633"/>
      <c r="J36" s="214" t="s">
        <v>352</v>
      </c>
      <c r="K36" s="634"/>
      <c r="L36" s="635"/>
      <c r="M36" s="635"/>
      <c r="N36" s="635"/>
      <c r="O36" s="635"/>
      <c r="P36" s="635"/>
      <c r="Q36" s="635"/>
      <c r="R36" s="635"/>
      <c r="S36" s="635"/>
      <c r="T36" s="635"/>
      <c r="U36" s="635"/>
      <c r="V36" s="635"/>
      <c r="W36" s="636"/>
    </row>
    <row r="37" spans="1:39" ht="22.5" customHeight="1">
      <c r="A37" s="626"/>
      <c r="B37" s="627"/>
      <c r="C37" s="637"/>
      <c r="D37" s="638"/>
      <c r="E37" s="638"/>
      <c r="F37" s="638"/>
      <c r="G37" s="638"/>
      <c r="H37" s="639"/>
      <c r="I37" s="640"/>
      <c r="J37" s="220" t="s">
        <v>352</v>
      </c>
      <c r="K37" s="641"/>
      <c r="L37" s="642"/>
      <c r="M37" s="642"/>
      <c r="N37" s="642"/>
      <c r="O37" s="642"/>
      <c r="P37" s="642"/>
      <c r="Q37" s="642"/>
      <c r="R37" s="642"/>
      <c r="S37" s="642"/>
      <c r="T37" s="642"/>
      <c r="U37" s="642"/>
      <c r="V37" s="642"/>
      <c r="W37" s="643"/>
    </row>
    <row r="38" spans="1:39" ht="22.5" customHeight="1">
      <c r="A38" s="626"/>
      <c r="B38" s="627"/>
      <c r="C38" s="637"/>
      <c r="D38" s="638"/>
      <c r="E38" s="638"/>
      <c r="F38" s="638"/>
      <c r="G38" s="638"/>
      <c r="H38" s="639"/>
      <c r="I38" s="640"/>
      <c r="J38" s="220" t="s">
        <v>352</v>
      </c>
      <c r="K38" s="641"/>
      <c r="L38" s="642"/>
      <c r="M38" s="642"/>
      <c r="N38" s="642"/>
      <c r="O38" s="642"/>
      <c r="P38" s="642"/>
      <c r="Q38" s="642"/>
      <c r="R38" s="642"/>
      <c r="S38" s="642"/>
      <c r="T38" s="642"/>
      <c r="U38" s="642"/>
      <c r="V38" s="642"/>
      <c r="W38" s="643"/>
    </row>
    <row r="39" spans="1:39" ht="22.5" customHeight="1">
      <c r="A39" s="626"/>
      <c r="B39" s="627"/>
      <c r="C39" s="637"/>
      <c r="D39" s="638"/>
      <c r="E39" s="638"/>
      <c r="F39" s="638"/>
      <c r="G39" s="638"/>
      <c r="H39" s="639"/>
      <c r="I39" s="640"/>
      <c r="J39" s="220" t="s">
        <v>352</v>
      </c>
      <c r="K39" s="641"/>
      <c r="L39" s="642"/>
      <c r="M39" s="642"/>
      <c r="N39" s="642"/>
      <c r="O39" s="642"/>
      <c r="P39" s="642"/>
      <c r="Q39" s="642"/>
      <c r="R39" s="642"/>
      <c r="S39" s="642"/>
      <c r="T39" s="642"/>
      <c r="U39" s="642"/>
      <c r="V39" s="642"/>
      <c r="W39" s="643"/>
      <c r="X39" s="221"/>
    </row>
    <row r="40" spans="1:39" ht="22.5" customHeight="1">
      <c r="A40" s="628"/>
      <c r="B40" s="629"/>
      <c r="C40" s="644"/>
      <c r="D40" s="645"/>
      <c r="E40" s="645"/>
      <c r="F40" s="645"/>
      <c r="G40" s="645"/>
      <c r="H40" s="646"/>
      <c r="I40" s="647"/>
      <c r="J40" s="217" t="s">
        <v>352</v>
      </c>
      <c r="K40" s="648"/>
      <c r="L40" s="649"/>
      <c r="M40" s="649"/>
      <c r="N40" s="649"/>
      <c r="O40" s="649"/>
      <c r="P40" s="649"/>
      <c r="Q40" s="649"/>
      <c r="R40" s="649"/>
      <c r="S40" s="649"/>
      <c r="T40" s="649"/>
      <c r="U40" s="649"/>
      <c r="V40" s="649"/>
      <c r="W40" s="650"/>
      <c r="X40" s="221"/>
    </row>
    <row r="41" spans="1:39" ht="22.5" customHeight="1">
      <c r="A41" s="565" t="s">
        <v>353</v>
      </c>
      <c r="B41" s="588"/>
      <c r="C41" s="615" t="s">
        <v>354</v>
      </c>
      <c r="D41" s="616"/>
      <c r="E41" s="616"/>
      <c r="F41" s="616"/>
      <c r="G41" s="616"/>
      <c r="H41" s="615" t="s">
        <v>355</v>
      </c>
      <c r="I41" s="616"/>
      <c r="J41" s="280"/>
      <c r="K41" s="223" t="s">
        <v>356</v>
      </c>
      <c r="L41" s="280"/>
      <c r="M41" s="223" t="s">
        <v>357</v>
      </c>
      <c r="N41" s="654" t="s">
        <v>175</v>
      </c>
      <c r="O41" s="616"/>
      <c r="P41" s="616"/>
      <c r="Q41" s="280"/>
      <c r="R41" s="223" t="s">
        <v>357</v>
      </c>
      <c r="S41" s="655"/>
      <c r="T41" s="655"/>
      <c r="U41" s="655"/>
      <c r="V41" s="655"/>
      <c r="W41" s="656"/>
      <c r="X41" s="221"/>
      <c r="Y41" s="221"/>
      <c r="Z41" s="221"/>
    </row>
    <row r="42" spans="1:39" ht="22.5" customHeight="1">
      <c r="A42" s="588"/>
      <c r="B42" s="588"/>
      <c r="C42" s="651" t="s">
        <v>358</v>
      </c>
      <c r="D42" s="652"/>
      <c r="E42" s="652"/>
      <c r="F42" s="652"/>
      <c r="G42" s="653"/>
      <c r="H42" s="651" t="s">
        <v>355</v>
      </c>
      <c r="I42" s="652"/>
      <c r="J42" s="281"/>
      <c r="K42" s="225" t="s">
        <v>356</v>
      </c>
      <c r="L42" s="281"/>
      <c r="M42" s="225" t="s">
        <v>357</v>
      </c>
      <c r="N42" s="657" t="s">
        <v>175</v>
      </c>
      <c r="O42" s="652"/>
      <c r="P42" s="652"/>
      <c r="Q42" s="281"/>
      <c r="R42" s="225" t="s">
        <v>357</v>
      </c>
      <c r="S42" s="658"/>
      <c r="T42" s="658"/>
      <c r="U42" s="658"/>
      <c r="V42" s="658"/>
      <c r="W42" s="659"/>
      <c r="X42" s="221"/>
      <c r="Y42" s="221"/>
      <c r="Z42" s="221"/>
    </row>
    <row r="43" spans="1:39" ht="22.5" customHeight="1">
      <c r="A43" s="588"/>
      <c r="B43" s="588"/>
      <c r="C43" s="651" t="s">
        <v>359</v>
      </c>
      <c r="D43" s="652"/>
      <c r="E43" s="652"/>
      <c r="F43" s="652"/>
      <c r="G43" s="653"/>
      <c r="H43" s="651" t="s">
        <v>355</v>
      </c>
      <c r="I43" s="652"/>
      <c r="J43" s="281"/>
      <c r="K43" s="225" t="s">
        <v>356</v>
      </c>
      <c r="L43" s="281"/>
      <c r="M43" s="225" t="s">
        <v>357</v>
      </c>
      <c r="N43" s="657" t="s">
        <v>175</v>
      </c>
      <c r="O43" s="652"/>
      <c r="P43" s="652"/>
      <c r="Q43" s="281"/>
      <c r="R43" s="225" t="s">
        <v>357</v>
      </c>
      <c r="S43" s="658"/>
      <c r="T43" s="658"/>
      <c r="U43" s="658"/>
      <c r="V43" s="658"/>
      <c r="W43" s="659"/>
    </row>
    <row r="44" spans="1:39" ht="22.5" customHeight="1">
      <c r="A44" s="588"/>
      <c r="B44" s="588"/>
      <c r="C44" s="660" t="s">
        <v>360</v>
      </c>
      <c r="D44" s="661"/>
      <c r="E44" s="661"/>
      <c r="F44" s="661"/>
      <c r="G44" s="662"/>
      <c r="H44" s="660" t="s">
        <v>355</v>
      </c>
      <c r="I44" s="661"/>
      <c r="J44" s="282"/>
      <c r="K44" s="227" t="s">
        <v>356</v>
      </c>
      <c r="L44" s="282"/>
      <c r="M44" s="227" t="s">
        <v>357</v>
      </c>
      <c r="N44" s="657" t="s">
        <v>175</v>
      </c>
      <c r="O44" s="652"/>
      <c r="P44" s="652"/>
      <c r="Q44" s="282"/>
      <c r="R44" s="227" t="s">
        <v>357</v>
      </c>
      <c r="S44" s="658"/>
      <c r="T44" s="658"/>
      <c r="U44" s="658"/>
      <c r="V44" s="658"/>
      <c r="W44" s="659"/>
    </row>
    <row r="45" spans="1:39" ht="22.5" customHeight="1">
      <c r="A45" s="588"/>
      <c r="B45" s="588"/>
      <c r="C45" s="673" t="s">
        <v>361</v>
      </c>
      <c r="D45" s="673"/>
      <c r="E45" s="673"/>
      <c r="F45" s="673"/>
      <c r="G45" s="673"/>
      <c r="H45" s="661" t="s">
        <v>362</v>
      </c>
      <c r="I45" s="661"/>
      <c r="J45" s="675"/>
      <c r="K45" s="677" t="s">
        <v>363</v>
      </c>
      <c r="L45" s="675"/>
      <c r="M45" s="677" t="s">
        <v>357</v>
      </c>
      <c r="N45" s="679" t="s">
        <v>364</v>
      </c>
      <c r="O45" s="680"/>
      <c r="P45" s="680"/>
      <c r="Q45" s="683"/>
      <c r="R45" s="683"/>
      <c r="S45" s="683"/>
      <c r="T45" s="683"/>
      <c r="U45" s="683"/>
      <c r="V45" s="683"/>
      <c r="W45" s="684"/>
    </row>
    <row r="46" spans="1:39" ht="22.5" customHeight="1">
      <c r="A46" s="588"/>
      <c r="B46" s="588"/>
      <c r="C46" s="550"/>
      <c r="D46" s="550"/>
      <c r="E46" s="550"/>
      <c r="F46" s="550"/>
      <c r="G46" s="550"/>
      <c r="H46" s="674"/>
      <c r="I46" s="674"/>
      <c r="J46" s="676"/>
      <c r="K46" s="678"/>
      <c r="L46" s="676"/>
      <c r="M46" s="678"/>
      <c r="N46" s="681"/>
      <c r="O46" s="682"/>
      <c r="P46" s="682"/>
      <c r="Q46" s="685"/>
      <c r="R46" s="685"/>
      <c r="S46" s="685"/>
      <c r="T46" s="685"/>
      <c r="U46" s="685"/>
      <c r="V46" s="685"/>
      <c r="W46" s="686"/>
    </row>
    <row r="47" spans="1:39" ht="22.5" customHeight="1">
      <c r="A47" s="367"/>
      <c r="B47" s="228"/>
      <c r="C47" s="229"/>
      <c r="D47" s="229"/>
      <c r="E47" s="229"/>
      <c r="F47" s="229"/>
      <c r="G47" s="229"/>
      <c r="H47" s="229"/>
      <c r="I47" s="229"/>
      <c r="J47" s="229"/>
      <c r="K47" s="229"/>
      <c r="L47" s="207"/>
      <c r="M47" s="207"/>
      <c r="N47" s="207"/>
      <c r="O47" s="207"/>
      <c r="P47" s="230"/>
      <c r="Q47" s="230"/>
      <c r="R47" s="207"/>
      <c r="S47" s="207"/>
      <c r="T47" s="207"/>
      <c r="U47" s="207"/>
      <c r="V47" s="230"/>
      <c r="W47" s="230"/>
      <c r="X47" s="207"/>
      <c r="Y47" s="207"/>
      <c r="Z47" s="207"/>
      <c r="AA47" s="230"/>
      <c r="AB47" s="230"/>
      <c r="AC47" s="229"/>
      <c r="AD47" s="229"/>
      <c r="AE47" s="230"/>
      <c r="AF47" s="230"/>
      <c r="AG47" s="230"/>
    </row>
    <row r="48" spans="1:39" ht="22.5" customHeight="1">
      <c r="A48" s="193" t="s">
        <v>365</v>
      </c>
    </row>
    <row r="49" spans="1:36" ht="22.5" customHeight="1">
      <c r="A49" s="672" t="s">
        <v>366</v>
      </c>
      <c r="B49" s="672"/>
      <c r="C49" s="672"/>
      <c r="E49" s="672" t="s">
        <v>367</v>
      </c>
      <c r="F49" s="672"/>
      <c r="G49" s="672"/>
      <c r="I49" s="672" t="s">
        <v>368</v>
      </c>
      <c r="J49" s="672"/>
      <c r="K49" s="672"/>
      <c r="M49" s="672" t="s">
        <v>369</v>
      </c>
      <c r="N49" s="672"/>
      <c r="O49" s="672"/>
      <c r="Q49" s="672" t="s">
        <v>370</v>
      </c>
      <c r="R49" s="672"/>
      <c r="S49" s="672"/>
      <c r="U49" s="672" t="s">
        <v>371</v>
      </c>
      <c r="V49" s="672"/>
      <c r="W49" s="672"/>
    </row>
    <row r="50" spans="1:36" ht="22.5" customHeight="1">
      <c r="A50" s="687"/>
      <c r="B50" s="688"/>
      <c r="C50" s="689"/>
      <c r="E50" s="687"/>
      <c r="F50" s="688"/>
      <c r="G50" s="689"/>
      <c r="I50" s="687"/>
      <c r="J50" s="688"/>
      <c r="K50" s="689"/>
      <c r="M50" s="687"/>
      <c r="N50" s="688"/>
      <c r="O50" s="689"/>
      <c r="Q50" s="687"/>
      <c r="R50" s="688"/>
      <c r="S50" s="689"/>
      <c r="U50" s="687"/>
      <c r="V50" s="688"/>
      <c r="W50" s="689"/>
    </row>
    <row r="51" spans="1:36" ht="22.5" customHeight="1">
      <c r="A51" s="690"/>
      <c r="B51" s="691"/>
      <c r="C51" s="692"/>
      <c r="E51" s="690"/>
      <c r="F51" s="691"/>
      <c r="G51" s="692"/>
      <c r="I51" s="690"/>
      <c r="J51" s="691"/>
      <c r="K51" s="692"/>
      <c r="M51" s="690"/>
      <c r="N51" s="691"/>
      <c r="O51" s="692"/>
      <c r="Q51" s="690"/>
      <c r="R51" s="691"/>
      <c r="S51" s="692"/>
      <c r="U51" s="690"/>
      <c r="V51" s="691"/>
      <c r="W51" s="692"/>
    </row>
    <row r="52" spans="1:36" ht="22.5" customHeight="1">
      <c r="A52" s="693"/>
      <c r="B52" s="694"/>
      <c r="C52" s="695"/>
      <c r="E52" s="693"/>
      <c r="F52" s="694"/>
      <c r="G52" s="695"/>
      <c r="I52" s="693"/>
      <c r="J52" s="694"/>
      <c r="K52" s="695"/>
      <c r="M52" s="693"/>
      <c r="N52" s="694"/>
      <c r="O52" s="695"/>
      <c r="Q52" s="693"/>
      <c r="R52" s="694"/>
      <c r="S52" s="695"/>
      <c r="U52" s="693"/>
      <c r="V52" s="694"/>
      <c r="W52" s="695"/>
    </row>
    <row r="53" spans="1:36" ht="22.5" customHeight="1"/>
    <row r="54" spans="1:36" ht="22.5" customHeight="1">
      <c r="A54" s="696" t="s">
        <v>526</v>
      </c>
      <c r="B54" s="696"/>
      <c r="C54" s="696"/>
      <c r="D54" s="696"/>
      <c r="E54" s="696"/>
      <c r="F54" s="696"/>
      <c r="G54" s="696"/>
      <c r="H54" s="696"/>
      <c r="I54" s="696"/>
      <c r="J54" s="696"/>
      <c r="K54" s="696"/>
      <c r="L54" s="696"/>
      <c r="M54" s="696"/>
      <c r="N54" s="696"/>
      <c r="O54" s="696"/>
      <c r="P54" s="696"/>
      <c r="Q54" s="696"/>
      <c r="R54" s="696"/>
      <c r="S54" s="696"/>
      <c r="T54" s="696"/>
      <c r="U54" s="696"/>
      <c r="V54" s="696"/>
      <c r="W54" s="696"/>
    </row>
    <row r="55" spans="1:36" ht="22.5" customHeight="1">
      <c r="A55" s="663"/>
      <c r="B55" s="664"/>
      <c r="C55" s="664"/>
      <c r="D55" s="664"/>
      <c r="E55" s="664"/>
      <c r="F55" s="664"/>
      <c r="G55" s="664"/>
      <c r="H55" s="664"/>
      <c r="I55" s="664"/>
      <c r="J55" s="664"/>
      <c r="K55" s="664"/>
      <c r="L55" s="664"/>
      <c r="M55" s="664"/>
      <c r="N55" s="664"/>
      <c r="O55" s="664"/>
      <c r="P55" s="664"/>
      <c r="Q55" s="664"/>
      <c r="R55" s="664"/>
      <c r="S55" s="664"/>
      <c r="T55" s="664"/>
      <c r="U55" s="664"/>
      <c r="V55" s="664"/>
      <c r="W55" s="665"/>
    </row>
    <row r="56" spans="1:36" ht="22.5" customHeight="1">
      <c r="A56" s="666"/>
      <c r="B56" s="667"/>
      <c r="C56" s="667"/>
      <c r="D56" s="667"/>
      <c r="E56" s="667"/>
      <c r="F56" s="667"/>
      <c r="G56" s="667"/>
      <c r="H56" s="667"/>
      <c r="I56" s="667"/>
      <c r="J56" s="667"/>
      <c r="K56" s="667"/>
      <c r="L56" s="667"/>
      <c r="M56" s="667"/>
      <c r="N56" s="667"/>
      <c r="O56" s="667"/>
      <c r="P56" s="667"/>
      <c r="Q56" s="667"/>
      <c r="R56" s="667"/>
      <c r="S56" s="667"/>
      <c r="T56" s="667"/>
      <c r="U56" s="667"/>
      <c r="V56" s="667"/>
      <c r="W56" s="668"/>
    </row>
    <row r="57" spans="1:36" ht="22.5" customHeight="1">
      <c r="A57" s="666"/>
      <c r="B57" s="667"/>
      <c r="C57" s="667"/>
      <c r="D57" s="667"/>
      <c r="E57" s="667"/>
      <c r="F57" s="667"/>
      <c r="G57" s="667"/>
      <c r="H57" s="667"/>
      <c r="I57" s="667"/>
      <c r="J57" s="667"/>
      <c r="K57" s="667"/>
      <c r="L57" s="667"/>
      <c r="M57" s="667"/>
      <c r="N57" s="667"/>
      <c r="O57" s="667"/>
      <c r="P57" s="667"/>
      <c r="Q57" s="667"/>
      <c r="R57" s="667"/>
      <c r="S57" s="667"/>
      <c r="T57" s="667"/>
      <c r="U57" s="667"/>
      <c r="V57" s="667"/>
      <c r="W57" s="668"/>
    </row>
    <row r="58" spans="1:36" ht="22.5" customHeight="1">
      <c r="A58" s="666"/>
      <c r="B58" s="667"/>
      <c r="C58" s="667"/>
      <c r="D58" s="667"/>
      <c r="E58" s="667"/>
      <c r="F58" s="667"/>
      <c r="G58" s="667"/>
      <c r="H58" s="667"/>
      <c r="I58" s="667"/>
      <c r="J58" s="667"/>
      <c r="K58" s="667"/>
      <c r="L58" s="667"/>
      <c r="M58" s="667"/>
      <c r="N58" s="667"/>
      <c r="O58" s="667"/>
      <c r="P58" s="667"/>
      <c r="Q58" s="667"/>
      <c r="R58" s="667"/>
      <c r="S58" s="667"/>
      <c r="T58" s="667"/>
      <c r="U58" s="667"/>
      <c r="V58" s="667"/>
      <c r="W58" s="668"/>
    </row>
    <row r="59" spans="1:36" ht="22.5" customHeight="1">
      <c r="A59" s="666"/>
      <c r="B59" s="667"/>
      <c r="C59" s="667"/>
      <c r="D59" s="667"/>
      <c r="E59" s="667"/>
      <c r="F59" s="667"/>
      <c r="G59" s="667"/>
      <c r="H59" s="667"/>
      <c r="I59" s="667"/>
      <c r="J59" s="667"/>
      <c r="K59" s="667"/>
      <c r="L59" s="667"/>
      <c r="M59" s="667"/>
      <c r="N59" s="667"/>
      <c r="O59" s="667"/>
      <c r="P59" s="667"/>
      <c r="Q59" s="667"/>
      <c r="R59" s="667"/>
      <c r="S59" s="667"/>
      <c r="T59" s="667"/>
      <c r="U59" s="667"/>
      <c r="V59" s="667"/>
      <c r="W59" s="668"/>
    </row>
    <row r="60" spans="1:36" ht="22.5" customHeight="1">
      <c r="A60" s="666"/>
      <c r="B60" s="667"/>
      <c r="C60" s="667"/>
      <c r="D60" s="667"/>
      <c r="E60" s="667"/>
      <c r="F60" s="667"/>
      <c r="G60" s="667"/>
      <c r="H60" s="667"/>
      <c r="I60" s="667"/>
      <c r="J60" s="667"/>
      <c r="K60" s="667"/>
      <c r="L60" s="667"/>
      <c r="M60" s="667"/>
      <c r="N60" s="667"/>
      <c r="O60" s="667"/>
      <c r="P60" s="667"/>
      <c r="Q60" s="667"/>
      <c r="R60" s="667"/>
      <c r="S60" s="667"/>
      <c r="T60" s="667"/>
      <c r="U60" s="667"/>
      <c r="V60" s="667"/>
      <c r="W60" s="668"/>
    </row>
    <row r="61" spans="1:36" ht="22.5" customHeight="1">
      <c r="A61" s="669"/>
      <c r="B61" s="670"/>
      <c r="C61" s="670"/>
      <c r="D61" s="670"/>
      <c r="E61" s="670"/>
      <c r="F61" s="670"/>
      <c r="G61" s="670"/>
      <c r="H61" s="670"/>
      <c r="I61" s="670"/>
      <c r="J61" s="670"/>
      <c r="K61" s="670"/>
      <c r="L61" s="670"/>
      <c r="M61" s="670"/>
      <c r="N61" s="670"/>
      <c r="O61" s="670"/>
      <c r="P61" s="670"/>
      <c r="Q61" s="670"/>
      <c r="R61" s="670"/>
      <c r="S61" s="670"/>
      <c r="T61" s="670"/>
      <c r="U61" s="670"/>
      <c r="V61" s="670"/>
      <c r="W61" s="671"/>
    </row>
    <row r="62" spans="1:36" ht="22.5" customHeight="1">
      <c r="A62" s="231"/>
      <c r="B62" s="231"/>
      <c r="C62" s="231"/>
      <c r="D62" s="231"/>
      <c r="E62" s="231"/>
      <c r="F62" s="231"/>
      <c r="G62" s="231"/>
      <c r="H62" s="231"/>
      <c r="I62" s="231"/>
      <c r="J62" s="231"/>
      <c r="K62" s="231"/>
      <c r="L62" s="231"/>
      <c r="M62" s="231"/>
      <c r="N62" s="231"/>
      <c r="O62" s="231"/>
      <c r="P62" s="231"/>
      <c r="Q62" s="231"/>
      <c r="R62" s="231"/>
      <c r="S62" s="231"/>
      <c r="T62" s="231"/>
      <c r="U62" s="231"/>
      <c r="V62" s="231"/>
      <c r="W62" s="231"/>
      <c r="AJ62" s="232"/>
    </row>
    <row r="63" spans="1:36" ht="22.5" customHeight="1">
      <c r="A63" s="696" t="s">
        <v>508</v>
      </c>
      <c r="B63" s="696"/>
      <c r="C63" s="696"/>
      <c r="D63" s="696"/>
      <c r="E63" s="696"/>
      <c r="F63" s="696"/>
      <c r="G63" s="696"/>
      <c r="H63" s="696"/>
      <c r="I63" s="696"/>
      <c r="J63" s="696"/>
      <c r="K63" s="696"/>
      <c r="L63" s="696"/>
      <c r="M63" s="696"/>
      <c r="N63" s="696"/>
      <c r="O63" s="696"/>
      <c r="P63" s="696"/>
      <c r="Q63" s="696"/>
      <c r="R63" s="696"/>
      <c r="S63" s="696"/>
      <c r="T63" s="696"/>
      <c r="U63" s="696"/>
      <c r="V63" s="696"/>
      <c r="W63" s="696"/>
    </row>
    <row r="64" spans="1:36" ht="22.5" customHeight="1">
      <c r="A64" s="663"/>
      <c r="B64" s="664"/>
      <c r="C64" s="664"/>
      <c r="D64" s="664"/>
      <c r="E64" s="664"/>
      <c r="F64" s="664"/>
      <c r="G64" s="664"/>
      <c r="H64" s="664"/>
      <c r="I64" s="664"/>
      <c r="J64" s="664"/>
      <c r="K64" s="664"/>
      <c r="L64" s="664"/>
      <c r="M64" s="664"/>
      <c r="N64" s="664"/>
      <c r="O64" s="664"/>
      <c r="P64" s="664"/>
      <c r="Q64" s="664"/>
      <c r="R64" s="664"/>
      <c r="S64" s="664"/>
      <c r="T64" s="664"/>
      <c r="U64" s="664"/>
      <c r="V64" s="664"/>
      <c r="W64" s="665"/>
    </row>
    <row r="65" spans="1:23" ht="22.5" customHeight="1">
      <c r="A65" s="666"/>
      <c r="B65" s="667"/>
      <c r="C65" s="667"/>
      <c r="D65" s="667"/>
      <c r="E65" s="667"/>
      <c r="F65" s="667"/>
      <c r="G65" s="667"/>
      <c r="H65" s="667"/>
      <c r="I65" s="667"/>
      <c r="J65" s="667"/>
      <c r="K65" s="667"/>
      <c r="L65" s="667"/>
      <c r="M65" s="667"/>
      <c r="N65" s="667"/>
      <c r="O65" s="667"/>
      <c r="P65" s="667"/>
      <c r="Q65" s="667"/>
      <c r="R65" s="667"/>
      <c r="S65" s="667"/>
      <c r="T65" s="667"/>
      <c r="U65" s="667"/>
      <c r="V65" s="667"/>
      <c r="W65" s="668"/>
    </row>
    <row r="66" spans="1:23" ht="22.5" customHeight="1">
      <c r="A66" s="666"/>
      <c r="B66" s="667"/>
      <c r="C66" s="667"/>
      <c r="D66" s="667"/>
      <c r="E66" s="667"/>
      <c r="F66" s="667"/>
      <c r="G66" s="667"/>
      <c r="H66" s="667"/>
      <c r="I66" s="667"/>
      <c r="J66" s="667"/>
      <c r="K66" s="667"/>
      <c r="L66" s="667"/>
      <c r="M66" s="667"/>
      <c r="N66" s="667"/>
      <c r="O66" s="667"/>
      <c r="P66" s="667"/>
      <c r="Q66" s="667"/>
      <c r="R66" s="667"/>
      <c r="S66" s="667"/>
      <c r="T66" s="667"/>
      <c r="U66" s="667"/>
      <c r="V66" s="667"/>
      <c r="W66" s="668"/>
    </row>
    <row r="67" spans="1:23" ht="22.5" customHeight="1">
      <c r="A67" s="666"/>
      <c r="B67" s="667"/>
      <c r="C67" s="667"/>
      <c r="D67" s="667"/>
      <c r="E67" s="667"/>
      <c r="F67" s="667"/>
      <c r="G67" s="667"/>
      <c r="H67" s="667"/>
      <c r="I67" s="667"/>
      <c r="J67" s="667"/>
      <c r="K67" s="667"/>
      <c r="L67" s="667"/>
      <c r="M67" s="667"/>
      <c r="N67" s="667"/>
      <c r="O67" s="667"/>
      <c r="P67" s="667"/>
      <c r="Q67" s="667"/>
      <c r="R67" s="667"/>
      <c r="S67" s="667"/>
      <c r="T67" s="667"/>
      <c r="U67" s="667"/>
      <c r="V67" s="667"/>
      <c r="W67" s="668"/>
    </row>
    <row r="68" spans="1:23" ht="22.5" customHeight="1">
      <c r="A68" s="666"/>
      <c r="B68" s="667"/>
      <c r="C68" s="667"/>
      <c r="D68" s="667"/>
      <c r="E68" s="667"/>
      <c r="F68" s="667"/>
      <c r="G68" s="667"/>
      <c r="H68" s="667"/>
      <c r="I68" s="667"/>
      <c r="J68" s="667"/>
      <c r="K68" s="667"/>
      <c r="L68" s="667"/>
      <c r="M68" s="667"/>
      <c r="N68" s="667"/>
      <c r="O68" s="667"/>
      <c r="P68" s="667"/>
      <c r="Q68" s="667"/>
      <c r="R68" s="667"/>
      <c r="S68" s="667"/>
      <c r="T68" s="667"/>
      <c r="U68" s="667"/>
      <c r="V68" s="667"/>
      <c r="W68" s="668"/>
    </row>
    <row r="69" spans="1:23" ht="22.5" customHeight="1">
      <c r="A69" s="666"/>
      <c r="B69" s="667"/>
      <c r="C69" s="667"/>
      <c r="D69" s="667"/>
      <c r="E69" s="667"/>
      <c r="F69" s="667"/>
      <c r="G69" s="667"/>
      <c r="H69" s="667"/>
      <c r="I69" s="667"/>
      <c r="J69" s="667"/>
      <c r="K69" s="667"/>
      <c r="L69" s="667"/>
      <c r="M69" s="667"/>
      <c r="N69" s="667"/>
      <c r="O69" s="667"/>
      <c r="P69" s="667"/>
      <c r="Q69" s="667"/>
      <c r="R69" s="667"/>
      <c r="S69" s="667"/>
      <c r="T69" s="667"/>
      <c r="U69" s="667"/>
      <c r="V69" s="667"/>
      <c r="W69" s="668"/>
    </row>
    <row r="70" spans="1:23" ht="22.5" customHeight="1">
      <c r="A70" s="669"/>
      <c r="B70" s="670"/>
      <c r="C70" s="670"/>
      <c r="D70" s="670"/>
      <c r="E70" s="670"/>
      <c r="F70" s="670"/>
      <c r="G70" s="670"/>
      <c r="H70" s="670"/>
      <c r="I70" s="670"/>
      <c r="J70" s="670"/>
      <c r="K70" s="670"/>
      <c r="L70" s="670"/>
      <c r="M70" s="670"/>
      <c r="N70" s="670"/>
      <c r="O70" s="670"/>
      <c r="P70" s="670"/>
      <c r="Q70" s="670"/>
      <c r="R70" s="670"/>
      <c r="S70" s="670"/>
      <c r="T70" s="670"/>
      <c r="U70" s="670"/>
      <c r="V70" s="670"/>
      <c r="W70" s="671"/>
    </row>
    <row r="71" spans="1:23" ht="22.5" customHeight="1"/>
    <row r="72" spans="1:23" ht="22.5" customHeight="1"/>
    <row r="73" spans="1:23" ht="22.5" customHeight="1"/>
    <row r="74" spans="1:23" ht="22.5" customHeight="1"/>
    <row r="75" spans="1:23" ht="22.5" customHeight="1"/>
    <row r="76" spans="1:23" ht="22.5" customHeight="1"/>
    <row r="77" spans="1:23" ht="22.5" customHeight="1"/>
    <row r="78" spans="1:23" ht="22.5" customHeight="1"/>
    <row r="79" spans="1:23" ht="22.5" customHeight="1"/>
    <row r="80" spans="1:23" ht="22.5" customHeight="1"/>
    <row r="81" ht="22.5" customHeight="1"/>
    <row r="82" ht="22.5" customHeight="1"/>
    <row r="83" ht="22.5" customHeight="1"/>
    <row r="84" ht="15" customHeight="1"/>
    <row r="85" ht="15" customHeight="1"/>
  </sheetData>
  <sheetProtection password="FA39" sheet="1" objects="1" scenarios="1"/>
  <mergeCells count="152">
    <mergeCell ref="H5:I5"/>
    <mergeCell ref="A11:E11"/>
    <mergeCell ref="F11:W11"/>
    <mergeCell ref="V12:W12"/>
    <mergeCell ref="A12:E12"/>
    <mergeCell ref="F12:U12"/>
    <mergeCell ref="A1:D1"/>
    <mergeCell ref="A2:W2"/>
    <mergeCell ref="A4:B4"/>
    <mergeCell ref="C4:G4"/>
    <mergeCell ref="H4:I4"/>
    <mergeCell ref="J5:K5"/>
    <mergeCell ref="L5:S5"/>
    <mergeCell ref="T5:U5"/>
    <mergeCell ref="V5:W5"/>
    <mergeCell ref="T4:U4"/>
    <mergeCell ref="J4:K4"/>
    <mergeCell ref="L4:S4"/>
    <mergeCell ref="A10:E10"/>
    <mergeCell ref="F10:V10"/>
    <mergeCell ref="A9:E9"/>
    <mergeCell ref="F9:W9"/>
    <mergeCell ref="V4:W4"/>
    <mergeCell ref="A5:B5"/>
    <mergeCell ref="C5:G5"/>
    <mergeCell ref="F19:N19"/>
    <mergeCell ref="O19:T19"/>
    <mergeCell ref="U19:V19"/>
    <mergeCell ref="F20:N20"/>
    <mergeCell ref="O20:T20"/>
    <mergeCell ref="U20:V20"/>
    <mergeCell ref="A24:E24"/>
    <mergeCell ref="F24:H24"/>
    <mergeCell ref="I24:K24"/>
    <mergeCell ref="L24:N24"/>
    <mergeCell ref="O24:Q24"/>
    <mergeCell ref="S24:U24"/>
    <mergeCell ref="A13:E20"/>
    <mergeCell ref="F14:N14"/>
    <mergeCell ref="O14:T14"/>
    <mergeCell ref="U14:V14"/>
    <mergeCell ref="F15:N15"/>
    <mergeCell ref="O15:T15"/>
    <mergeCell ref="U15:V15"/>
    <mergeCell ref="U13:W13"/>
    <mergeCell ref="F13:N13"/>
    <mergeCell ref="O13:T13"/>
    <mergeCell ref="F16:N16"/>
    <mergeCell ref="O16:T16"/>
    <mergeCell ref="U16:V16"/>
    <mergeCell ref="F17:N17"/>
    <mergeCell ref="O17:T17"/>
    <mergeCell ref="U17:V17"/>
    <mergeCell ref="F18:N18"/>
    <mergeCell ref="O18:T18"/>
    <mergeCell ref="U18:V18"/>
    <mergeCell ref="A25:E25"/>
    <mergeCell ref="F25:G25"/>
    <mergeCell ref="I25:J25"/>
    <mergeCell ref="L25:M25"/>
    <mergeCell ref="O25:P25"/>
    <mergeCell ref="S25:T25"/>
    <mergeCell ref="A26:E26"/>
    <mergeCell ref="F26:G26"/>
    <mergeCell ref="I26:J26"/>
    <mergeCell ref="L26:M26"/>
    <mergeCell ref="O26:P26"/>
    <mergeCell ref="S26:T26"/>
    <mergeCell ref="A27:E27"/>
    <mergeCell ref="F27:G27"/>
    <mergeCell ref="I27:J27"/>
    <mergeCell ref="L27:M27"/>
    <mergeCell ref="O27:P27"/>
    <mergeCell ref="S27:T27"/>
    <mergeCell ref="A28:E28"/>
    <mergeCell ref="F28:G28"/>
    <mergeCell ref="I28:J28"/>
    <mergeCell ref="L28:M28"/>
    <mergeCell ref="O28:P28"/>
    <mergeCell ref="S28:T28"/>
    <mergeCell ref="B29:E29"/>
    <mergeCell ref="F29:G29"/>
    <mergeCell ref="I29:J29"/>
    <mergeCell ref="L29:M29"/>
    <mergeCell ref="O29:P29"/>
    <mergeCell ref="S29:T29"/>
    <mergeCell ref="A30:E30"/>
    <mergeCell ref="F30:G30"/>
    <mergeCell ref="I30:J30"/>
    <mergeCell ref="L30:M30"/>
    <mergeCell ref="O30:P30"/>
    <mergeCell ref="S30:T30"/>
    <mergeCell ref="A35:B40"/>
    <mergeCell ref="C35:G35"/>
    <mergeCell ref="H35:J35"/>
    <mergeCell ref="K35:W35"/>
    <mergeCell ref="C36:G36"/>
    <mergeCell ref="H36:I36"/>
    <mergeCell ref="K36:W36"/>
    <mergeCell ref="C37:G37"/>
    <mergeCell ref="H37:I37"/>
    <mergeCell ref="K37:W37"/>
    <mergeCell ref="C38:G38"/>
    <mergeCell ref="H38:I38"/>
    <mergeCell ref="K38:W38"/>
    <mergeCell ref="C39:G39"/>
    <mergeCell ref="H39:I39"/>
    <mergeCell ref="K39:W39"/>
    <mergeCell ref="A55:W61"/>
    <mergeCell ref="A64:W70"/>
    <mergeCell ref="A50:C52"/>
    <mergeCell ref="E50:G52"/>
    <mergeCell ref="I50:K52"/>
    <mergeCell ref="M50:O52"/>
    <mergeCell ref="A63:W63"/>
    <mergeCell ref="A54:W54"/>
    <mergeCell ref="C40:G40"/>
    <mergeCell ref="H40:I40"/>
    <mergeCell ref="K40:W40"/>
    <mergeCell ref="C43:G43"/>
    <mergeCell ref="H43:I43"/>
    <mergeCell ref="N43:P43"/>
    <mergeCell ref="S43:W43"/>
    <mergeCell ref="H41:I41"/>
    <mergeCell ref="N41:P41"/>
    <mergeCell ref="S41:W41"/>
    <mergeCell ref="C45:G46"/>
    <mergeCell ref="H45:I46"/>
    <mergeCell ref="J45:J46"/>
    <mergeCell ref="K45:K46"/>
    <mergeCell ref="L45:L46"/>
    <mergeCell ref="M45:M46"/>
    <mergeCell ref="A41:B46"/>
    <mergeCell ref="C41:G41"/>
    <mergeCell ref="C44:G44"/>
    <mergeCell ref="H44:I44"/>
    <mergeCell ref="Q50:S52"/>
    <mergeCell ref="U50:W52"/>
    <mergeCell ref="N45:P46"/>
    <mergeCell ref="Q45:W46"/>
    <mergeCell ref="A49:C49"/>
    <mergeCell ref="E49:G49"/>
    <mergeCell ref="I49:K49"/>
    <mergeCell ref="M49:O49"/>
    <mergeCell ref="Q49:S49"/>
    <mergeCell ref="U49:W49"/>
    <mergeCell ref="C42:G42"/>
    <mergeCell ref="H42:I42"/>
    <mergeCell ref="N42:P42"/>
    <mergeCell ref="S42:W42"/>
    <mergeCell ref="N44:P44"/>
    <mergeCell ref="S44:W44"/>
  </mergeCells>
  <phoneticPr fontId="39"/>
  <conditionalFormatting sqref="A5 T5 F9:F11 F14:V20 F25:G30 I25:J30 L25:M30 O25:P30 S25:T30 C36:I40 K36:W40 J41:J46 L41:L46 Q41:Q45 A50 E50 I50 M50 Q50 U50 A55 A64">
    <cfRule type="expression" dxfId="15" priority="2" stopIfTrue="1">
      <formula>A5=""</formula>
    </cfRule>
  </conditionalFormatting>
  <conditionalFormatting sqref="C5:S5 V5 F12">
    <cfRule type="expression" dxfId="14" priority="1" stopIfTrue="1">
      <formula>C5=""</formula>
    </cfRule>
  </conditionalFormatting>
  <dataValidations count="3">
    <dataValidation operator="greaterThanOrEqual" allowBlank="1" showErrorMessage="1" sqref="U14:V14"/>
    <dataValidation type="whole" imeMode="halfAlpha" operator="greaterThanOrEqual" allowBlank="1" showErrorMessage="1" sqref="T5:U5">
      <formula1>1</formula1>
    </dataValidation>
    <dataValidation type="list" allowBlank="1" showInputMessage="1" showErrorMessage="1" sqref="A5:B5">
      <formula1>INDIRECT("FL研修生番号")</formula1>
    </dataValidation>
  </dataValidations>
  <printOptions horizontalCentered="1"/>
  <pageMargins left="0.39370078740157483" right="0.39370078740157483" top="0.39370078740157483" bottom="0.19685039370078741" header="0.47244094488188981" footer="3.937007874015748E-2"/>
  <pageSetup paperSize="9" orientation="portrait" r:id="rId1"/>
  <headerFooter alignWithMargins="0">
    <oddHeader>&amp;R&amp;A&amp;P/&amp;N</oddHeader>
  </headerFooter>
  <rowBreaks count="1" manualBreakCount="1">
    <brk id="32" max="2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sheetPr>
  <dimension ref="A1:AM85"/>
  <sheetViews>
    <sheetView view="pageBreakPreview" zoomScaleNormal="100" zoomScaleSheetLayoutView="100" workbookViewId="0">
      <selection sqref="A1:D1"/>
    </sheetView>
  </sheetViews>
  <sheetFormatPr defaultColWidth="2.625" defaultRowHeight="14.25"/>
  <cols>
    <col min="1" max="39" width="3.75" style="193" customWidth="1"/>
    <col min="40" max="16384" width="2.625" style="193"/>
  </cols>
  <sheetData>
    <row r="1" spans="1:39" ht="22.5" customHeight="1">
      <c r="A1" s="568" t="s">
        <v>308</v>
      </c>
      <c r="B1" s="568"/>
      <c r="C1" s="568"/>
      <c r="D1" s="568"/>
      <c r="E1" s="191"/>
      <c r="F1" s="192"/>
      <c r="G1" s="192"/>
      <c r="H1" s="192"/>
      <c r="I1" s="192"/>
      <c r="J1" s="192"/>
      <c r="K1" s="192"/>
      <c r="L1" s="192"/>
      <c r="M1" s="192"/>
      <c r="N1" s="192"/>
      <c r="O1" s="192"/>
      <c r="P1" s="192"/>
      <c r="Q1" s="192"/>
      <c r="R1" s="192"/>
      <c r="S1" s="192"/>
      <c r="T1" s="192"/>
      <c r="U1" s="192"/>
      <c r="V1" s="192"/>
      <c r="W1" s="238"/>
      <c r="AG1" s="194"/>
    </row>
    <row r="2" spans="1:39" ht="22.5" customHeight="1">
      <c r="A2" s="569" t="s">
        <v>309</v>
      </c>
      <c r="B2" s="569"/>
      <c r="C2" s="569"/>
      <c r="D2" s="569"/>
      <c r="E2" s="569"/>
      <c r="F2" s="569"/>
      <c r="G2" s="569"/>
      <c r="H2" s="569"/>
      <c r="I2" s="569"/>
      <c r="J2" s="569"/>
      <c r="K2" s="569"/>
      <c r="L2" s="569"/>
      <c r="M2" s="569"/>
      <c r="N2" s="569"/>
      <c r="O2" s="569"/>
      <c r="P2" s="569"/>
      <c r="Q2" s="569"/>
      <c r="R2" s="569"/>
      <c r="S2" s="569"/>
      <c r="T2" s="569"/>
      <c r="U2" s="569"/>
      <c r="V2" s="569"/>
      <c r="W2" s="569"/>
      <c r="X2" s="195"/>
      <c r="Y2" s="195"/>
      <c r="Z2" s="195"/>
      <c r="AA2" s="195"/>
      <c r="AB2" s="195"/>
      <c r="AC2" s="195"/>
      <c r="AD2" s="195"/>
      <c r="AE2" s="195"/>
      <c r="AF2" s="195"/>
      <c r="AG2" s="195"/>
      <c r="AH2" s="195"/>
      <c r="AI2" s="195"/>
      <c r="AJ2" s="195"/>
      <c r="AK2" s="195"/>
      <c r="AL2" s="195"/>
      <c r="AM2" s="195"/>
    </row>
    <row r="3" spans="1:39" ht="22.5" customHeight="1">
      <c r="A3" s="193" t="s">
        <v>310</v>
      </c>
      <c r="E3" s="234" t="str">
        <f>IF('7-1(表紙)'!H10&lt;&gt;"","（所属："&amp;'7-1(表紙)'!H10&amp;"）","(所属）")</f>
        <v>(所属）</v>
      </c>
      <c r="F3" s="234"/>
      <c r="G3" s="234"/>
      <c r="H3" s="234"/>
      <c r="I3" s="234"/>
      <c r="J3" s="234"/>
      <c r="K3" s="234"/>
      <c r="L3" s="234"/>
      <c r="M3" s="234"/>
      <c r="N3" s="234"/>
      <c r="O3" s="234"/>
      <c r="P3" s="234"/>
      <c r="Q3" s="234"/>
      <c r="R3" s="234"/>
      <c r="S3" s="234"/>
      <c r="T3" s="234"/>
      <c r="U3" s="234"/>
      <c r="V3" s="234"/>
      <c r="W3" s="234"/>
    </row>
    <row r="4" spans="1:39" ht="22.5" customHeight="1">
      <c r="A4" s="570" t="s">
        <v>311</v>
      </c>
      <c r="B4" s="571"/>
      <c r="C4" s="550" t="s">
        <v>312</v>
      </c>
      <c r="D4" s="550"/>
      <c r="E4" s="550"/>
      <c r="F4" s="550"/>
      <c r="G4" s="550"/>
      <c r="H4" s="550" t="s">
        <v>313</v>
      </c>
      <c r="I4" s="550"/>
      <c r="J4" s="550" t="s">
        <v>314</v>
      </c>
      <c r="K4" s="550"/>
      <c r="L4" s="550" t="s">
        <v>315</v>
      </c>
      <c r="M4" s="550"/>
      <c r="N4" s="550"/>
      <c r="O4" s="550"/>
      <c r="P4" s="550"/>
      <c r="Q4" s="550"/>
      <c r="R4" s="550"/>
      <c r="S4" s="550"/>
      <c r="T4" s="584" t="s">
        <v>316</v>
      </c>
      <c r="U4" s="585"/>
      <c r="V4" s="570" t="s">
        <v>317</v>
      </c>
      <c r="W4" s="571"/>
    </row>
    <row r="5" spans="1:39" ht="22.5" customHeight="1">
      <c r="A5" s="586"/>
      <c r="B5" s="586"/>
      <c r="C5" s="552" t="str">
        <f>IF(A5&lt;&gt;"",VLOOKUP(A5,'7-2(基本)'!D10:L19,2,FALSE),"")</f>
        <v/>
      </c>
      <c r="D5" s="587"/>
      <c r="E5" s="587"/>
      <c r="F5" s="587"/>
      <c r="G5" s="553"/>
      <c r="H5" s="552" t="str">
        <f>IF(A5&lt;&gt;"",VLOOKUP(A5,'7-2(基本)'!D10:L19,5,FALSE)&amp;"","")</f>
        <v/>
      </c>
      <c r="I5" s="553"/>
      <c r="J5" s="552" t="str">
        <f>IF(A5&lt;&gt;"",VLOOKUP(A5,'7-2(基本)'!D10:L19,6,FALSE)&amp;"","")</f>
        <v/>
      </c>
      <c r="K5" s="553"/>
      <c r="L5" s="580" t="str">
        <f>IF(A5&lt;&gt;"",VLOOKUP(A5,'7-2(基本)'!D10:L19,7,FALSE)&amp;"","")</f>
        <v/>
      </c>
      <c r="M5" s="580"/>
      <c r="N5" s="580"/>
      <c r="O5" s="580"/>
      <c r="P5" s="580"/>
      <c r="Q5" s="580"/>
      <c r="R5" s="580"/>
      <c r="S5" s="580"/>
      <c r="T5" s="581"/>
      <c r="U5" s="581"/>
      <c r="V5" s="552" t="str">
        <f>IF(A5&lt;&gt;"",VLOOKUP(A5,'7-2(基本)'!D10:L19,9,FALSE)&amp;"","")</f>
        <v/>
      </c>
      <c r="W5" s="553"/>
    </row>
    <row r="6" spans="1:39" ht="22.5" customHeight="1">
      <c r="A6" s="197" t="s">
        <v>517</v>
      </c>
      <c r="B6" s="198"/>
      <c r="C6" s="198"/>
    </row>
    <row r="7" spans="1:39" ht="22.5" customHeight="1">
      <c r="A7" s="198"/>
      <c r="B7" s="198"/>
      <c r="C7" s="198"/>
    </row>
    <row r="8" spans="1:39" ht="22.5" customHeight="1">
      <c r="A8" s="193" t="s">
        <v>318</v>
      </c>
    </row>
    <row r="9" spans="1:39" ht="22.5" customHeight="1">
      <c r="A9" s="550" t="s">
        <v>319</v>
      </c>
      <c r="B9" s="550"/>
      <c r="C9" s="550"/>
      <c r="D9" s="550"/>
      <c r="E9" s="550"/>
      <c r="F9" s="554"/>
      <c r="G9" s="555"/>
      <c r="H9" s="555"/>
      <c r="I9" s="555"/>
      <c r="J9" s="555"/>
      <c r="K9" s="555"/>
      <c r="L9" s="555"/>
      <c r="M9" s="555"/>
      <c r="N9" s="555"/>
      <c r="O9" s="555"/>
      <c r="P9" s="555"/>
      <c r="Q9" s="555"/>
      <c r="R9" s="555"/>
      <c r="S9" s="555"/>
      <c r="T9" s="555"/>
      <c r="U9" s="555"/>
      <c r="V9" s="555"/>
      <c r="W9" s="556"/>
    </row>
    <row r="10" spans="1:39" ht="22.5" customHeight="1">
      <c r="A10" s="565" t="s">
        <v>320</v>
      </c>
      <c r="B10" s="565"/>
      <c r="C10" s="565"/>
      <c r="D10" s="565"/>
      <c r="E10" s="565"/>
      <c r="F10" s="582"/>
      <c r="G10" s="583"/>
      <c r="H10" s="583"/>
      <c r="I10" s="583"/>
      <c r="J10" s="583"/>
      <c r="K10" s="583"/>
      <c r="L10" s="583"/>
      <c r="M10" s="583"/>
      <c r="N10" s="583"/>
      <c r="O10" s="583"/>
      <c r="P10" s="583"/>
      <c r="Q10" s="583"/>
      <c r="R10" s="583"/>
      <c r="S10" s="583"/>
      <c r="T10" s="583"/>
      <c r="U10" s="583"/>
      <c r="V10" s="583"/>
      <c r="W10" s="199" t="s">
        <v>321</v>
      </c>
    </row>
    <row r="11" spans="1:39" ht="22.5" customHeight="1">
      <c r="A11" s="550" t="s">
        <v>322</v>
      </c>
      <c r="B11" s="550"/>
      <c r="C11" s="550"/>
      <c r="D11" s="550"/>
      <c r="E11" s="550"/>
      <c r="F11" s="551"/>
      <c r="G11" s="551"/>
      <c r="H11" s="551"/>
      <c r="I11" s="551"/>
      <c r="J11" s="551"/>
      <c r="K11" s="551"/>
      <c r="L11" s="551"/>
      <c r="M11" s="551"/>
      <c r="N11" s="551"/>
      <c r="O11" s="551"/>
      <c r="P11" s="551"/>
      <c r="Q11" s="551"/>
      <c r="R11" s="551"/>
      <c r="S11" s="551"/>
      <c r="T11" s="551"/>
      <c r="U11" s="551"/>
      <c r="V11" s="551"/>
      <c r="W11" s="551"/>
    </row>
    <row r="12" spans="1:39" ht="22.5" customHeight="1">
      <c r="A12" s="565" t="s">
        <v>323</v>
      </c>
      <c r="B12" s="565"/>
      <c r="C12" s="565"/>
      <c r="D12" s="565"/>
      <c r="E12" s="565"/>
      <c r="F12" s="566" t="str">
        <f>IF(SUM(U14:U20)=0,"",SUM(U14:U20))</f>
        <v/>
      </c>
      <c r="G12" s="566"/>
      <c r="H12" s="566"/>
      <c r="I12" s="566"/>
      <c r="J12" s="566"/>
      <c r="K12" s="566"/>
      <c r="L12" s="566"/>
      <c r="M12" s="566"/>
      <c r="N12" s="566"/>
      <c r="O12" s="566"/>
      <c r="P12" s="566"/>
      <c r="Q12" s="566"/>
      <c r="R12" s="566"/>
      <c r="S12" s="566"/>
      <c r="T12" s="566"/>
      <c r="U12" s="566"/>
      <c r="V12" s="567" t="s">
        <v>324</v>
      </c>
      <c r="W12" s="567"/>
    </row>
    <row r="13" spans="1:39" ht="22.5" customHeight="1">
      <c r="A13" s="612" t="s">
        <v>325</v>
      </c>
      <c r="B13" s="612"/>
      <c r="C13" s="612"/>
      <c r="D13" s="612"/>
      <c r="E13" s="612"/>
      <c r="F13" s="572" t="s">
        <v>326</v>
      </c>
      <c r="G13" s="573"/>
      <c r="H13" s="573"/>
      <c r="I13" s="573"/>
      <c r="J13" s="573"/>
      <c r="K13" s="573"/>
      <c r="L13" s="573"/>
      <c r="M13" s="573"/>
      <c r="N13" s="574"/>
      <c r="O13" s="575" t="s">
        <v>327</v>
      </c>
      <c r="P13" s="576"/>
      <c r="Q13" s="576"/>
      <c r="R13" s="576"/>
      <c r="S13" s="576"/>
      <c r="T13" s="577"/>
      <c r="U13" s="578" t="s">
        <v>328</v>
      </c>
      <c r="V13" s="578"/>
      <c r="W13" s="579"/>
    </row>
    <row r="14" spans="1:39" ht="22.5" customHeight="1">
      <c r="A14" s="612"/>
      <c r="B14" s="612"/>
      <c r="C14" s="612"/>
      <c r="D14" s="612"/>
      <c r="E14" s="612"/>
      <c r="F14" s="557"/>
      <c r="G14" s="558"/>
      <c r="H14" s="558"/>
      <c r="I14" s="558"/>
      <c r="J14" s="558"/>
      <c r="K14" s="558"/>
      <c r="L14" s="558"/>
      <c r="M14" s="558"/>
      <c r="N14" s="559"/>
      <c r="O14" s="560"/>
      <c r="P14" s="561"/>
      <c r="Q14" s="561"/>
      <c r="R14" s="561"/>
      <c r="S14" s="561"/>
      <c r="T14" s="562"/>
      <c r="U14" s="563"/>
      <c r="V14" s="564"/>
      <c r="W14" s="201" t="s">
        <v>329</v>
      </c>
    </row>
    <row r="15" spans="1:39" ht="22.5" customHeight="1">
      <c r="A15" s="612"/>
      <c r="B15" s="612"/>
      <c r="C15" s="612"/>
      <c r="D15" s="612"/>
      <c r="E15" s="612"/>
      <c r="F15" s="598"/>
      <c r="G15" s="599"/>
      <c r="H15" s="599"/>
      <c r="I15" s="599"/>
      <c r="J15" s="599"/>
      <c r="K15" s="599"/>
      <c r="L15" s="599"/>
      <c r="M15" s="599"/>
      <c r="N15" s="600"/>
      <c r="O15" s="601"/>
      <c r="P15" s="602"/>
      <c r="Q15" s="602"/>
      <c r="R15" s="602"/>
      <c r="S15" s="602"/>
      <c r="T15" s="603"/>
      <c r="U15" s="548"/>
      <c r="V15" s="549"/>
      <c r="W15" s="202" t="s">
        <v>329</v>
      </c>
    </row>
    <row r="16" spans="1:39" ht="22.5" customHeight="1">
      <c r="A16" s="612"/>
      <c r="B16" s="612"/>
      <c r="C16" s="612"/>
      <c r="D16" s="612"/>
      <c r="E16" s="612"/>
      <c r="F16" s="598"/>
      <c r="G16" s="599"/>
      <c r="H16" s="599"/>
      <c r="I16" s="599"/>
      <c r="J16" s="599"/>
      <c r="K16" s="599"/>
      <c r="L16" s="599"/>
      <c r="M16" s="599"/>
      <c r="N16" s="600"/>
      <c r="O16" s="601"/>
      <c r="P16" s="602"/>
      <c r="Q16" s="602"/>
      <c r="R16" s="602"/>
      <c r="S16" s="602"/>
      <c r="T16" s="603"/>
      <c r="U16" s="548"/>
      <c r="V16" s="549"/>
      <c r="W16" s="202" t="s">
        <v>329</v>
      </c>
    </row>
    <row r="17" spans="1:39" ht="22.5" customHeight="1">
      <c r="A17" s="612"/>
      <c r="B17" s="612"/>
      <c r="C17" s="612"/>
      <c r="D17" s="612"/>
      <c r="E17" s="612"/>
      <c r="F17" s="598"/>
      <c r="G17" s="599"/>
      <c r="H17" s="599"/>
      <c r="I17" s="599"/>
      <c r="J17" s="599"/>
      <c r="K17" s="599"/>
      <c r="L17" s="599"/>
      <c r="M17" s="599"/>
      <c r="N17" s="600"/>
      <c r="O17" s="601"/>
      <c r="P17" s="602"/>
      <c r="Q17" s="602"/>
      <c r="R17" s="602"/>
      <c r="S17" s="602"/>
      <c r="T17" s="603"/>
      <c r="U17" s="548"/>
      <c r="V17" s="549"/>
      <c r="W17" s="202" t="s">
        <v>329</v>
      </c>
    </row>
    <row r="18" spans="1:39" ht="22.5" customHeight="1">
      <c r="A18" s="612"/>
      <c r="B18" s="612"/>
      <c r="C18" s="612"/>
      <c r="D18" s="612"/>
      <c r="E18" s="612"/>
      <c r="F18" s="598"/>
      <c r="G18" s="599"/>
      <c r="H18" s="599"/>
      <c r="I18" s="599"/>
      <c r="J18" s="599"/>
      <c r="K18" s="599"/>
      <c r="L18" s="599"/>
      <c r="M18" s="599"/>
      <c r="N18" s="600"/>
      <c r="O18" s="601"/>
      <c r="P18" s="602"/>
      <c r="Q18" s="602"/>
      <c r="R18" s="602"/>
      <c r="S18" s="602"/>
      <c r="T18" s="603"/>
      <c r="U18" s="548"/>
      <c r="V18" s="549"/>
      <c r="W18" s="202" t="s">
        <v>329</v>
      </c>
    </row>
    <row r="19" spans="1:39" ht="22.5" customHeight="1">
      <c r="A19" s="612"/>
      <c r="B19" s="612"/>
      <c r="C19" s="612"/>
      <c r="D19" s="612"/>
      <c r="E19" s="612"/>
      <c r="F19" s="598"/>
      <c r="G19" s="599"/>
      <c r="H19" s="599"/>
      <c r="I19" s="599"/>
      <c r="J19" s="599"/>
      <c r="K19" s="599"/>
      <c r="L19" s="599"/>
      <c r="M19" s="599"/>
      <c r="N19" s="600"/>
      <c r="O19" s="601"/>
      <c r="P19" s="602"/>
      <c r="Q19" s="602"/>
      <c r="R19" s="602"/>
      <c r="S19" s="602"/>
      <c r="T19" s="603"/>
      <c r="U19" s="548"/>
      <c r="V19" s="549"/>
      <c r="W19" s="202" t="s">
        <v>329</v>
      </c>
    </row>
    <row r="20" spans="1:39" ht="22.5" customHeight="1">
      <c r="A20" s="612"/>
      <c r="B20" s="612"/>
      <c r="C20" s="612"/>
      <c r="D20" s="612"/>
      <c r="E20" s="612"/>
      <c r="F20" s="604"/>
      <c r="G20" s="605"/>
      <c r="H20" s="605"/>
      <c r="I20" s="605"/>
      <c r="J20" s="605"/>
      <c r="K20" s="605"/>
      <c r="L20" s="605"/>
      <c r="M20" s="605"/>
      <c r="N20" s="606"/>
      <c r="O20" s="607"/>
      <c r="P20" s="608"/>
      <c r="Q20" s="608"/>
      <c r="R20" s="608"/>
      <c r="S20" s="608"/>
      <c r="T20" s="609"/>
      <c r="U20" s="610"/>
      <c r="V20" s="611"/>
      <c r="W20" s="203" t="s">
        <v>329</v>
      </c>
    </row>
    <row r="21" spans="1:39" ht="22.5" customHeight="1">
      <c r="A21" s="197" t="s">
        <v>330</v>
      </c>
      <c r="B21" s="204"/>
      <c r="C21" s="204"/>
      <c r="D21" s="204"/>
      <c r="E21" s="204"/>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row>
    <row r="22" spans="1:39" ht="22.5" customHeight="1">
      <c r="A22" s="206"/>
      <c r="B22" s="206"/>
      <c r="C22" s="206"/>
      <c r="D22" s="207"/>
      <c r="E22" s="207"/>
      <c r="F22" s="207"/>
      <c r="G22" s="207"/>
      <c r="H22" s="208"/>
      <c r="I22" s="207"/>
      <c r="J22" s="207"/>
      <c r="K22" s="207"/>
      <c r="L22" s="207"/>
      <c r="M22" s="208"/>
      <c r="N22" s="207"/>
      <c r="O22" s="207"/>
      <c r="P22" s="207"/>
      <c r="Q22" s="207"/>
      <c r="R22" s="208"/>
      <c r="S22" s="207"/>
      <c r="T22" s="207"/>
      <c r="U22" s="207"/>
      <c r="V22" s="207"/>
      <c r="W22" s="208"/>
      <c r="AA22" s="207"/>
      <c r="AB22" s="207"/>
      <c r="AC22" s="207"/>
      <c r="AD22" s="207"/>
      <c r="AE22" s="208"/>
      <c r="AF22" s="207"/>
    </row>
    <row r="23" spans="1:39" ht="22.5" customHeight="1">
      <c r="A23" s="193" t="s">
        <v>331</v>
      </c>
    </row>
    <row r="24" spans="1:39" ht="39.950000000000003" customHeight="1">
      <c r="A24" s="588"/>
      <c r="B24" s="588"/>
      <c r="C24" s="588"/>
      <c r="D24" s="588"/>
      <c r="E24" s="588"/>
      <c r="F24" s="589" t="s">
        <v>332</v>
      </c>
      <c r="G24" s="590"/>
      <c r="H24" s="591"/>
      <c r="I24" s="592" t="s">
        <v>333</v>
      </c>
      <c r="J24" s="593"/>
      <c r="K24" s="594"/>
      <c r="L24" s="592" t="s">
        <v>334</v>
      </c>
      <c r="M24" s="593"/>
      <c r="N24" s="594"/>
      <c r="O24" s="589" t="s">
        <v>335</v>
      </c>
      <c r="P24" s="590"/>
      <c r="Q24" s="591"/>
      <c r="S24" s="595" t="s">
        <v>336</v>
      </c>
      <c r="T24" s="596"/>
      <c r="U24" s="597"/>
      <c r="V24" s="209"/>
      <c r="W24" s="209"/>
      <c r="X24" s="209"/>
    </row>
    <row r="25" spans="1:39" ht="22.5" customHeight="1">
      <c r="A25" s="552" t="s">
        <v>337</v>
      </c>
      <c r="B25" s="587"/>
      <c r="C25" s="587"/>
      <c r="D25" s="587"/>
      <c r="E25" s="553"/>
      <c r="F25" s="613"/>
      <c r="G25" s="614"/>
      <c r="H25" s="200" t="s">
        <v>338</v>
      </c>
      <c r="I25" s="613"/>
      <c r="J25" s="614"/>
      <c r="K25" s="200" t="s">
        <v>338</v>
      </c>
      <c r="L25" s="613"/>
      <c r="M25" s="614"/>
      <c r="N25" s="200" t="s">
        <v>338</v>
      </c>
      <c r="O25" s="613"/>
      <c r="P25" s="614"/>
      <c r="Q25" s="200" t="s">
        <v>338</v>
      </c>
      <c r="S25" s="613"/>
      <c r="T25" s="614"/>
      <c r="U25" s="211" t="s">
        <v>338</v>
      </c>
      <c r="V25" s="210"/>
      <c r="W25" s="210"/>
      <c r="X25" s="210"/>
    </row>
    <row r="26" spans="1:39" ht="22.5" customHeight="1">
      <c r="A26" s="552" t="s">
        <v>339</v>
      </c>
      <c r="B26" s="587"/>
      <c r="C26" s="587"/>
      <c r="D26" s="587"/>
      <c r="E26" s="553"/>
      <c r="F26" s="613"/>
      <c r="G26" s="614"/>
      <c r="H26" s="200" t="s">
        <v>338</v>
      </c>
      <c r="I26" s="613"/>
      <c r="J26" s="614"/>
      <c r="K26" s="200" t="s">
        <v>338</v>
      </c>
      <c r="L26" s="613"/>
      <c r="M26" s="614"/>
      <c r="N26" s="200" t="s">
        <v>338</v>
      </c>
      <c r="O26" s="613"/>
      <c r="P26" s="614"/>
      <c r="Q26" s="200" t="s">
        <v>338</v>
      </c>
      <c r="S26" s="613"/>
      <c r="T26" s="614"/>
      <c r="U26" s="196" t="s">
        <v>338</v>
      </c>
      <c r="V26" s="210"/>
      <c r="W26" s="210"/>
      <c r="X26" s="210"/>
    </row>
    <row r="27" spans="1:39" ht="22.5" customHeight="1">
      <c r="A27" s="552" t="s">
        <v>340</v>
      </c>
      <c r="B27" s="587"/>
      <c r="C27" s="587"/>
      <c r="D27" s="587"/>
      <c r="E27" s="553"/>
      <c r="F27" s="613"/>
      <c r="G27" s="614"/>
      <c r="H27" s="200" t="s">
        <v>338</v>
      </c>
      <c r="I27" s="613"/>
      <c r="J27" s="614"/>
      <c r="K27" s="200" t="s">
        <v>338</v>
      </c>
      <c r="L27" s="613"/>
      <c r="M27" s="614"/>
      <c r="N27" s="200" t="s">
        <v>338</v>
      </c>
      <c r="O27" s="613"/>
      <c r="P27" s="614"/>
      <c r="Q27" s="200" t="s">
        <v>338</v>
      </c>
      <c r="S27" s="613"/>
      <c r="T27" s="614"/>
      <c r="U27" s="213" t="s">
        <v>338</v>
      </c>
      <c r="V27" s="212"/>
    </row>
    <row r="28" spans="1:39" ht="22.5" customHeight="1">
      <c r="A28" s="615" t="s">
        <v>341</v>
      </c>
      <c r="B28" s="616"/>
      <c r="C28" s="616"/>
      <c r="D28" s="616"/>
      <c r="E28" s="617"/>
      <c r="F28" s="618"/>
      <c r="G28" s="619"/>
      <c r="H28" s="215" t="s">
        <v>342</v>
      </c>
      <c r="I28" s="618"/>
      <c r="J28" s="619"/>
      <c r="K28" s="215" t="s">
        <v>342</v>
      </c>
      <c r="L28" s="618"/>
      <c r="M28" s="619"/>
      <c r="N28" s="215" t="s">
        <v>342</v>
      </c>
      <c r="O28" s="618"/>
      <c r="P28" s="619"/>
      <c r="Q28" s="215" t="s">
        <v>342</v>
      </c>
      <c r="S28" s="618"/>
      <c r="T28" s="619"/>
      <c r="U28" s="214" t="s">
        <v>342</v>
      </c>
      <c r="V28" s="209"/>
      <c r="W28" s="209"/>
      <c r="X28" s="209"/>
    </row>
    <row r="29" spans="1:39" ht="22.5" customHeight="1">
      <c r="A29" s="216"/>
      <c r="B29" s="620" t="s">
        <v>343</v>
      </c>
      <c r="C29" s="620"/>
      <c r="D29" s="620"/>
      <c r="E29" s="621"/>
      <c r="F29" s="622"/>
      <c r="G29" s="623"/>
      <c r="H29" s="218" t="s">
        <v>342</v>
      </c>
      <c r="I29" s="622"/>
      <c r="J29" s="623"/>
      <c r="K29" s="218" t="s">
        <v>342</v>
      </c>
      <c r="L29" s="622"/>
      <c r="M29" s="623"/>
      <c r="N29" s="218" t="s">
        <v>342</v>
      </c>
      <c r="O29" s="622"/>
      <c r="P29" s="623"/>
      <c r="Q29" s="218" t="s">
        <v>342</v>
      </c>
      <c r="S29" s="622"/>
      <c r="T29" s="623"/>
      <c r="U29" s="217" t="s">
        <v>342</v>
      </c>
      <c r="V29" s="209"/>
      <c r="W29" s="209"/>
      <c r="X29" s="209"/>
    </row>
    <row r="30" spans="1:39" ht="22.5" customHeight="1">
      <c r="A30" s="552" t="s">
        <v>345</v>
      </c>
      <c r="B30" s="587"/>
      <c r="C30" s="587"/>
      <c r="D30" s="587"/>
      <c r="E30" s="553"/>
      <c r="F30" s="613"/>
      <c r="G30" s="614"/>
      <c r="H30" s="200" t="s">
        <v>346</v>
      </c>
      <c r="I30" s="613"/>
      <c r="J30" s="614"/>
      <c r="K30" s="200" t="s">
        <v>346</v>
      </c>
      <c r="L30" s="613"/>
      <c r="M30" s="614"/>
      <c r="N30" s="200" t="s">
        <v>346</v>
      </c>
      <c r="O30" s="613"/>
      <c r="P30" s="614"/>
      <c r="Q30" s="200" t="s">
        <v>346</v>
      </c>
      <c r="S30" s="613"/>
      <c r="T30" s="614"/>
      <c r="U30" s="196" t="s">
        <v>346</v>
      </c>
      <c r="V30" s="207"/>
    </row>
    <row r="31" spans="1:39" ht="22.5" customHeight="1">
      <c r="A31" s="197" t="s">
        <v>518</v>
      </c>
      <c r="B31" s="206"/>
      <c r="C31" s="206"/>
      <c r="D31" s="206"/>
      <c r="E31" s="206"/>
      <c r="F31" s="207"/>
      <c r="G31" s="207"/>
      <c r="H31" s="207"/>
      <c r="I31" s="207"/>
      <c r="J31" s="208"/>
      <c r="K31" s="207"/>
      <c r="L31" s="207"/>
      <c r="M31" s="207"/>
      <c r="N31" s="207"/>
      <c r="O31" s="208"/>
      <c r="P31" s="207"/>
      <c r="Q31" s="207"/>
      <c r="R31" s="207"/>
      <c r="S31" s="207"/>
      <c r="T31" s="208"/>
      <c r="U31" s="207"/>
      <c r="V31" s="207"/>
      <c r="W31" s="207"/>
      <c r="X31" s="208"/>
      <c r="AC31" s="207"/>
      <c r="AD31" s="207"/>
      <c r="AE31" s="208"/>
      <c r="AF31" s="207"/>
    </row>
    <row r="32" spans="1:39" ht="22.5" customHeight="1">
      <c r="A32" s="219"/>
      <c r="B32" s="206"/>
      <c r="C32" s="206"/>
      <c r="D32" s="206"/>
      <c r="E32" s="206"/>
      <c r="F32" s="207"/>
      <c r="G32" s="207"/>
      <c r="H32" s="207"/>
      <c r="I32" s="207"/>
      <c r="J32" s="208"/>
      <c r="K32" s="207"/>
      <c r="L32" s="207"/>
      <c r="M32" s="207"/>
      <c r="N32" s="207"/>
      <c r="O32" s="208"/>
      <c r="P32" s="207"/>
      <c r="Q32" s="207"/>
      <c r="R32" s="207"/>
      <c r="S32" s="207"/>
      <c r="T32" s="208"/>
      <c r="U32" s="207"/>
      <c r="V32" s="207"/>
      <c r="W32" s="207"/>
      <c r="X32" s="208"/>
      <c r="AC32" s="207"/>
      <c r="AD32" s="207"/>
      <c r="AE32" s="207"/>
      <c r="AF32" s="207"/>
      <c r="AG32" s="208"/>
      <c r="AH32" s="207"/>
      <c r="AM32" s="194"/>
    </row>
    <row r="33" spans="1:39" ht="22.5" customHeight="1">
      <c r="A33" s="219"/>
      <c r="B33" s="206"/>
      <c r="C33" s="206"/>
      <c r="D33" s="206"/>
      <c r="E33" s="206"/>
      <c r="F33" s="207"/>
      <c r="G33" s="207"/>
      <c r="H33" s="207"/>
      <c r="I33" s="207"/>
      <c r="J33" s="208"/>
      <c r="K33" s="207"/>
      <c r="L33" s="207"/>
      <c r="M33" s="207"/>
      <c r="N33" s="207"/>
      <c r="O33" s="208"/>
      <c r="P33" s="207"/>
      <c r="Q33" s="207"/>
      <c r="R33" s="207"/>
      <c r="S33" s="207"/>
      <c r="T33" s="208"/>
      <c r="U33" s="207"/>
      <c r="V33" s="207"/>
      <c r="W33" s="207"/>
      <c r="X33" s="208"/>
      <c r="AC33" s="207"/>
      <c r="AD33" s="207"/>
      <c r="AE33" s="207"/>
      <c r="AF33" s="207"/>
      <c r="AG33" s="208"/>
      <c r="AH33" s="207"/>
      <c r="AM33" s="194"/>
    </row>
    <row r="34" spans="1:39" ht="22.5" customHeight="1">
      <c r="A34" s="193" t="s">
        <v>347</v>
      </c>
    </row>
    <row r="35" spans="1:39" ht="22.5" customHeight="1">
      <c r="A35" s="624" t="s">
        <v>348</v>
      </c>
      <c r="B35" s="625"/>
      <c r="C35" s="589" t="s">
        <v>349</v>
      </c>
      <c r="D35" s="590"/>
      <c r="E35" s="590"/>
      <c r="F35" s="590"/>
      <c r="G35" s="590"/>
      <c r="H35" s="589" t="s">
        <v>350</v>
      </c>
      <c r="I35" s="590"/>
      <c r="J35" s="591"/>
      <c r="K35" s="589" t="s">
        <v>351</v>
      </c>
      <c r="L35" s="590"/>
      <c r="M35" s="590"/>
      <c r="N35" s="590"/>
      <c r="O35" s="590"/>
      <c r="P35" s="590"/>
      <c r="Q35" s="590"/>
      <c r="R35" s="590"/>
      <c r="S35" s="590"/>
      <c r="T35" s="590"/>
      <c r="U35" s="590"/>
      <c r="V35" s="590"/>
      <c r="W35" s="591"/>
    </row>
    <row r="36" spans="1:39" ht="22.5" customHeight="1">
      <c r="A36" s="626"/>
      <c r="B36" s="627"/>
      <c r="C36" s="630"/>
      <c r="D36" s="631"/>
      <c r="E36" s="631"/>
      <c r="F36" s="631"/>
      <c r="G36" s="631"/>
      <c r="H36" s="632"/>
      <c r="I36" s="633"/>
      <c r="J36" s="214" t="s">
        <v>352</v>
      </c>
      <c r="K36" s="634"/>
      <c r="L36" s="635"/>
      <c r="M36" s="635"/>
      <c r="N36" s="635"/>
      <c r="O36" s="635"/>
      <c r="P36" s="635"/>
      <c r="Q36" s="635"/>
      <c r="R36" s="635"/>
      <c r="S36" s="635"/>
      <c r="T36" s="635"/>
      <c r="U36" s="635"/>
      <c r="V36" s="635"/>
      <c r="W36" s="636"/>
    </row>
    <row r="37" spans="1:39" ht="22.5" customHeight="1">
      <c r="A37" s="626"/>
      <c r="B37" s="627"/>
      <c r="C37" s="637"/>
      <c r="D37" s="638"/>
      <c r="E37" s="638"/>
      <c r="F37" s="638"/>
      <c r="G37" s="638"/>
      <c r="H37" s="639"/>
      <c r="I37" s="640"/>
      <c r="J37" s="220" t="s">
        <v>352</v>
      </c>
      <c r="K37" s="641"/>
      <c r="L37" s="642"/>
      <c r="M37" s="642"/>
      <c r="N37" s="642"/>
      <c r="O37" s="642"/>
      <c r="P37" s="642"/>
      <c r="Q37" s="642"/>
      <c r="R37" s="642"/>
      <c r="S37" s="642"/>
      <c r="T37" s="642"/>
      <c r="U37" s="642"/>
      <c r="V37" s="642"/>
      <c r="W37" s="643"/>
    </row>
    <row r="38" spans="1:39" ht="22.5" customHeight="1">
      <c r="A38" s="626"/>
      <c r="B38" s="627"/>
      <c r="C38" s="637"/>
      <c r="D38" s="638"/>
      <c r="E38" s="638"/>
      <c r="F38" s="638"/>
      <c r="G38" s="638"/>
      <c r="H38" s="639"/>
      <c r="I38" s="640"/>
      <c r="J38" s="220" t="s">
        <v>352</v>
      </c>
      <c r="K38" s="641"/>
      <c r="L38" s="642"/>
      <c r="M38" s="642"/>
      <c r="N38" s="642"/>
      <c r="O38" s="642"/>
      <c r="P38" s="642"/>
      <c r="Q38" s="642"/>
      <c r="R38" s="642"/>
      <c r="S38" s="642"/>
      <c r="T38" s="642"/>
      <c r="U38" s="642"/>
      <c r="V38" s="642"/>
      <c r="W38" s="643"/>
    </row>
    <row r="39" spans="1:39" ht="22.5" customHeight="1">
      <c r="A39" s="626"/>
      <c r="B39" s="627"/>
      <c r="C39" s="637"/>
      <c r="D39" s="638"/>
      <c r="E39" s="638"/>
      <c r="F39" s="638"/>
      <c r="G39" s="638"/>
      <c r="H39" s="639"/>
      <c r="I39" s="640"/>
      <c r="J39" s="220" t="s">
        <v>352</v>
      </c>
      <c r="K39" s="641"/>
      <c r="L39" s="642"/>
      <c r="M39" s="642"/>
      <c r="N39" s="642"/>
      <c r="O39" s="642"/>
      <c r="P39" s="642"/>
      <c r="Q39" s="642"/>
      <c r="R39" s="642"/>
      <c r="S39" s="642"/>
      <c r="T39" s="642"/>
      <c r="U39" s="642"/>
      <c r="V39" s="642"/>
      <c r="W39" s="643"/>
      <c r="X39" s="221"/>
    </row>
    <row r="40" spans="1:39" ht="22.5" customHeight="1">
      <c r="A40" s="628"/>
      <c r="B40" s="629"/>
      <c r="C40" s="644"/>
      <c r="D40" s="645"/>
      <c r="E40" s="645"/>
      <c r="F40" s="645"/>
      <c r="G40" s="645"/>
      <c r="H40" s="646"/>
      <c r="I40" s="647"/>
      <c r="J40" s="217" t="s">
        <v>352</v>
      </c>
      <c r="K40" s="648"/>
      <c r="L40" s="649"/>
      <c r="M40" s="649"/>
      <c r="N40" s="649"/>
      <c r="O40" s="649"/>
      <c r="P40" s="649"/>
      <c r="Q40" s="649"/>
      <c r="R40" s="649"/>
      <c r="S40" s="649"/>
      <c r="T40" s="649"/>
      <c r="U40" s="649"/>
      <c r="V40" s="649"/>
      <c r="W40" s="650"/>
      <c r="X40" s="221"/>
    </row>
    <row r="41" spans="1:39" ht="22.5" customHeight="1">
      <c r="A41" s="565" t="s">
        <v>353</v>
      </c>
      <c r="B41" s="588"/>
      <c r="C41" s="615" t="s">
        <v>354</v>
      </c>
      <c r="D41" s="616"/>
      <c r="E41" s="616"/>
      <c r="F41" s="616"/>
      <c r="G41" s="616"/>
      <c r="H41" s="615" t="s">
        <v>355</v>
      </c>
      <c r="I41" s="616"/>
      <c r="J41" s="280"/>
      <c r="K41" s="223" t="s">
        <v>356</v>
      </c>
      <c r="L41" s="280"/>
      <c r="M41" s="223" t="s">
        <v>357</v>
      </c>
      <c r="N41" s="654" t="s">
        <v>175</v>
      </c>
      <c r="O41" s="616"/>
      <c r="P41" s="616"/>
      <c r="Q41" s="280"/>
      <c r="R41" s="223" t="s">
        <v>357</v>
      </c>
      <c r="S41" s="655"/>
      <c r="T41" s="655"/>
      <c r="U41" s="655"/>
      <c r="V41" s="655"/>
      <c r="W41" s="656"/>
      <c r="X41" s="221"/>
      <c r="Y41" s="221"/>
      <c r="Z41" s="221"/>
    </row>
    <row r="42" spans="1:39" ht="22.5" customHeight="1">
      <c r="A42" s="588"/>
      <c r="B42" s="588"/>
      <c r="C42" s="651" t="s">
        <v>358</v>
      </c>
      <c r="D42" s="652"/>
      <c r="E42" s="652"/>
      <c r="F42" s="652"/>
      <c r="G42" s="653"/>
      <c r="H42" s="651" t="s">
        <v>355</v>
      </c>
      <c r="I42" s="652"/>
      <c r="J42" s="281"/>
      <c r="K42" s="225" t="s">
        <v>356</v>
      </c>
      <c r="L42" s="281"/>
      <c r="M42" s="225" t="s">
        <v>357</v>
      </c>
      <c r="N42" s="657" t="s">
        <v>175</v>
      </c>
      <c r="O42" s="652"/>
      <c r="P42" s="652"/>
      <c r="Q42" s="281"/>
      <c r="R42" s="225" t="s">
        <v>357</v>
      </c>
      <c r="S42" s="658"/>
      <c r="T42" s="658"/>
      <c r="U42" s="658"/>
      <c r="V42" s="658"/>
      <c r="W42" s="659"/>
      <c r="X42" s="221"/>
      <c r="Y42" s="221"/>
      <c r="Z42" s="221"/>
    </row>
    <row r="43" spans="1:39" ht="22.5" customHeight="1">
      <c r="A43" s="588"/>
      <c r="B43" s="588"/>
      <c r="C43" s="651" t="s">
        <v>359</v>
      </c>
      <c r="D43" s="652"/>
      <c r="E43" s="652"/>
      <c r="F43" s="652"/>
      <c r="G43" s="653"/>
      <c r="H43" s="651" t="s">
        <v>355</v>
      </c>
      <c r="I43" s="652"/>
      <c r="J43" s="281"/>
      <c r="K43" s="225" t="s">
        <v>356</v>
      </c>
      <c r="L43" s="281"/>
      <c r="M43" s="225" t="s">
        <v>357</v>
      </c>
      <c r="N43" s="657" t="s">
        <v>175</v>
      </c>
      <c r="O43" s="652"/>
      <c r="P43" s="652"/>
      <c r="Q43" s="281"/>
      <c r="R43" s="225" t="s">
        <v>357</v>
      </c>
      <c r="S43" s="658"/>
      <c r="T43" s="658"/>
      <c r="U43" s="658"/>
      <c r="V43" s="658"/>
      <c r="W43" s="659"/>
    </row>
    <row r="44" spans="1:39" ht="22.5" customHeight="1">
      <c r="A44" s="588"/>
      <c r="B44" s="588"/>
      <c r="C44" s="660" t="s">
        <v>360</v>
      </c>
      <c r="D44" s="661"/>
      <c r="E44" s="661"/>
      <c r="F44" s="661"/>
      <c r="G44" s="662"/>
      <c r="H44" s="660" t="s">
        <v>355</v>
      </c>
      <c r="I44" s="661"/>
      <c r="J44" s="282"/>
      <c r="K44" s="227" t="s">
        <v>356</v>
      </c>
      <c r="L44" s="282"/>
      <c r="M44" s="227" t="s">
        <v>357</v>
      </c>
      <c r="N44" s="657" t="s">
        <v>175</v>
      </c>
      <c r="O44" s="652"/>
      <c r="P44" s="652"/>
      <c r="Q44" s="282"/>
      <c r="R44" s="227" t="s">
        <v>357</v>
      </c>
      <c r="S44" s="658"/>
      <c r="T44" s="658"/>
      <c r="U44" s="658"/>
      <c r="V44" s="658"/>
      <c r="W44" s="659"/>
    </row>
    <row r="45" spans="1:39" ht="22.5" customHeight="1">
      <c r="A45" s="588"/>
      <c r="B45" s="588"/>
      <c r="C45" s="673" t="s">
        <v>361</v>
      </c>
      <c r="D45" s="673"/>
      <c r="E45" s="673"/>
      <c r="F45" s="673"/>
      <c r="G45" s="673"/>
      <c r="H45" s="661" t="s">
        <v>362</v>
      </c>
      <c r="I45" s="661"/>
      <c r="J45" s="675"/>
      <c r="K45" s="677" t="s">
        <v>363</v>
      </c>
      <c r="L45" s="675"/>
      <c r="M45" s="677" t="s">
        <v>357</v>
      </c>
      <c r="N45" s="679" t="s">
        <v>364</v>
      </c>
      <c r="O45" s="680"/>
      <c r="P45" s="680"/>
      <c r="Q45" s="683"/>
      <c r="R45" s="683"/>
      <c r="S45" s="683"/>
      <c r="T45" s="683"/>
      <c r="U45" s="683"/>
      <c r="V45" s="683"/>
      <c r="W45" s="684"/>
    </row>
    <row r="46" spans="1:39" ht="22.5" customHeight="1">
      <c r="A46" s="588"/>
      <c r="B46" s="588"/>
      <c r="C46" s="550"/>
      <c r="D46" s="550"/>
      <c r="E46" s="550"/>
      <c r="F46" s="550"/>
      <c r="G46" s="550"/>
      <c r="H46" s="674"/>
      <c r="I46" s="674"/>
      <c r="J46" s="676"/>
      <c r="K46" s="678"/>
      <c r="L46" s="676"/>
      <c r="M46" s="678"/>
      <c r="N46" s="681"/>
      <c r="O46" s="682"/>
      <c r="P46" s="682"/>
      <c r="Q46" s="685"/>
      <c r="R46" s="685"/>
      <c r="S46" s="685"/>
      <c r="T46" s="685"/>
      <c r="U46" s="685"/>
      <c r="V46" s="685"/>
      <c r="W46" s="686"/>
    </row>
    <row r="47" spans="1:39" ht="22.5" customHeight="1">
      <c r="A47" s="367"/>
      <c r="B47" s="228"/>
      <c r="C47" s="229"/>
      <c r="D47" s="229"/>
      <c r="E47" s="229"/>
      <c r="F47" s="229"/>
      <c r="G47" s="229"/>
      <c r="H47" s="229"/>
      <c r="I47" s="229"/>
      <c r="J47" s="229"/>
      <c r="K47" s="229"/>
      <c r="L47" s="207"/>
      <c r="M47" s="207"/>
      <c r="N47" s="207"/>
      <c r="O47" s="207"/>
      <c r="P47" s="230"/>
      <c r="Q47" s="230"/>
      <c r="R47" s="207"/>
      <c r="S47" s="207"/>
      <c r="T47" s="207"/>
      <c r="U47" s="207"/>
      <c r="V47" s="230"/>
      <c r="W47" s="230"/>
      <c r="X47" s="207"/>
      <c r="Y47" s="207"/>
      <c r="Z47" s="207"/>
      <c r="AA47" s="230"/>
      <c r="AB47" s="230"/>
      <c r="AC47" s="229"/>
      <c r="AD47" s="229"/>
      <c r="AE47" s="230"/>
      <c r="AF47" s="230"/>
      <c r="AG47" s="230"/>
    </row>
    <row r="48" spans="1:39" ht="22.5" customHeight="1">
      <c r="A48" s="193" t="s">
        <v>365</v>
      </c>
    </row>
    <row r="49" spans="1:36" ht="22.5" customHeight="1">
      <c r="A49" s="672" t="s">
        <v>366</v>
      </c>
      <c r="B49" s="672"/>
      <c r="C49" s="672"/>
      <c r="E49" s="672" t="s">
        <v>367</v>
      </c>
      <c r="F49" s="672"/>
      <c r="G49" s="672"/>
      <c r="I49" s="672" t="s">
        <v>368</v>
      </c>
      <c r="J49" s="672"/>
      <c r="K49" s="672"/>
      <c r="M49" s="672" t="s">
        <v>369</v>
      </c>
      <c r="N49" s="672"/>
      <c r="O49" s="672"/>
      <c r="Q49" s="672" t="s">
        <v>370</v>
      </c>
      <c r="R49" s="672"/>
      <c r="S49" s="672"/>
      <c r="U49" s="672" t="s">
        <v>371</v>
      </c>
      <c r="V49" s="672"/>
      <c r="W49" s="672"/>
    </row>
    <row r="50" spans="1:36" ht="22.5" customHeight="1">
      <c r="A50" s="687"/>
      <c r="B50" s="688"/>
      <c r="C50" s="689"/>
      <c r="E50" s="687"/>
      <c r="F50" s="688"/>
      <c r="G50" s="689"/>
      <c r="I50" s="687"/>
      <c r="J50" s="688"/>
      <c r="K50" s="689"/>
      <c r="M50" s="687"/>
      <c r="N50" s="688"/>
      <c r="O50" s="689"/>
      <c r="Q50" s="687"/>
      <c r="R50" s="688"/>
      <c r="S50" s="689"/>
      <c r="U50" s="687"/>
      <c r="V50" s="688"/>
      <c r="W50" s="689"/>
    </row>
    <row r="51" spans="1:36" ht="22.5" customHeight="1">
      <c r="A51" s="690"/>
      <c r="B51" s="691"/>
      <c r="C51" s="692"/>
      <c r="E51" s="690"/>
      <c r="F51" s="691"/>
      <c r="G51" s="692"/>
      <c r="I51" s="690"/>
      <c r="J51" s="691"/>
      <c r="K51" s="692"/>
      <c r="M51" s="690"/>
      <c r="N51" s="691"/>
      <c r="O51" s="692"/>
      <c r="Q51" s="690"/>
      <c r="R51" s="691"/>
      <c r="S51" s="692"/>
      <c r="U51" s="690"/>
      <c r="V51" s="691"/>
      <c r="W51" s="692"/>
    </row>
    <row r="52" spans="1:36" ht="22.5" customHeight="1">
      <c r="A52" s="693"/>
      <c r="B52" s="694"/>
      <c r="C52" s="695"/>
      <c r="E52" s="693"/>
      <c r="F52" s="694"/>
      <c r="G52" s="695"/>
      <c r="I52" s="693"/>
      <c r="J52" s="694"/>
      <c r="K52" s="695"/>
      <c r="M52" s="693"/>
      <c r="N52" s="694"/>
      <c r="O52" s="695"/>
      <c r="Q52" s="693"/>
      <c r="R52" s="694"/>
      <c r="S52" s="695"/>
      <c r="U52" s="693"/>
      <c r="V52" s="694"/>
      <c r="W52" s="695"/>
    </row>
    <row r="53" spans="1:36" ht="22.5" customHeight="1"/>
    <row r="54" spans="1:36" ht="22.5" customHeight="1">
      <c r="A54" s="696" t="s">
        <v>526</v>
      </c>
      <c r="B54" s="696"/>
      <c r="C54" s="696"/>
      <c r="D54" s="696"/>
      <c r="E54" s="696"/>
      <c r="F54" s="696"/>
      <c r="G54" s="696"/>
      <c r="H54" s="696"/>
      <c r="I54" s="696"/>
      <c r="J54" s="696"/>
      <c r="K54" s="696"/>
      <c r="L54" s="696"/>
      <c r="M54" s="696"/>
      <c r="N54" s="696"/>
      <c r="O54" s="696"/>
      <c r="P54" s="696"/>
      <c r="Q54" s="696"/>
      <c r="R54" s="696"/>
      <c r="S54" s="696"/>
      <c r="T54" s="696"/>
      <c r="U54" s="696"/>
      <c r="V54" s="696"/>
      <c r="W54" s="696"/>
    </row>
    <row r="55" spans="1:36" ht="22.5" customHeight="1">
      <c r="A55" s="663"/>
      <c r="B55" s="664"/>
      <c r="C55" s="664"/>
      <c r="D55" s="664"/>
      <c r="E55" s="664"/>
      <c r="F55" s="664"/>
      <c r="G55" s="664"/>
      <c r="H55" s="664"/>
      <c r="I55" s="664"/>
      <c r="J55" s="664"/>
      <c r="K55" s="664"/>
      <c r="L55" s="664"/>
      <c r="M55" s="664"/>
      <c r="N55" s="664"/>
      <c r="O55" s="664"/>
      <c r="P55" s="664"/>
      <c r="Q55" s="664"/>
      <c r="R55" s="664"/>
      <c r="S55" s="664"/>
      <c r="T55" s="664"/>
      <c r="U55" s="664"/>
      <c r="V55" s="664"/>
      <c r="W55" s="665"/>
    </row>
    <row r="56" spans="1:36" ht="22.5" customHeight="1">
      <c r="A56" s="666"/>
      <c r="B56" s="667"/>
      <c r="C56" s="667"/>
      <c r="D56" s="667"/>
      <c r="E56" s="667"/>
      <c r="F56" s="667"/>
      <c r="G56" s="667"/>
      <c r="H56" s="667"/>
      <c r="I56" s="667"/>
      <c r="J56" s="667"/>
      <c r="K56" s="667"/>
      <c r="L56" s="667"/>
      <c r="M56" s="667"/>
      <c r="N56" s="667"/>
      <c r="O56" s="667"/>
      <c r="P56" s="667"/>
      <c r="Q56" s="667"/>
      <c r="R56" s="667"/>
      <c r="S56" s="667"/>
      <c r="T56" s="667"/>
      <c r="U56" s="667"/>
      <c r="V56" s="667"/>
      <c r="W56" s="668"/>
    </row>
    <row r="57" spans="1:36" ht="22.5" customHeight="1">
      <c r="A57" s="666"/>
      <c r="B57" s="667"/>
      <c r="C57" s="667"/>
      <c r="D57" s="667"/>
      <c r="E57" s="667"/>
      <c r="F57" s="667"/>
      <c r="G57" s="667"/>
      <c r="H57" s="667"/>
      <c r="I57" s="667"/>
      <c r="J57" s="667"/>
      <c r="K57" s="667"/>
      <c r="L57" s="667"/>
      <c r="M57" s="667"/>
      <c r="N57" s="667"/>
      <c r="O57" s="667"/>
      <c r="P57" s="667"/>
      <c r="Q57" s="667"/>
      <c r="R57" s="667"/>
      <c r="S57" s="667"/>
      <c r="T57" s="667"/>
      <c r="U57" s="667"/>
      <c r="V57" s="667"/>
      <c r="W57" s="668"/>
    </row>
    <row r="58" spans="1:36" ht="22.5" customHeight="1">
      <c r="A58" s="666"/>
      <c r="B58" s="667"/>
      <c r="C58" s="667"/>
      <c r="D58" s="667"/>
      <c r="E58" s="667"/>
      <c r="F58" s="667"/>
      <c r="G58" s="667"/>
      <c r="H58" s="667"/>
      <c r="I58" s="667"/>
      <c r="J58" s="667"/>
      <c r="K58" s="667"/>
      <c r="L58" s="667"/>
      <c r="M58" s="667"/>
      <c r="N58" s="667"/>
      <c r="O58" s="667"/>
      <c r="P58" s="667"/>
      <c r="Q58" s="667"/>
      <c r="R58" s="667"/>
      <c r="S58" s="667"/>
      <c r="T58" s="667"/>
      <c r="U58" s="667"/>
      <c r="V58" s="667"/>
      <c r="W58" s="668"/>
    </row>
    <row r="59" spans="1:36" ht="22.5" customHeight="1">
      <c r="A59" s="666"/>
      <c r="B59" s="667"/>
      <c r="C59" s="667"/>
      <c r="D59" s="667"/>
      <c r="E59" s="667"/>
      <c r="F59" s="667"/>
      <c r="G59" s="667"/>
      <c r="H59" s="667"/>
      <c r="I59" s="667"/>
      <c r="J59" s="667"/>
      <c r="K59" s="667"/>
      <c r="L59" s="667"/>
      <c r="M59" s="667"/>
      <c r="N59" s="667"/>
      <c r="O59" s="667"/>
      <c r="P59" s="667"/>
      <c r="Q59" s="667"/>
      <c r="R59" s="667"/>
      <c r="S59" s="667"/>
      <c r="T59" s="667"/>
      <c r="U59" s="667"/>
      <c r="V59" s="667"/>
      <c r="W59" s="668"/>
    </row>
    <row r="60" spans="1:36" ht="22.5" customHeight="1">
      <c r="A60" s="666"/>
      <c r="B60" s="667"/>
      <c r="C60" s="667"/>
      <c r="D60" s="667"/>
      <c r="E60" s="667"/>
      <c r="F60" s="667"/>
      <c r="G60" s="667"/>
      <c r="H60" s="667"/>
      <c r="I60" s="667"/>
      <c r="J60" s="667"/>
      <c r="K60" s="667"/>
      <c r="L60" s="667"/>
      <c r="M60" s="667"/>
      <c r="N60" s="667"/>
      <c r="O60" s="667"/>
      <c r="P60" s="667"/>
      <c r="Q60" s="667"/>
      <c r="R60" s="667"/>
      <c r="S60" s="667"/>
      <c r="T60" s="667"/>
      <c r="U60" s="667"/>
      <c r="V60" s="667"/>
      <c r="W60" s="668"/>
    </row>
    <row r="61" spans="1:36" ht="22.5" customHeight="1">
      <c r="A61" s="669"/>
      <c r="B61" s="670"/>
      <c r="C61" s="670"/>
      <c r="D61" s="670"/>
      <c r="E61" s="670"/>
      <c r="F61" s="670"/>
      <c r="G61" s="670"/>
      <c r="H61" s="670"/>
      <c r="I61" s="670"/>
      <c r="J61" s="670"/>
      <c r="K61" s="670"/>
      <c r="L61" s="670"/>
      <c r="M61" s="670"/>
      <c r="N61" s="670"/>
      <c r="O61" s="670"/>
      <c r="P61" s="670"/>
      <c r="Q61" s="670"/>
      <c r="R61" s="670"/>
      <c r="S61" s="670"/>
      <c r="T61" s="670"/>
      <c r="U61" s="670"/>
      <c r="V61" s="670"/>
      <c r="W61" s="671"/>
    </row>
    <row r="62" spans="1:36" ht="22.5" customHeight="1">
      <c r="A62" s="231"/>
      <c r="B62" s="231"/>
      <c r="C62" s="231"/>
      <c r="D62" s="231"/>
      <c r="E62" s="231"/>
      <c r="F62" s="231"/>
      <c r="G62" s="231"/>
      <c r="H62" s="231"/>
      <c r="I62" s="231"/>
      <c r="J62" s="231"/>
      <c r="K62" s="231"/>
      <c r="L62" s="231"/>
      <c r="M62" s="231"/>
      <c r="N62" s="231"/>
      <c r="O62" s="231"/>
      <c r="P62" s="231"/>
      <c r="Q62" s="231"/>
      <c r="R62" s="231"/>
      <c r="S62" s="231"/>
      <c r="T62" s="231"/>
      <c r="U62" s="231"/>
      <c r="V62" s="231"/>
      <c r="W62" s="231"/>
      <c r="AJ62" s="232"/>
    </row>
    <row r="63" spans="1:36" ht="22.5" customHeight="1">
      <c r="A63" s="696" t="s">
        <v>508</v>
      </c>
      <c r="B63" s="696"/>
      <c r="C63" s="696"/>
      <c r="D63" s="696"/>
      <c r="E63" s="696"/>
      <c r="F63" s="696"/>
      <c r="G63" s="696"/>
      <c r="H63" s="696"/>
      <c r="I63" s="696"/>
      <c r="J63" s="696"/>
      <c r="K63" s="696"/>
      <c r="L63" s="696"/>
      <c r="M63" s="696"/>
      <c r="N63" s="696"/>
      <c r="O63" s="696"/>
      <c r="P63" s="696"/>
      <c r="Q63" s="696"/>
      <c r="R63" s="696"/>
      <c r="S63" s="696"/>
      <c r="T63" s="696"/>
      <c r="U63" s="696"/>
      <c r="V63" s="696"/>
      <c r="W63" s="696"/>
    </row>
    <row r="64" spans="1:36" ht="22.5" customHeight="1">
      <c r="A64" s="663"/>
      <c r="B64" s="664"/>
      <c r="C64" s="664"/>
      <c r="D64" s="664"/>
      <c r="E64" s="664"/>
      <c r="F64" s="664"/>
      <c r="G64" s="664"/>
      <c r="H64" s="664"/>
      <c r="I64" s="664"/>
      <c r="J64" s="664"/>
      <c r="K64" s="664"/>
      <c r="L64" s="664"/>
      <c r="M64" s="664"/>
      <c r="N64" s="664"/>
      <c r="O64" s="664"/>
      <c r="P64" s="664"/>
      <c r="Q64" s="664"/>
      <c r="R64" s="664"/>
      <c r="S64" s="664"/>
      <c r="T64" s="664"/>
      <c r="U64" s="664"/>
      <c r="V64" s="664"/>
      <c r="W64" s="665"/>
    </row>
    <row r="65" spans="1:23" ht="22.5" customHeight="1">
      <c r="A65" s="666"/>
      <c r="B65" s="667"/>
      <c r="C65" s="667"/>
      <c r="D65" s="667"/>
      <c r="E65" s="667"/>
      <c r="F65" s="667"/>
      <c r="G65" s="667"/>
      <c r="H65" s="667"/>
      <c r="I65" s="667"/>
      <c r="J65" s="667"/>
      <c r="K65" s="667"/>
      <c r="L65" s="667"/>
      <c r="M65" s="667"/>
      <c r="N65" s="667"/>
      <c r="O65" s="667"/>
      <c r="P65" s="667"/>
      <c r="Q65" s="667"/>
      <c r="R65" s="667"/>
      <c r="S65" s="667"/>
      <c r="T65" s="667"/>
      <c r="U65" s="667"/>
      <c r="V65" s="667"/>
      <c r="W65" s="668"/>
    </row>
    <row r="66" spans="1:23" ht="22.5" customHeight="1">
      <c r="A66" s="666"/>
      <c r="B66" s="667"/>
      <c r="C66" s="667"/>
      <c r="D66" s="667"/>
      <c r="E66" s="667"/>
      <c r="F66" s="667"/>
      <c r="G66" s="667"/>
      <c r="H66" s="667"/>
      <c r="I66" s="667"/>
      <c r="J66" s="667"/>
      <c r="K66" s="667"/>
      <c r="L66" s="667"/>
      <c r="M66" s="667"/>
      <c r="N66" s="667"/>
      <c r="O66" s="667"/>
      <c r="P66" s="667"/>
      <c r="Q66" s="667"/>
      <c r="R66" s="667"/>
      <c r="S66" s="667"/>
      <c r="T66" s="667"/>
      <c r="U66" s="667"/>
      <c r="V66" s="667"/>
      <c r="W66" s="668"/>
    </row>
    <row r="67" spans="1:23" ht="22.5" customHeight="1">
      <c r="A67" s="666"/>
      <c r="B67" s="667"/>
      <c r="C67" s="667"/>
      <c r="D67" s="667"/>
      <c r="E67" s="667"/>
      <c r="F67" s="667"/>
      <c r="G67" s="667"/>
      <c r="H67" s="667"/>
      <c r="I67" s="667"/>
      <c r="J67" s="667"/>
      <c r="K67" s="667"/>
      <c r="L67" s="667"/>
      <c r="M67" s="667"/>
      <c r="N67" s="667"/>
      <c r="O67" s="667"/>
      <c r="P67" s="667"/>
      <c r="Q67" s="667"/>
      <c r="R67" s="667"/>
      <c r="S67" s="667"/>
      <c r="T67" s="667"/>
      <c r="U67" s="667"/>
      <c r="V67" s="667"/>
      <c r="W67" s="668"/>
    </row>
    <row r="68" spans="1:23" ht="22.5" customHeight="1">
      <c r="A68" s="666"/>
      <c r="B68" s="667"/>
      <c r="C68" s="667"/>
      <c r="D68" s="667"/>
      <c r="E68" s="667"/>
      <c r="F68" s="667"/>
      <c r="G68" s="667"/>
      <c r="H68" s="667"/>
      <c r="I68" s="667"/>
      <c r="J68" s="667"/>
      <c r="K68" s="667"/>
      <c r="L68" s="667"/>
      <c r="M68" s="667"/>
      <c r="N68" s="667"/>
      <c r="O68" s="667"/>
      <c r="P68" s="667"/>
      <c r="Q68" s="667"/>
      <c r="R68" s="667"/>
      <c r="S68" s="667"/>
      <c r="T68" s="667"/>
      <c r="U68" s="667"/>
      <c r="V68" s="667"/>
      <c r="W68" s="668"/>
    </row>
    <row r="69" spans="1:23" ht="22.5" customHeight="1">
      <c r="A69" s="666"/>
      <c r="B69" s="667"/>
      <c r="C69" s="667"/>
      <c r="D69" s="667"/>
      <c r="E69" s="667"/>
      <c r="F69" s="667"/>
      <c r="G69" s="667"/>
      <c r="H69" s="667"/>
      <c r="I69" s="667"/>
      <c r="J69" s="667"/>
      <c r="K69" s="667"/>
      <c r="L69" s="667"/>
      <c r="M69" s="667"/>
      <c r="N69" s="667"/>
      <c r="O69" s="667"/>
      <c r="P69" s="667"/>
      <c r="Q69" s="667"/>
      <c r="R69" s="667"/>
      <c r="S69" s="667"/>
      <c r="T69" s="667"/>
      <c r="U69" s="667"/>
      <c r="V69" s="667"/>
      <c r="W69" s="668"/>
    </row>
    <row r="70" spans="1:23" ht="22.5" customHeight="1">
      <c r="A70" s="669"/>
      <c r="B70" s="670"/>
      <c r="C70" s="670"/>
      <c r="D70" s="670"/>
      <c r="E70" s="670"/>
      <c r="F70" s="670"/>
      <c r="G70" s="670"/>
      <c r="H70" s="670"/>
      <c r="I70" s="670"/>
      <c r="J70" s="670"/>
      <c r="K70" s="670"/>
      <c r="L70" s="670"/>
      <c r="M70" s="670"/>
      <c r="N70" s="670"/>
      <c r="O70" s="670"/>
      <c r="P70" s="670"/>
      <c r="Q70" s="670"/>
      <c r="R70" s="670"/>
      <c r="S70" s="670"/>
      <c r="T70" s="670"/>
      <c r="U70" s="670"/>
      <c r="V70" s="670"/>
      <c r="W70" s="671"/>
    </row>
    <row r="71" spans="1:23" ht="22.5" customHeight="1"/>
    <row r="72" spans="1:23" ht="22.5" customHeight="1"/>
    <row r="73" spans="1:23" ht="22.5" customHeight="1"/>
    <row r="74" spans="1:23" ht="22.5" customHeight="1"/>
    <row r="75" spans="1:23" ht="22.5" customHeight="1"/>
    <row r="76" spans="1:23" ht="22.5" customHeight="1"/>
    <row r="77" spans="1:23" ht="22.5" customHeight="1"/>
    <row r="78" spans="1:23" ht="22.5" customHeight="1"/>
    <row r="79" spans="1:23" ht="22.5" customHeight="1"/>
    <row r="80" spans="1:23" ht="22.5" customHeight="1"/>
    <row r="81" ht="22.5" customHeight="1"/>
    <row r="82" ht="22.5" customHeight="1"/>
    <row r="83" ht="22.5" customHeight="1"/>
    <row r="84" ht="15" customHeight="1"/>
    <row r="85" ht="15" customHeight="1"/>
  </sheetData>
  <sheetProtection password="FA39" sheet="1" objects="1" scenarios="1"/>
  <mergeCells count="152">
    <mergeCell ref="H5:I5"/>
    <mergeCell ref="A11:E11"/>
    <mergeCell ref="F11:W11"/>
    <mergeCell ref="V12:W12"/>
    <mergeCell ref="A12:E12"/>
    <mergeCell ref="F12:U12"/>
    <mergeCell ref="A1:D1"/>
    <mergeCell ref="A2:W2"/>
    <mergeCell ref="A4:B4"/>
    <mergeCell ref="C4:G4"/>
    <mergeCell ref="H4:I4"/>
    <mergeCell ref="J5:K5"/>
    <mergeCell ref="L5:S5"/>
    <mergeCell ref="T5:U5"/>
    <mergeCell ref="V5:W5"/>
    <mergeCell ref="T4:U4"/>
    <mergeCell ref="J4:K4"/>
    <mergeCell ref="L4:S4"/>
    <mergeCell ref="A10:E10"/>
    <mergeCell ref="F10:V10"/>
    <mergeCell ref="A9:E9"/>
    <mergeCell ref="F9:W9"/>
    <mergeCell ref="V4:W4"/>
    <mergeCell ref="A5:B5"/>
    <mergeCell ref="C5:G5"/>
    <mergeCell ref="F19:N19"/>
    <mergeCell ref="O19:T19"/>
    <mergeCell ref="U19:V19"/>
    <mergeCell ref="F20:N20"/>
    <mergeCell ref="O20:T20"/>
    <mergeCell ref="U20:V20"/>
    <mergeCell ref="A24:E24"/>
    <mergeCell ref="F24:H24"/>
    <mergeCell ref="I24:K24"/>
    <mergeCell ref="L24:N24"/>
    <mergeCell ref="O24:Q24"/>
    <mergeCell ref="S24:U24"/>
    <mergeCell ref="A13:E20"/>
    <mergeCell ref="F14:N14"/>
    <mergeCell ref="O14:T14"/>
    <mergeCell ref="U14:V14"/>
    <mergeCell ref="F15:N15"/>
    <mergeCell ref="O15:T15"/>
    <mergeCell ref="U15:V15"/>
    <mergeCell ref="U13:W13"/>
    <mergeCell ref="F13:N13"/>
    <mergeCell ref="O13:T13"/>
    <mergeCell ref="F16:N16"/>
    <mergeCell ref="O16:T16"/>
    <mergeCell ref="U16:V16"/>
    <mergeCell ref="F17:N17"/>
    <mergeCell ref="O17:T17"/>
    <mergeCell ref="U17:V17"/>
    <mergeCell ref="F18:N18"/>
    <mergeCell ref="O18:T18"/>
    <mergeCell ref="U18:V18"/>
    <mergeCell ref="A25:E25"/>
    <mergeCell ref="F25:G25"/>
    <mergeCell ref="I25:J25"/>
    <mergeCell ref="L25:M25"/>
    <mergeCell ref="O25:P25"/>
    <mergeCell ref="S25:T25"/>
    <mergeCell ref="A26:E26"/>
    <mergeCell ref="F26:G26"/>
    <mergeCell ref="I26:J26"/>
    <mergeCell ref="L26:M26"/>
    <mergeCell ref="O26:P26"/>
    <mergeCell ref="S26:T26"/>
    <mergeCell ref="A27:E27"/>
    <mergeCell ref="F27:G27"/>
    <mergeCell ref="I27:J27"/>
    <mergeCell ref="L27:M27"/>
    <mergeCell ref="O27:P27"/>
    <mergeCell ref="S27:T27"/>
    <mergeCell ref="A28:E28"/>
    <mergeCell ref="F28:G28"/>
    <mergeCell ref="I28:J28"/>
    <mergeCell ref="L28:M28"/>
    <mergeCell ref="O28:P28"/>
    <mergeCell ref="S28:T28"/>
    <mergeCell ref="B29:E29"/>
    <mergeCell ref="F29:G29"/>
    <mergeCell ref="I29:J29"/>
    <mergeCell ref="L29:M29"/>
    <mergeCell ref="O29:P29"/>
    <mergeCell ref="S29:T29"/>
    <mergeCell ref="A30:E30"/>
    <mergeCell ref="F30:G30"/>
    <mergeCell ref="I30:J30"/>
    <mergeCell ref="L30:M30"/>
    <mergeCell ref="O30:P30"/>
    <mergeCell ref="S30:T30"/>
    <mergeCell ref="A35:B40"/>
    <mergeCell ref="C35:G35"/>
    <mergeCell ref="H35:J35"/>
    <mergeCell ref="K35:W35"/>
    <mergeCell ref="C36:G36"/>
    <mergeCell ref="H36:I36"/>
    <mergeCell ref="K36:W36"/>
    <mergeCell ref="C37:G37"/>
    <mergeCell ref="H37:I37"/>
    <mergeCell ref="K37:W37"/>
    <mergeCell ref="C38:G38"/>
    <mergeCell ref="H38:I38"/>
    <mergeCell ref="K38:W38"/>
    <mergeCell ref="C39:G39"/>
    <mergeCell ref="H39:I39"/>
    <mergeCell ref="K39:W39"/>
    <mergeCell ref="A55:W61"/>
    <mergeCell ref="A64:W70"/>
    <mergeCell ref="A50:C52"/>
    <mergeCell ref="E50:G52"/>
    <mergeCell ref="I50:K52"/>
    <mergeCell ref="M50:O52"/>
    <mergeCell ref="A63:W63"/>
    <mergeCell ref="A54:W54"/>
    <mergeCell ref="C40:G40"/>
    <mergeCell ref="H40:I40"/>
    <mergeCell ref="K40:W40"/>
    <mergeCell ref="C43:G43"/>
    <mergeCell ref="H43:I43"/>
    <mergeCell ref="N43:P43"/>
    <mergeCell ref="S43:W43"/>
    <mergeCell ref="H41:I41"/>
    <mergeCell ref="N41:P41"/>
    <mergeCell ref="S41:W41"/>
    <mergeCell ref="C45:G46"/>
    <mergeCell ref="H45:I46"/>
    <mergeCell ref="J45:J46"/>
    <mergeCell ref="K45:K46"/>
    <mergeCell ref="L45:L46"/>
    <mergeCell ref="M45:M46"/>
    <mergeCell ref="A41:B46"/>
    <mergeCell ref="C41:G41"/>
    <mergeCell ref="C44:G44"/>
    <mergeCell ref="H44:I44"/>
    <mergeCell ref="Q50:S52"/>
    <mergeCell ref="U50:W52"/>
    <mergeCell ref="N45:P46"/>
    <mergeCell ref="Q45:W46"/>
    <mergeCell ref="A49:C49"/>
    <mergeCell ref="E49:G49"/>
    <mergeCell ref="I49:K49"/>
    <mergeCell ref="M49:O49"/>
    <mergeCell ref="Q49:S49"/>
    <mergeCell ref="U49:W49"/>
    <mergeCell ref="C42:G42"/>
    <mergeCell ref="H42:I42"/>
    <mergeCell ref="N42:P42"/>
    <mergeCell ref="S42:W42"/>
    <mergeCell ref="N44:P44"/>
    <mergeCell ref="S44:W44"/>
  </mergeCells>
  <phoneticPr fontId="39"/>
  <conditionalFormatting sqref="A5 T5 F9:F11 F14:V20 F25:G30 I25:J30 L25:M30 O25:P30 S25:T30 C36:I40 K36:W40 J41:J46 L41:L46 Q41:Q45 A50 E50 I50 M50 Q50 U50 A55 A64">
    <cfRule type="expression" dxfId="13" priority="2" stopIfTrue="1">
      <formula>A5=""</formula>
    </cfRule>
  </conditionalFormatting>
  <conditionalFormatting sqref="C5:S5 V5 F12">
    <cfRule type="expression" dxfId="12" priority="1" stopIfTrue="1">
      <formula>C5=""</formula>
    </cfRule>
  </conditionalFormatting>
  <dataValidations count="3">
    <dataValidation type="list" allowBlank="1" showInputMessage="1" showErrorMessage="1" sqref="A5:B5">
      <formula1>INDIRECT("FL研修生番号")</formula1>
    </dataValidation>
    <dataValidation type="whole" imeMode="halfAlpha" operator="greaterThanOrEqual" allowBlank="1" showErrorMessage="1" sqref="T5:U5">
      <formula1>1</formula1>
    </dataValidation>
    <dataValidation operator="greaterThanOrEqual" allowBlank="1" showErrorMessage="1" sqref="U14:V14"/>
  </dataValidations>
  <printOptions horizontalCentered="1"/>
  <pageMargins left="0.39370078740157483" right="0.39370078740157483" top="0.39370078740157483" bottom="0.19685039370078741" header="0.47244094488188981" footer="3.937007874015748E-2"/>
  <pageSetup paperSize="9" orientation="portrait" r:id="rId1"/>
  <headerFooter alignWithMargins="0">
    <oddHeader>&amp;R&amp;A&amp;P/&amp;N</oddHeader>
  </headerFooter>
  <rowBreaks count="1" manualBreakCount="1">
    <brk id="32" max="2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sheetPr>
  <dimension ref="A1:AM85"/>
  <sheetViews>
    <sheetView view="pageBreakPreview" zoomScaleNormal="100" zoomScaleSheetLayoutView="100" workbookViewId="0">
      <selection sqref="A1:D1"/>
    </sheetView>
  </sheetViews>
  <sheetFormatPr defaultColWidth="2.625" defaultRowHeight="14.25"/>
  <cols>
    <col min="1" max="39" width="3.75" style="193" customWidth="1"/>
    <col min="40" max="16384" width="2.625" style="193"/>
  </cols>
  <sheetData>
    <row r="1" spans="1:39" ht="22.5" customHeight="1">
      <c r="A1" s="568" t="s">
        <v>308</v>
      </c>
      <c r="B1" s="568"/>
      <c r="C1" s="568"/>
      <c r="D1" s="568"/>
      <c r="E1" s="191"/>
      <c r="F1" s="192"/>
      <c r="G1" s="192"/>
      <c r="H1" s="192"/>
      <c r="I1" s="192"/>
      <c r="J1" s="192"/>
      <c r="K1" s="192"/>
      <c r="L1" s="192"/>
      <c r="M1" s="192"/>
      <c r="N1" s="192"/>
      <c r="O1" s="192"/>
      <c r="P1" s="192"/>
      <c r="Q1" s="192"/>
      <c r="R1" s="192"/>
      <c r="S1" s="192"/>
      <c r="T1" s="192"/>
      <c r="U1" s="192"/>
      <c r="V1" s="192"/>
      <c r="W1" s="238"/>
      <c r="AG1" s="194"/>
    </row>
    <row r="2" spans="1:39" ht="22.5" customHeight="1">
      <c r="A2" s="569" t="s">
        <v>309</v>
      </c>
      <c r="B2" s="569"/>
      <c r="C2" s="569"/>
      <c r="D2" s="569"/>
      <c r="E2" s="569"/>
      <c r="F2" s="569"/>
      <c r="G2" s="569"/>
      <c r="H2" s="569"/>
      <c r="I2" s="569"/>
      <c r="J2" s="569"/>
      <c r="K2" s="569"/>
      <c r="L2" s="569"/>
      <c r="M2" s="569"/>
      <c r="N2" s="569"/>
      <c r="O2" s="569"/>
      <c r="P2" s="569"/>
      <c r="Q2" s="569"/>
      <c r="R2" s="569"/>
      <c r="S2" s="569"/>
      <c r="T2" s="569"/>
      <c r="U2" s="569"/>
      <c r="V2" s="569"/>
      <c r="W2" s="569"/>
      <c r="X2" s="195"/>
      <c r="Y2" s="195"/>
      <c r="Z2" s="195"/>
      <c r="AA2" s="195"/>
      <c r="AB2" s="195"/>
      <c r="AC2" s="195"/>
      <c r="AD2" s="195"/>
      <c r="AE2" s="195"/>
      <c r="AF2" s="195"/>
      <c r="AG2" s="195"/>
      <c r="AH2" s="195"/>
      <c r="AI2" s="195"/>
      <c r="AJ2" s="195"/>
      <c r="AK2" s="195"/>
      <c r="AL2" s="195"/>
      <c r="AM2" s="195"/>
    </row>
    <row r="3" spans="1:39" ht="22.5" customHeight="1">
      <c r="A3" s="193" t="s">
        <v>310</v>
      </c>
      <c r="E3" s="234" t="str">
        <f>IF('7-1(表紙)'!H10&lt;&gt;"","（所属："&amp;'7-1(表紙)'!H10&amp;"）","(所属）")</f>
        <v>(所属）</v>
      </c>
      <c r="F3" s="234"/>
      <c r="G3" s="234"/>
      <c r="H3" s="234"/>
      <c r="I3" s="234"/>
      <c r="J3" s="234"/>
      <c r="K3" s="234"/>
      <c r="L3" s="234"/>
      <c r="M3" s="234"/>
      <c r="N3" s="234"/>
      <c r="O3" s="234"/>
      <c r="P3" s="234"/>
      <c r="Q3" s="234"/>
      <c r="R3" s="234"/>
      <c r="S3" s="234"/>
      <c r="T3" s="234"/>
      <c r="U3" s="234"/>
      <c r="V3" s="234"/>
      <c r="W3" s="234"/>
    </row>
    <row r="4" spans="1:39" ht="22.5" customHeight="1">
      <c r="A4" s="570" t="s">
        <v>311</v>
      </c>
      <c r="B4" s="571"/>
      <c r="C4" s="550" t="s">
        <v>312</v>
      </c>
      <c r="D4" s="550"/>
      <c r="E4" s="550"/>
      <c r="F4" s="550"/>
      <c r="G4" s="550"/>
      <c r="H4" s="550" t="s">
        <v>313</v>
      </c>
      <c r="I4" s="550"/>
      <c r="J4" s="550" t="s">
        <v>314</v>
      </c>
      <c r="K4" s="550"/>
      <c r="L4" s="550" t="s">
        <v>315</v>
      </c>
      <c r="M4" s="550"/>
      <c r="N4" s="550"/>
      <c r="O4" s="550"/>
      <c r="P4" s="550"/>
      <c r="Q4" s="550"/>
      <c r="R4" s="550"/>
      <c r="S4" s="550"/>
      <c r="T4" s="584" t="s">
        <v>316</v>
      </c>
      <c r="U4" s="585"/>
      <c r="V4" s="570" t="s">
        <v>317</v>
      </c>
      <c r="W4" s="571"/>
    </row>
    <row r="5" spans="1:39" ht="22.5" customHeight="1">
      <c r="A5" s="586"/>
      <c r="B5" s="586"/>
      <c r="C5" s="552" t="str">
        <f>IF(A5&lt;&gt;"",VLOOKUP(A5,'7-2(基本)'!D10:L19,2,FALSE),"")</f>
        <v/>
      </c>
      <c r="D5" s="587"/>
      <c r="E5" s="587"/>
      <c r="F5" s="587"/>
      <c r="G5" s="553"/>
      <c r="H5" s="552" t="str">
        <f>IF(A5&lt;&gt;"",VLOOKUP(A5,'7-2(基本)'!D10:L19,5,FALSE)&amp;"","")</f>
        <v/>
      </c>
      <c r="I5" s="553"/>
      <c r="J5" s="552" t="str">
        <f>IF(A5&lt;&gt;"",VLOOKUP(A5,'7-2(基本)'!D10:L19,6,FALSE)&amp;"","")</f>
        <v/>
      </c>
      <c r="K5" s="553"/>
      <c r="L5" s="580" t="str">
        <f>IF(A5&lt;&gt;"",VLOOKUP(A5,'7-2(基本)'!D10:L19,7,FALSE)&amp;"","")</f>
        <v/>
      </c>
      <c r="M5" s="580"/>
      <c r="N5" s="580"/>
      <c r="O5" s="580"/>
      <c r="P5" s="580"/>
      <c r="Q5" s="580"/>
      <c r="R5" s="580"/>
      <c r="S5" s="580"/>
      <c r="T5" s="581"/>
      <c r="U5" s="581"/>
      <c r="V5" s="552" t="str">
        <f>IF(A5&lt;&gt;"",VLOOKUP(A5,'7-2(基本)'!D10:L19,9,FALSE)&amp;"","")</f>
        <v/>
      </c>
      <c r="W5" s="553"/>
    </row>
    <row r="6" spans="1:39" ht="22.5" customHeight="1">
      <c r="A6" s="197" t="s">
        <v>517</v>
      </c>
      <c r="B6" s="198"/>
      <c r="C6" s="198"/>
    </row>
    <row r="7" spans="1:39" ht="22.5" customHeight="1">
      <c r="A7" s="198"/>
      <c r="B7" s="198"/>
      <c r="C7" s="198"/>
    </row>
    <row r="8" spans="1:39" ht="22.5" customHeight="1">
      <c r="A8" s="193" t="s">
        <v>318</v>
      </c>
    </row>
    <row r="9" spans="1:39" ht="22.5" customHeight="1">
      <c r="A9" s="550" t="s">
        <v>319</v>
      </c>
      <c r="B9" s="550"/>
      <c r="C9" s="550"/>
      <c r="D9" s="550"/>
      <c r="E9" s="550"/>
      <c r="F9" s="554"/>
      <c r="G9" s="555"/>
      <c r="H9" s="555"/>
      <c r="I9" s="555"/>
      <c r="J9" s="555"/>
      <c r="K9" s="555"/>
      <c r="L9" s="555"/>
      <c r="M9" s="555"/>
      <c r="N9" s="555"/>
      <c r="O9" s="555"/>
      <c r="P9" s="555"/>
      <c r="Q9" s="555"/>
      <c r="R9" s="555"/>
      <c r="S9" s="555"/>
      <c r="T9" s="555"/>
      <c r="U9" s="555"/>
      <c r="V9" s="555"/>
      <c r="W9" s="556"/>
    </row>
    <row r="10" spans="1:39" ht="22.5" customHeight="1">
      <c r="A10" s="565" t="s">
        <v>320</v>
      </c>
      <c r="B10" s="565"/>
      <c r="C10" s="565"/>
      <c r="D10" s="565"/>
      <c r="E10" s="565"/>
      <c r="F10" s="582"/>
      <c r="G10" s="583"/>
      <c r="H10" s="583"/>
      <c r="I10" s="583"/>
      <c r="J10" s="583"/>
      <c r="K10" s="583"/>
      <c r="L10" s="583"/>
      <c r="M10" s="583"/>
      <c r="N10" s="583"/>
      <c r="O10" s="583"/>
      <c r="P10" s="583"/>
      <c r="Q10" s="583"/>
      <c r="R10" s="583"/>
      <c r="S10" s="583"/>
      <c r="T10" s="583"/>
      <c r="U10" s="583"/>
      <c r="V10" s="583"/>
      <c r="W10" s="199" t="s">
        <v>321</v>
      </c>
    </row>
    <row r="11" spans="1:39" ht="22.5" customHeight="1">
      <c r="A11" s="550" t="s">
        <v>322</v>
      </c>
      <c r="B11" s="550"/>
      <c r="C11" s="550"/>
      <c r="D11" s="550"/>
      <c r="E11" s="550"/>
      <c r="F11" s="551"/>
      <c r="G11" s="551"/>
      <c r="H11" s="551"/>
      <c r="I11" s="551"/>
      <c r="J11" s="551"/>
      <c r="K11" s="551"/>
      <c r="L11" s="551"/>
      <c r="M11" s="551"/>
      <c r="N11" s="551"/>
      <c r="O11" s="551"/>
      <c r="P11" s="551"/>
      <c r="Q11" s="551"/>
      <c r="R11" s="551"/>
      <c r="S11" s="551"/>
      <c r="T11" s="551"/>
      <c r="U11" s="551"/>
      <c r="V11" s="551"/>
      <c r="W11" s="551"/>
    </row>
    <row r="12" spans="1:39" ht="22.5" customHeight="1">
      <c r="A12" s="565" t="s">
        <v>323</v>
      </c>
      <c r="B12" s="565"/>
      <c r="C12" s="565"/>
      <c r="D12" s="565"/>
      <c r="E12" s="565"/>
      <c r="F12" s="566" t="str">
        <f>IF(SUM(U14:U20)=0,"",SUM(U14:U20))</f>
        <v/>
      </c>
      <c r="G12" s="566"/>
      <c r="H12" s="566"/>
      <c r="I12" s="566"/>
      <c r="J12" s="566"/>
      <c r="K12" s="566"/>
      <c r="L12" s="566"/>
      <c r="M12" s="566"/>
      <c r="N12" s="566"/>
      <c r="O12" s="566"/>
      <c r="P12" s="566"/>
      <c r="Q12" s="566"/>
      <c r="R12" s="566"/>
      <c r="S12" s="566"/>
      <c r="T12" s="566"/>
      <c r="U12" s="566"/>
      <c r="V12" s="567" t="s">
        <v>324</v>
      </c>
      <c r="W12" s="567"/>
    </row>
    <row r="13" spans="1:39" ht="22.5" customHeight="1">
      <c r="A13" s="612" t="s">
        <v>325</v>
      </c>
      <c r="B13" s="612"/>
      <c r="C13" s="612"/>
      <c r="D13" s="612"/>
      <c r="E13" s="612"/>
      <c r="F13" s="572" t="s">
        <v>326</v>
      </c>
      <c r="G13" s="573"/>
      <c r="H13" s="573"/>
      <c r="I13" s="573"/>
      <c r="J13" s="573"/>
      <c r="K13" s="573"/>
      <c r="L13" s="573"/>
      <c r="M13" s="573"/>
      <c r="N13" s="574"/>
      <c r="O13" s="575" t="s">
        <v>327</v>
      </c>
      <c r="P13" s="576"/>
      <c r="Q13" s="576"/>
      <c r="R13" s="576"/>
      <c r="S13" s="576"/>
      <c r="T13" s="577"/>
      <c r="U13" s="578" t="s">
        <v>328</v>
      </c>
      <c r="V13" s="578"/>
      <c r="W13" s="579"/>
    </row>
    <row r="14" spans="1:39" ht="22.5" customHeight="1">
      <c r="A14" s="612"/>
      <c r="B14" s="612"/>
      <c r="C14" s="612"/>
      <c r="D14" s="612"/>
      <c r="E14" s="612"/>
      <c r="F14" s="557"/>
      <c r="G14" s="558"/>
      <c r="H14" s="558"/>
      <c r="I14" s="558"/>
      <c r="J14" s="558"/>
      <c r="K14" s="558"/>
      <c r="L14" s="558"/>
      <c r="M14" s="558"/>
      <c r="N14" s="559"/>
      <c r="O14" s="560"/>
      <c r="P14" s="561"/>
      <c r="Q14" s="561"/>
      <c r="R14" s="561"/>
      <c r="S14" s="561"/>
      <c r="T14" s="562"/>
      <c r="U14" s="563"/>
      <c r="V14" s="564"/>
      <c r="W14" s="201" t="s">
        <v>329</v>
      </c>
    </row>
    <row r="15" spans="1:39" ht="22.5" customHeight="1">
      <c r="A15" s="612"/>
      <c r="B15" s="612"/>
      <c r="C15" s="612"/>
      <c r="D15" s="612"/>
      <c r="E15" s="612"/>
      <c r="F15" s="598"/>
      <c r="G15" s="599"/>
      <c r="H15" s="599"/>
      <c r="I15" s="599"/>
      <c r="J15" s="599"/>
      <c r="K15" s="599"/>
      <c r="L15" s="599"/>
      <c r="M15" s="599"/>
      <c r="N15" s="600"/>
      <c r="O15" s="601"/>
      <c r="P15" s="602"/>
      <c r="Q15" s="602"/>
      <c r="R15" s="602"/>
      <c r="S15" s="602"/>
      <c r="T15" s="603"/>
      <c r="U15" s="548"/>
      <c r="V15" s="549"/>
      <c r="W15" s="202" t="s">
        <v>329</v>
      </c>
    </row>
    <row r="16" spans="1:39" ht="22.5" customHeight="1">
      <c r="A16" s="612"/>
      <c r="B16" s="612"/>
      <c r="C16" s="612"/>
      <c r="D16" s="612"/>
      <c r="E16" s="612"/>
      <c r="F16" s="598"/>
      <c r="G16" s="599"/>
      <c r="H16" s="599"/>
      <c r="I16" s="599"/>
      <c r="J16" s="599"/>
      <c r="K16" s="599"/>
      <c r="L16" s="599"/>
      <c r="M16" s="599"/>
      <c r="N16" s="600"/>
      <c r="O16" s="601"/>
      <c r="P16" s="602"/>
      <c r="Q16" s="602"/>
      <c r="R16" s="602"/>
      <c r="S16" s="602"/>
      <c r="T16" s="603"/>
      <c r="U16" s="548"/>
      <c r="V16" s="549"/>
      <c r="W16" s="202" t="s">
        <v>329</v>
      </c>
    </row>
    <row r="17" spans="1:39" ht="22.5" customHeight="1">
      <c r="A17" s="612"/>
      <c r="B17" s="612"/>
      <c r="C17" s="612"/>
      <c r="D17" s="612"/>
      <c r="E17" s="612"/>
      <c r="F17" s="598"/>
      <c r="G17" s="599"/>
      <c r="H17" s="599"/>
      <c r="I17" s="599"/>
      <c r="J17" s="599"/>
      <c r="K17" s="599"/>
      <c r="L17" s="599"/>
      <c r="M17" s="599"/>
      <c r="N17" s="600"/>
      <c r="O17" s="601"/>
      <c r="P17" s="602"/>
      <c r="Q17" s="602"/>
      <c r="R17" s="602"/>
      <c r="S17" s="602"/>
      <c r="T17" s="603"/>
      <c r="U17" s="548"/>
      <c r="V17" s="549"/>
      <c r="W17" s="202" t="s">
        <v>329</v>
      </c>
    </row>
    <row r="18" spans="1:39" ht="22.5" customHeight="1">
      <c r="A18" s="612"/>
      <c r="B18" s="612"/>
      <c r="C18" s="612"/>
      <c r="D18" s="612"/>
      <c r="E18" s="612"/>
      <c r="F18" s="598"/>
      <c r="G18" s="599"/>
      <c r="H18" s="599"/>
      <c r="I18" s="599"/>
      <c r="J18" s="599"/>
      <c r="K18" s="599"/>
      <c r="L18" s="599"/>
      <c r="M18" s="599"/>
      <c r="N18" s="600"/>
      <c r="O18" s="601"/>
      <c r="P18" s="602"/>
      <c r="Q18" s="602"/>
      <c r="R18" s="602"/>
      <c r="S18" s="602"/>
      <c r="T18" s="603"/>
      <c r="U18" s="548"/>
      <c r="V18" s="549"/>
      <c r="W18" s="202" t="s">
        <v>329</v>
      </c>
    </row>
    <row r="19" spans="1:39" ht="22.5" customHeight="1">
      <c r="A19" s="612"/>
      <c r="B19" s="612"/>
      <c r="C19" s="612"/>
      <c r="D19" s="612"/>
      <c r="E19" s="612"/>
      <c r="F19" s="598"/>
      <c r="G19" s="599"/>
      <c r="H19" s="599"/>
      <c r="I19" s="599"/>
      <c r="J19" s="599"/>
      <c r="K19" s="599"/>
      <c r="L19" s="599"/>
      <c r="M19" s="599"/>
      <c r="N19" s="600"/>
      <c r="O19" s="601"/>
      <c r="P19" s="602"/>
      <c r="Q19" s="602"/>
      <c r="R19" s="602"/>
      <c r="S19" s="602"/>
      <c r="T19" s="603"/>
      <c r="U19" s="548"/>
      <c r="V19" s="549"/>
      <c r="W19" s="202" t="s">
        <v>329</v>
      </c>
    </row>
    <row r="20" spans="1:39" ht="22.5" customHeight="1">
      <c r="A20" s="612"/>
      <c r="B20" s="612"/>
      <c r="C20" s="612"/>
      <c r="D20" s="612"/>
      <c r="E20" s="612"/>
      <c r="F20" s="604"/>
      <c r="G20" s="605"/>
      <c r="H20" s="605"/>
      <c r="I20" s="605"/>
      <c r="J20" s="605"/>
      <c r="K20" s="605"/>
      <c r="L20" s="605"/>
      <c r="M20" s="605"/>
      <c r="N20" s="606"/>
      <c r="O20" s="607"/>
      <c r="P20" s="608"/>
      <c r="Q20" s="608"/>
      <c r="R20" s="608"/>
      <c r="S20" s="608"/>
      <c r="T20" s="609"/>
      <c r="U20" s="610"/>
      <c r="V20" s="611"/>
      <c r="W20" s="203" t="s">
        <v>329</v>
      </c>
    </row>
    <row r="21" spans="1:39" ht="22.5" customHeight="1">
      <c r="A21" s="197" t="s">
        <v>330</v>
      </c>
      <c r="B21" s="204"/>
      <c r="C21" s="204"/>
      <c r="D21" s="204"/>
      <c r="E21" s="204"/>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row>
    <row r="22" spans="1:39" ht="22.5" customHeight="1">
      <c r="A22" s="206"/>
      <c r="B22" s="206"/>
      <c r="C22" s="206"/>
      <c r="D22" s="207"/>
      <c r="E22" s="207"/>
      <c r="F22" s="207"/>
      <c r="G22" s="207"/>
      <c r="H22" s="208"/>
      <c r="I22" s="207"/>
      <c r="J22" s="207"/>
      <c r="K22" s="207"/>
      <c r="L22" s="207"/>
      <c r="M22" s="208"/>
      <c r="N22" s="207"/>
      <c r="O22" s="207"/>
      <c r="P22" s="207"/>
      <c r="Q22" s="207"/>
      <c r="R22" s="208"/>
      <c r="S22" s="207"/>
      <c r="T22" s="207"/>
      <c r="U22" s="207"/>
      <c r="V22" s="207"/>
      <c r="W22" s="208"/>
      <c r="AA22" s="207"/>
      <c r="AB22" s="207"/>
      <c r="AC22" s="207"/>
      <c r="AD22" s="207"/>
      <c r="AE22" s="208"/>
      <c r="AF22" s="207"/>
    </row>
    <row r="23" spans="1:39" ht="22.5" customHeight="1">
      <c r="A23" s="193" t="s">
        <v>331</v>
      </c>
    </row>
    <row r="24" spans="1:39" ht="39.950000000000003" customHeight="1">
      <c r="A24" s="588"/>
      <c r="B24" s="588"/>
      <c r="C24" s="588"/>
      <c r="D24" s="588"/>
      <c r="E24" s="588"/>
      <c r="F24" s="589" t="s">
        <v>332</v>
      </c>
      <c r="G24" s="590"/>
      <c r="H24" s="591"/>
      <c r="I24" s="592" t="s">
        <v>333</v>
      </c>
      <c r="J24" s="593"/>
      <c r="K24" s="594"/>
      <c r="L24" s="592" t="s">
        <v>334</v>
      </c>
      <c r="M24" s="593"/>
      <c r="N24" s="594"/>
      <c r="O24" s="589" t="s">
        <v>335</v>
      </c>
      <c r="P24" s="590"/>
      <c r="Q24" s="591"/>
      <c r="S24" s="595" t="s">
        <v>336</v>
      </c>
      <c r="T24" s="596"/>
      <c r="U24" s="597"/>
      <c r="V24" s="209"/>
      <c r="W24" s="209"/>
      <c r="X24" s="209"/>
    </row>
    <row r="25" spans="1:39" ht="22.5" customHeight="1">
      <c r="A25" s="552" t="s">
        <v>337</v>
      </c>
      <c r="B25" s="587"/>
      <c r="C25" s="587"/>
      <c r="D25" s="587"/>
      <c r="E25" s="553"/>
      <c r="F25" s="613"/>
      <c r="G25" s="614"/>
      <c r="H25" s="200" t="s">
        <v>338</v>
      </c>
      <c r="I25" s="613"/>
      <c r="J25" s="614"/>
      <c r="K25" s="200" t="s">
        <v>338</v>
      </c>
      <c r="L25" s="613"/>
      <c r="M25" s="614"/>
      <c r="N25" s="200" t="s">
        <v>338</v>
      </c>
      <c r="O25" s="613"/>
      <c r="P25" s="614"/>
      <c r="Q25" s="200" t="s">
        <v>338</v>
      </c>
      <c r="S25" s="613"/>
      <c r="T25" s="614"/>
      <c r="U25" s="211" t="s">
        <v>338</v>
      </c>
      <c r="V25" s="210"/>
      <c r="W25" s="210"/>
      <c r="X25" s="210"/>
    </row>
    <row r="26" spans="1:39" ht="22.5" customHeight="1">
      <c r="A26" s="552" t="s">
        <v>339</v>
      </c>
      <c r="B26" s="587"/>
      <c r="C26" s="587"/>
      <c r="D26" s="587"/>
      <c r="E26" s="553"/>
      <c r="F26" s="613"/>
      <c r="G26" s="614"/>
      <c r="H26" s="200" t="s">
        <v>338</v>
      </c>
      <c r="I26" s="613"/>
      <c r="J26" s="614"/>
      <c r="K26" s="200" t="s">
        <v>338</v>
      </c>
      <c r="L26" s="613"/>
      <c r="M26" s="614"/>
      <c r="N26" s="200" t="s">
        <v>338</v>
      </c>
      <c r="O26" s="613"/>
      <c r="P26" s="614"/>
      <c r="Q26" s="200" t="s">
        <v>338</v>
      </c>
      <c r="S26" s="613"/>
      <c r="T26" s="614"/>
      <c r="U26" s="196" t="s">
        <v>338</v>
      </c>
      <c r="V26" s="210"/>
      <c r="W26" s="210"/>
      <c r="X26" s="210"/>
    </row>
    <row r="27" spans="1:39" ht="22.5" customHeight="1">
      <c r="A27" s="552" t="s">
        <v>340</v>
      </c>
      <c r="B27" s="587"/>
      <c r="C27" s="587"/>
      <c r="D27" s="587"/>
      <c r="E27" s="553"/>
      <c r="F27" s="613"/>
      <c r="G27" s="614"/>
      <c r="H27" s="200" t="s">
        <v>338</v>
      </c>
      <c r="I27" s="613"/>
      <c r="J27" s="614"/>
      <c r="K27" s="200" t="s">
        <v>338</v>
      </c>
      <c r="L27" s="613"/>
      <c r="M27" s="614"/>
      <c r="N27" s="200" t="s">
        <v>338</v>
      </c>
      <c r="O27" s="613"/>
      <c r="P27" s="614"/>
      <c r="Q27" s="200" t="s">
        <v>338</v>
      </c>
      <c r="S27" s="613"/>
      <c r="T27" s="614"/>
      <c r="U27" s="213" t="s">
        <v>338</v>
      </c>
      <c r="V27" s="212"/>
    </row>
    <row r="28" spans="1:39" ht="22.5" customHeight="1">
      <c r="A28" s="615" t="s">
        <v>341</v>
      </c>
      <c r="B28" s="616"/>
      <c r="C28" s="616"/>
      <c r="D28" s="616"/>
      <c r="E28" s="617"/>
      <c r="F28" s="618"/>
      <c r="G28" s="619"/>
      <c r="H28" s="215" t="s">
        <v>342</v>
      </c>
      <c r="I28" s="618"/>
      <c r="J28" s="619"/>
      <c r="K28" s="215" t="s">
        <v>342</v>
      </c>
      <c r="L28" s="618"/>
      <c r="M28" s="619"/>
      <c r="N28" s="215" t="s">
        <v>342</v>
      </c>
      <c r="O28" s="618"/>
      <c r="P28" s="619"/>
      <c r="Q28" s="215" t="s">
        <v>342</v>
      </c>
      <c r="S28" s="618"/>
      <c r="T28" s="619"/>
      <c r="U28" s="214" t="s">
        <v>342</v>
      </c>
      <c r="V28" s="209"/>
      <c r="W28" s="209"/>
      <c r="X28" s="209"/>
    </row>
    <row r="29" spans="1:39" ht="22.5" customHeight="1">
      <c r="A29" s="216"/>
      <c r="B29" s="620" t="s">
        <v>343</v>
      </c>
      <c r="C29" s="620"/>
      <c r="D29" s="620"/>
      <c r="E29" s="621"/>
      <c r="F29" s="622"/>
      <c r="G29" s="623"/>
      <c r="H29" s="218" t="s">
        <v>342</v>
      </c>
      <c r="I29" s="622"/>
      <c r="J29" s="623"/>
      <c r="K29" s="218" t="s">
        <v>342</v>
      </c>
      <c r="L29" s="622"/>
      <c r="M29" s="623"/>
      <c r="N29" s="218" t="s">
        <v>342</v>
      </c>
      <c r="O29" s="622"/>
      <c r="P29" s="623"/>
      <c r="Q29" s="218" t="s">
        <v>342</v>
      </c>
      <c r="S29" s="622"/>
      <c r="T29" s="623"/>
      <c r="U29" s="217" t="s">
        <v>342</v>
      </c>
      <c r="V29" s="209"/>
      <c r="W29" s="209"/>
      <c r="X29" s="209"/>
    </row>
    <row r="30" spans="1:39" ht="22.5" customHeight="1">
      <c r="A30" s="552" t="s">
        <v>345</v>
      </c>
      <c r="B30" s="587"/>
      <c r="C30" s="587"/>
      <c r="D30" s="587"/>
      <c r="E30" s="553"/>
      <c r="F30" s="613"/>
      <c r="G30" s="614"/>
      <c r="H30" s="200" t="s">
        <v>346</v>
      </c>
      <c r="I30" s="613"/>
      <c r="J30" s="614"/>
      <c r="K30" s="200" t="s">
        <v>346</v>
      </c>
      <c r="L30" s="613"/>
      <c r="M30" s="614"/>
      <c r="N30" s="200" t="s">
        <v>346</v>
      </c>
      <c r="O30" s="613"/>
      <c r="P30" s="614"/>
      <c r="Q30" s="200" t="s">
        <v>346</v>
      </c>
      <c r="S30" s="613"/>
      <c r="T30" s="614"/>
      <c r="U30" s="196" t="s">
        <v>346</v>
      </c>
      <c r="V30" s="207"/>
    </row>
    <row r="31" spans="1:39" ht="22.5" customHeight="1">
      <c r="A31" s="197" t="s">
        <v>518</v>
      </c>
      <c r="B31" s="206"/>
      <c r="C31" s="206"/>
      <c r="D31" s="206"/>
      <c r="E31" s="206"/>
      <c r="F31" s="207"/>
      <c r="G31" s="207"/>
      <c r="H31" s="207"/>
      <c r="I31" s="207"/>
      <c r="J31" s="208"/>
      <c r="K31" s="207"/>
      <c r="L31" s="207"/>
      <c r="M31" s="207"/>
      <c r="N31" s="207"/>
      <c r="O31" s="208"/>
      <c r="P31" s="207"/>
      <c r="Q31" s="207"/>
      <c r="R31" s="207"/>
      <c r="S31" s="207"/>
      <c r="T31" s="208"/>
      <c r="U31" s="207"/>
      <c r="V31" s="207"/>
      <c r="W31" s="207"/>
      <c r="X31" s="208"/>
      <c r="AC31" s="207"/>
      <c r="AD31" s="207"/>
      <c r="AE31" s="208"/>
      <c r="AF31" s="207"/>
    </row>
    <row r="32" spans="1:39" ht="22.5" customHeight="1">
      <c r="A32" s="219"/>
      <c r="B32" s="206"/>
      <c r="C32" s="206"/>
      <c r="D32" s="206"/>
      <c r="E32" s="206"/>
      <c r="F32" s="207"/>
      <c r="G32" s="207"/>
      <c r="H32" s="207"/>
      <c r="I32" s="207"/>
      <c r="J32" s="208"/>
      <c r="K32" s="207"/>
      <c r="L32" s="207"/>
      <c r="M32" s="207"/>
      <c r="N32" s="207"/>
      <c r="O32" s="208"/>
      <c r="P32" s="207"/>
      <c r="Q32" s="207"/>
      <c r="R32" s="207"/>
      <c r="S32" s="207"/>
      <c r="T32" s="208"/>
      <c r="U32" s="207"/>
      <c r="V32" s="207"/>
      <c r="W32" s="207"/>
      <c r="X32" s="208"/>
      <c r="AC32" s="207"/>
      <c r="AD32" s="207"/>
      <c r="AE32" s="207"/>
      <c r="AF32" s="207"/>
      <c r="AG32" s="208"/>
      <c r="AH32" s="207"/>
      <c r="AM32" s="194"/>
    </row>
    <row r="33" spans="1:39" ht="22.5" customHeight="1">
      <c r="A33" s="219"/>
      <c r="B33" s="206"/>
      <c r="C33" s="206"/>
      <c r="D33" s="206"/>
      <c r="E33" s="206"/>
      <c r="F33" s="207"/>
      <c r="G33" s="207"/>
      <c r="H33" s="207"/>
      <c r="I33" s="207"/>
      <c r="J33" s="208"/>
      <c r="K33" s="207"/>
      <c r="L33" s="207"/>
      <c r="M33" s="207"/>
      <c r="N33" s="207"/>
      <c r="O33" s="208"/>
      <c r="P33" s="207"/>
      <c r="Q33" s="207"/>
      <c r="R33" s="207"/>
      <c r="S33" s="207"/>
      <c r="T33" s="208"/>
      <c r="U33" s="207"/>
      <c r="V33" s="207"/>
      <c r="W33" s="207"/>
      <c r="X33" s="208"/>
      <c r="AC33" s="207"/>
      <c r="AD33" s="207"/>
      <c r="AE33" s="207"/>
      <c r="AF33" s="207"/>
      <c r="AG33" s="208"/>
      <c r="AH33" s="207"/>
      <c r="AM33" s="194"/>
    </row>
    <row r="34" spans="1:39" ht="22.5" customHeight="1">
      <c r="A34" s="193" t="s">
        <v>347</v>
      </c>
    </row>
    <row r="35" spans="1:39" ht="22.5" customHeight="1">
      <c r="A35" s="624" t="s">
        <v>348</v>
      </c>
      <c r="B35" s="625"/>
      <c r="C35" s="589" t="s">
        <v>349</v>
      </c>
      <c r="D35" s="590"/>
      <c r="E35" s="590"/>
      <c r="F35" s="590"/>
      <c r="G35" s="590"/>
      <c r="H35" s="589" t="s">
        <v>350</v>
      </c>
      <c r="I35" s="590"/>
      <c r="J35" s="591"/>
      <c r="K35" s="589" t="s">
        <v>351</v>
      </c>
      <c r="L35" s="590"/>
      <c r="M35" s="590"/>
      <c r="N35" s="590"/>
      <c r="O35" s="590"/>
      <c r="P35" s="590"/>
      <c r="Q35" s="590"/>
      <c r="R35" s="590"/>
      <c r="S35" s="590"/>
      <c r="T35" s="590"/>
      <c r="U35" s="590"/>
      <c r="V35" s="590"/>
      <c r="W35" s="591"/>
    </row>
    <row r="36" spans="1:39" ht="22.5" customHeight="1">
      <c r="A36" s="626"/>
      <c r="B36" s="627"/>
      <c r="C36" s="630"/>
      <c r="D36" s="631"/>
      <c r="E36" s="631"/>
      <c r="F36" s="631"/>
      <c r="G36" s="631"/>
      <c r="H36" s="632"/>
      <c r="I36" s="633"/>
      <c r="J36" s="214" t="s">
        <v>352</v>
      </c>
      <c r="K36" s="634"/>
      <c r="L36" s="635"/>
      <c r="M36" s="635"/>
      <c r="N36" s="635"/>
      <c r="O36" s="635"/>
      <c r="P36" s="635"/>
      <c r="Q36" s="635"/>
      <c r="R36" s="635"/>
      <c r="S36" s="635"/>
      <c r="T36" s="635"/>
      <c r="U36" s="635"/>
      <c r="V36" s="635"/>
      <c r="W36" s="636"/>
    </row>
    <row r="37" spans="1:39" ht="22.5" customHeight="1">
      <c r="A37" s="626"/>
      <c r="B37" s="627"/>
      <c r="C37" s="637"/>
      <c r="D37" s="638"/>
      <c r="E37" s="638"/>
      <c r="F37" s="638"/>
      <c r="G37" s="638"/>
      <c r="H37" s="639"/>
      <c r="I37" s="640"/>
      <c r="J37" s="220" t="s">
        <v>352</v>
      </c>
      <c r="K37" s="641"/>
      <c r="L37" s="642"/>
      <c r="M37" s="642"/>
      <c r="N37" s="642"/>
      <c r="O37" s="642"/>
      <c r="P37" s="642"/>
      <c r="Q37" s="642"/>
      <c r="R37" s="642"/>
      <c r="S37" s="642"/>
      <c r="T37" s="642"/>
      <c r="U37" s="642"/>
      <c r="V37" s="642"/>
      <c r="W37" s="643"/>
    </row>
    <row r="38" spans="1:39" ht="22.5" customHeight="1">
      <c r="A38" s="626"/>
      <c r="B38" s="627"/>
      <c r="C38" s="637"/>
      <c r="D38" s="638"/>
      <c r="E38" s="638"/>
      <c r="F38" s="638"/>
      <c r="G38" s="638"/>
      <c r="H38" s="639"/>
      <c r="I38" s="640"/>
      <c r="J38" s="220" t="s">
        <v>352</v>
      </c>
      <c r="K38" s="641"/>
      <c r="L38" s="642"/>
      <c r="M38" s="642"/>
      <c r="N38" s="642"/>
      <c r="O38" s="642"/>
      <c r="P38" s="642"/>
      <c r="Q38" s="642"/>
      <c r="R38" s="642"/>
      <c r="S38" s="642"/>
      <c r="T38" s="642"/>
      <c r="U38" s="642"/>
      <c r="V38" s="642"/>
      <c r="W38" s="643"/>
    </row>
    <row r="39" spans="1:39" ht="22.5" customHeight="1">
      <c r="A39" s="626"/>
      <c r="B39" s="627"/>
      <c r="C39" s="637"/>
      <c r="D39" s="638"/>
      <c r="E39" s="638"/>
      <c r="F39" s="638"/>
      <c r="G39" s="638"/>
      <c r="H39" s="639"/>
      <c r="I39" s="640"/>
      <c r="J39" s="220" t="s">
        <v>352</v>
      </c>
      <c r="K39" s="641"/>
      <c r="L39" s="642"/>
      <c r="M39" s="642"/>
      <c r="N39" s="642"/>
      <c r="O39" s="642"/>
      <c r="P39" s="642"/>
      <c r="Q39" s="642"/>
      <c r="R39" s="642"/>
      <c r="S39" s="642"/>
      <c r="T39" s="642"/>
      <c r="U39" s="642"/>
      <c r="V39" s="642"/>
      <c r="W39" s="643"/>
      <c r="X39" s="221"/>
    </row>
    <row r="40" spans="1:39" ht="22.5" customHeight="1">
      <c r="A40" s="628"/>
      <c r="B40" s="629"/>
      <c r="C40" s="644"/>
      <c r="D40" s="645"/>
      <c r="E40" s="645"/>
      <c r="F40" s="645"/>
      <c r="G40" s="645"/>
      <c r="H40" s="646"/>
      <c r="I40" s="647"/>
      <c r="J40" s="217" t="s">
        <v>352</v>
      </c>
      <c r="K40" s="648"/>
      <c r="L40" s="649"/>
      <c r="M40" s="649"/>
      <c r="N40" s="649"/>
      <c r="O40" s="649"/>
      <c r="P40" s="649"/>
      <c r="Q40" s="649"/>
      <c r="R40" s="649"/>
      <c r="S40" s="649"/>
      <c r="T40" s="649"/>
      <c r="U40" s="649"/>
      <c r="V40" s="649"/>
      <c r="W40" s="650"/>
      <c r="X40" s="221"/>
    </row>
    <row r="41" spans="1:39" ht="22.5" customHeight="1">
      <c r="A41" s="565" t="s">
        <v>353</v>
      </c>
      <c r="B41" s="588"/>
      <c r="C41" s="615" t="s">
        <v>354</v>
      </c>
      <c r="D41" s="616"/>
      <c r="E41" s="616"/>
      <c r="F41" s="616"/>
      <c r="G41" s="616"/>
      <c r="H41" s="615" t="s">
        <v>355</v>
      </c>
      <c r="I41" s="616"/>
      <c r="J41" s="280"/>
      <c r="K41" s="223" t="s">
        <v>356</v>
      </c>
      <c r="L41" s="280"/>
      <c r="M41" s="223" t="s">
        <v>357</v>
      </c>
      <c r="N41" s="654" t="s">
        <v>175</v>
      </c>
      <c r="O41" s="616"/>
      <c r="P41" s="616"/>
      <c r="Q41" s="280"/>
      <c r="R41" s="223" t="s">
        <v>357</v>
      </c>
      <c r="S41" s="655"/>
      <c r="T41" s="655"/>
      <c r="U41" s="655"/>
      <c r="V41" s="655"/>
      <c r="W41" s="656"/>
      <c r="X41" s="221"/>
      <c r="Y41" s="221"/>
      <c r="Z41" s="221"/>
    </row>
    <row r="42" spans="1:39" ht="22.5" customHeight="1">
      <c r="A42" s="588"/>
      <c r="B42" s="588"/>
      <c r="C42" s="651" t="s">
        <v>358</v>
      </c>
      <c r="D42" s="652"/>
      <c r="E42" s="652"/>
      <c r="F42" s="652"/>
      <c r="G42" s="653"/>
      <c r="H42" s="651" t="s">
        <v>355</v>
      </c>
      <c r="I42" s="652"/>
      <c r="J42" s="281"/>
      <c r="K42" s="225" t="s">
        <v>356</v>
      </c>
      <c r="L42" s="281"/>
      <c r="M42" s="225" t="s">
        <v>357</v>
      </c>
      <c r="N42" s="657" t="s">
        <v>175</v>
      </c>
      <c r="O42" s="652"/>
      <c r="P42" s="652"/>
      <c r="Q42" s="281"/>
      <c r="R42" s="225" t="s">
        <v>357</v>
      </c>
      <c r="S42" s="658"/>
      <c r="T42" s="658"/>
      <c r="U42" s="658"/>
      <c r="V42" s="658"/>
      <c r="W42" s="659"/>
      <c r="X42" s="221"/>
      <c r="Y42" s="221"/>
      <c r="Z42" s="221"/>
    </row>
    <row r="43" spans="1:39" ht="22.5" customHeight="1">
      <c r="A43" s="588"/>
      <c r="B43" s="588"/>
      <c r="C43" s="651" t="s">
        <v>359</v>
      </c>
      <c r="D43" s="652"/>
      <c r="E43" s="652"/>
      <c r="F43" s="652"/>
      <c r="G43" s="653"/>
      <c r="H43" s="651" t="s">
        <v>355</v>
      </c>
      <c r="I43" s="652"/>
      <c r="J43" s="281"/>
      <c r="K43" s="225" t="s">
        <v>356</v>
      </c>
      <c r="L43" s="281"/>
      <c r="M43" s="225" t="s">
        <v>357</v>
      </c>
      <c r="N43" s="657" t="s">
        <v>175</v>
      </c>
      <c r="O43" s="652"/>
      <c r="P43" s="652"/>
      <c r="Q43" s="281"/>
      <c r="R43" s="225" t="s">
        <v>357</v>
      </c>
      <c r="S43" s="658"/>
      <c r="T43" s="658"/>
      <c r="U43" s="658"/>
      <c r="V43" s="658"/>
      <c r="W43" s="659"/>
    </row>
    <row r="44" spans="1:39" ht="22.5" customHeight="1">
      <c r="A44" s="588"/>
      <c r="B44" s="588"/>
      <c r="C44" s="660" t="s">
        <v>360</v>
      </c>
      <c r="D44" s="661"/>
      <c r="E44" s="661"/>
      <c r="F44" s="661"/>
      <c r="G44" s="662"/>
      <c r="H44" s="660" t="s">
        <v>355</v>
      </c>
      <c r="I44" s="661"/>
      <c r="J44" s="282"/>
      <c r="K44" s="227" t="s">
        <v>356</v>
      </c>
      <c r="L44" s="282"/>
      <c r="M44" s="227" t="s">
        <v>357</v>
      </c>
      <c r="N44" s="657" t="s">
        <v>175</v>
      </c>
      <c r="O44" s="652"/>
      <c r="P44" s="652"/>
      <c r="Q44" s="282"/>
      <c r="R44" s="227" t="s">
        <v>357</v>
      </c>
      <c r="S44" s="658"/>
      <c r="T44" s="658"/>
      <c r="U44" s="658"/>
      <c r="V44" s="658"/>
      <c r="W44" s="659"/>
    </row>
    <row r="45" spans="1:39" ht="22.5" customHeight="1">
      <c r="A45" s="588"/>
      <c r="B45" s="588"/>
      <c r="C45" s="673" t="s">
        <v>361</v>
      </c>
      <c r="D45" s="673"/>
      <c r="E45" s="673"/>
      <c r="F45" s="673"/>
      <c r="G45" s="673"/>
      <c r="H45" s="661" t="s">
        <v>362</v>
      </c>
      <c r="I45" s="661"/>
      <c r="J45" s="675"/>
      <c r="K45" s="677" t="s">
        <v>363</v>
      </c>
      <c r="L45" s="675"/>
      <c r="M45" s="677" t="s">
        <v>357</v>
      </c>
      <c r="N45" s="679" t="s">
        <v>364</v>
      </c>
      <c r="O45" s="680"/>
      <c r="P45" s="680"/>
      <c r="Q45" s="683"/>
      <c r="R45" s="683"/>
      <c r="S45" s="683"/>
      <c r="T45" s="683"/>
      <c r="U45" s="683"/>
      <c r="V45" s="683"/>
      <c r="W45" s="684"/>
    </row>
    <row r="46" spans="1:39" ht="22.5" customHeight="1">
      <c r="A46" s="588"/>
      <c r="B46" s="588"/>
      <c r="C46" s="550"/>
      <c r="D46" s="550"/>
      <c r="E46" s="550"/>
      <c r="F46" s="550"/>
      <c r="G46" s="550"/>
      <c r="H46" s="674"/>
      <c r="I46" s="674"/>
      <c r="J46" s="676"/>
      <c r="K46" s="678"/>
      <c r="L46" s="676"/>
      <c r="M46" s="678"/>
      <c r="N46" s="681"/>
      <c r="O46" s="682"/>
      <c r="P46" s="682"/>
      <c r="Q46" s="685"/>
      <c r="R46" s="685"/>
      <c r="S46" s="685"/>
      <c r="T46" s="685"/>
      <c r="U46" s="685"/>
      <c r="V46" s="685"/>
      <c r="W46" s="686"/>
    </row>
    <row r="47" spans="1:39" ht="22.5" customHeight="1">
      <c r="A47" s="367"/>
      <c r="B47" s="228"/>
      <c r="C47" s="229"/>
      <c r="D47" s="229"/>
      <c r="E47" s="229"/>
      <c r="F47" s="229"/>
      <c r="G47" s="229"/>
      <c r="H47" s="229"/>
      <c r="I47" s="229"/>
      <c r="J47" s="229"/>
      <c r="K47" s="229"/>
      <c r="L47" s="207"/>
      <c r="M47" s="207"/>
      <c r="N47" s="207"/>
      <c r="O47" s="207"/>
      <c r="P47" s="230"/>
      <c r="Q47" s="230"/>
      <c r="R47" s="207"/>
      <c r="S47" s="207"/>
      <c r="T47" s="207"/>
      <c r="U47" s="207"/>
      <c r="V47" s="230"/>
      <c r="W47" s="230"/>
      <c r="X47" s="207"/>
      <c r="Y47" s="207"/>
      <c r="Z47" s="207"/>
      <c r="AA47" s="230"/>
      <c r="AB47" s="230"/>
      <c r="AC47" s="229"/>
      <c r="AD47" s="229"/>
      <c r="AE47" s="230"/>
      <c r="AF47" s="230"/>
      <c r="AG47" s="230"/>
    </row>
    <row r="48" spans="1:39" ht="22.5" customHeight="1">
      <c r="A48" s="193" t="s">
        <v>365</v>
      </c>
    </row>
    <row r="49" spans="1:36" ht="22.5" customHeight="1">
      <c r="A49" s="672" t="s">
        <v>366</v>
      </c>
      <c r="B49" s="672"/>
      <c r="C49" s="672"/>
      <c r="E49" s="672" t="s">
        <v>367</v>
      </c>
      <c r="F49" s="672"/>
      <c r="G49" s="672"/>
      <c r="I49" s="672" t="s">
        <v>368</v>
      </c>
      <c r="J49" s="672"/>
      <c r="K49" s="672"/>
      <c r="M49" s="672" t="s">
        <v>369</v>
      </c>
      <c r="N49" s="672"/>
      <c r="O49" s="672"/>
      <c r="Q49" s="672" t="s">
        <v>370</v>
      </c>
      <c r="R49" s="672"/>
      <c r="S49" s="672"/>
      <c r="U49" s="672" t="s">
        <v>371</v>
      </c>
      <c r="V49" s="672"/>
      <c r="W49" s="672"/>
    </row>
    <row r="50" spans="1:36" ht="22.5" customHeight="1">
      <c r="A50" s="687"/>
      <c r="B50" s="688"/>
      <c r="C50" s="689"/>
      <c r="E50" s="687"/>
      <c r="F50" s="688"/>
      <c r="G50" s="689"/>
      <c r="I50" s="687"/>
      <c r="J50" s="688"/>
      <c r="K50" s="689"/>
      <c r="M50" s="687"/>
      <c r="N50" s="688"/>
      <c r="O50" s="689"/>
      <c r="Q50" s="687"/>
      <c r="R50" s="688"/>
      <c r="S50" s="689"/>
      <c r="U50" s="687"/>
      <c r="V50" s="688"/>
      <c r="W50" s="689"/>
    </row>
    <row r="51" spans="1:36" ht="22.5" customHeight="1">
      <c r="A51" s="690"/>
      <c r="B51" s="691"/>
      <c r="C51" s="692"/>
      <c r="E51" s="690"/>
      <c r="F51" s="691"/>
      <c r="G51" s="692"/>
      <c r="I51" s="690"/>
      <c r="J51" s="691"/>
      <c r="K51" s="692"/>
      <c r="M51" s="690"/>
      <c r="N51" s="691"/>
      <c r="O51" s="692"/>
      <c r="Q51" s="690"/>
      <c r="R51" s="691"/>
      <c r="S51" s="692"/>
      <c r="U51" s="690"/>
      <c r="V51" s="691"/>
      <c r="W51" s="692"/>
    </row>
    <row r="52" spans="1:36" ht="22.5" customHeight="1">
      <c r="A52" s="693"/>
      <c r="B52" s="694"/>
      <c r="C52" s="695"/>
      <c r="E52" s="693"/>
      <c r="F52" s="694"/>
      <c r="G52" s="695"/>
      <c r="I52" s="693"/>
      <c r="J52" s="694"/>
      <c r="K52" s="695"/>
      <c r="M52" s="693"/>
      <c r="N52" s="694"/>
      <c r="O52" s="695"/>
      <c r="Q52" s="693"/>
      <c r="R52" s="694"/>
      <c r="S52" s="695"/>
      <c r="U52" s="693"/>
      <c r="V52" s="694"/>
      <c r="W52" s="695"/>
    </row>
    <row r="53" spans="1:36" ht="22.5" customHeight="1"/>
    <row r="54" spans="1:36" ht="22.5" customHeight="1">
      <c r="A54" s="696" t="s">
        <v>526</v>
      </c>
      <c r="B54" s="696"/>
      <c r="C54" s="696"/>
      <c r="D54" s="696"/>
      <c r="E54" s="696"/>
      <c r="F54" s="696"/>
      <c r="G54" s="696"/>
      <c r="H54" s="696"/>
      <c r="I54" s="696"/>
      <c r="J54" s="696"/>
      <c r="K54" s="696"/>
      <c r="L54" s="696"/>
      <c r="M54" s="696"/>
      <c r="N54" s="696"/>
      <c r="O54" s="696"/>
      <c r="P54" s="696"/>
      <c r="Q54" s="696"/>
      <c r="R54" s="696"/>
      <c r="S54" s="696"/>
      <c r="T54" s="696"/>
      <c r="U54" s="696"/>
      <c r="V54" s="696"/>
      <c r="W54" s="696"/>
    </row>
    <row r="55" spans="1:36" ht="22.5" customHeight="1">
      <c r="A55" s="663"/>
      <c r="B55" s="664"/>
      <c r="C55" s="664"/>
      <c r="D55" s="664"/>
      <c r="E55" s="664"/>
      <c r="F55" s="664"/>
      <c r="G55" s="664"/>
      <c r="H55" s="664"/>
      <c r="I55" s="664"/>
      <c r="J55" s="664"/>
      <c r="K55" s="664"/>
      <c r="L55" s="664"/>
      <c r="M55" s="664"/>
      <c r="N55" s="664"/>
      <c r="O55" s="664"/>
      <c r="P55" s="664"/>
      <c r="Q55" s="664"/>
      <c r="R55" s="664"/>
      <c r="S55" s="664"/>
      <c r="T55" s="664"/>
      <c r="U55" s="664"/>
      <c r="V55" s="664"/>
      <c r="W55" s="665"/>
    </row>
    <row r="56" spans="1:36" ht="22.5" customHeight="1">
      <c r="A56" s="666"/>
      <c r="B56" s="667"/>
      <c r="C56" s="667"/>
      <c r="D56" s="667"/>
      <c r="E56" s="667"/>
      <c r="F56" s="667"/>
      <c r="G56" s="667"/>
      <c r="H56" s="667"/>
      <c r="I56" s="667"/>
      <c r="J56" s="667"/>
      <c r="K56" s="667"/>
      <c r="L56" s="667"/>
      <c r="M56" s="667"/>
      <c r="N56" s="667"/>
      <c r="O56" s="667"/>
      <c r="P56" s="667"/>
      <c r="Q56" s="667"/>
      <c r="R56" s="667"/>
      <c r="S56" s="667"/>
      <c r="T56" s="667"/>
      <c r="U56" s="667"/>
      <c r="V56" s="667"/>
      <c r="W56" s="668"/>
    </row>
    <row r="57" spans="1:36" ht="22.5" customHeight="1">
      <c r="A57" s="666"/>
      <c r="B57" s="667"/>
      <c r="C57" s="667"/>
      <c r="D57" s="667"/>
      <c r="E57" s="667"/>
      <c r="F57" s="667"/>
      <c r="G57" s="667"/>
      <c r="H57" s="667"/>
      <c r="I57" s="667"/>
      <c r="J57" s="667"/>
      <c r="K57" s="667"/>
      <c r="L57" s="667"/>
      <c r="M57" s="667"/>
      <c r="N57" s="667"/>
      <c r="O57" s="667"/>
      <c r="P57" s="667"/>
      <c r="Q57" s="667"/>
      <c r="R57" s="667"/>
      <c r="S57" s="667"/>
      <c r="T57" s="667"/>
      <c r="U57" s="667"/>
      <c r="V57" s="667"/>
      <c r="W57" s="668"/>
    </row>
    <row r="58" spans="1:36" ht="22.5" customHeight="1">
      <c r="A58" s="666"/>
      <c r="B58" s="667"/>
      <c r="C58" s="667"/>
      <c r="D58" s="667"/>
      <c r="E58" s="667"/>
      <c r="F58" s="667"/>
      <c r="G58" s="667"/>
      <c r="H58" s="667"/>
      <c r="I58" s="667"/>
      <c r="J58" s="667"/>
      <c r="K58" s="667"/>
      <c r="L58" s="667"/>
      <c r="M58" s="667"/>
      <c r="N58" s="667"/>
      <c r="O58" s="667"/>
      <c r="P58" s="667"/>
      <c r="Q58" s="667"/>
      <c r="R58" s="667"/>
      <c r="S58" s="667"/>
      <c r="T58" s="667"/>
      <c r="U58" s="667"/>
      <c r="V58" s="667"/>
      <c r="W58" s="668"/>
    </row>
    <row r="59" spans="1:36" ht="22.5" customHeight="1">
      <c r="A59" s="666"/>
      <c r="B59" s="667"/>
      <c r="C59" s="667"/>
      <c r="D59" s="667"/>
      <c r="E59" s="667"/>
      <c r="F59" s="667"/>
      <c r="G59" s="667"/>
      <c r="H59" s="667"/>
      <c r="I59" s="667"/>
      <c r="J59" s="667"/>
      <c r="K59" s="667"/>
      <c r="L59" s="667"/>
      <c r="M59" s="667"/>
      <c r="N59" s="667"/>
      <c r="O59" s="667"/>
      <c r="P59" s="667"/>
      <c r="Q59" s="667"/>
      <c r="R59" s="667"/>
      <c r="S59" s="667"/>
      <c r="T59" s="667"/>
      <c r="U59" s="667"/>
      <c r="V59" s="667"/>
      <c r="W59" s="668"/>
    </row>
    <row r="60" spans="1:36" ht="22.5" customHeight="1">
      <c r="A60" s="666"/>
      <c r="B60" s="667"/>
      <c r="C60" s="667"/>
      <c r="D60" s="667"/>
      <c r="E60" s="667"/>
      <c r="F60" s="667"/>
      <c r="G60" s="667"/>
      <c r="H60" s="667"/>
      <c r="I60" s="667"/>
      <c r="J60" s="667"/>
      <c r="K60" s="667"/>
      <c r="L60" s="667"/>
      <c r="M60" s="667"/>
      <c r="N60" s="667"/>
      <c r="O60" s="667"/>
      <c r="P60" s="667"/>
      <c r="Q60" s="667"/>
      <c r="R60" s="667"/>
      <c r="S60" s="667"/>
      <c r="T60" s="667"/>
      <c r="U60" s="667"/>
      <c r="V60" s="667"/>
      <c r="W60" s="668"/>
    </row>
    <row r="61" spans="1:36" ht="22.5" customHeight="1">
      <c r="A61" s="669"/>
      <c r="B61" s="670"/>
      <c r="C61" s="670"/>
      <c r="D61" s="670"/>
      <c r="E61" s="670"/>
      <c r="F61" s="670"/>
      <c r="G61" s="670"/>
      <c r="H61" s="670"/>
      <c r="I61" s="670"/>
      <c r="J61" s="670"/>
      <c r="K61" s="670"/>
      <c r="L61" s="670"/>
      <c r="M61" s="670"/>
      <c r="N61" s="670"/>
      <c r="O61" s="670"/>
      <c r="P61" s="670"/>
      <c r="Q61" s="670"/>
      <c r="R61" s="670"/>
      <c r="S61" s="670"/>
      <c r="T61" s="670"/>
      <c r="U61" s="670"/>
      <c r="V61" s="670"/>
      <c r="W61" s="671"/>
    </row>
    <row r="62" spans="1:36" ht="22.5" customHeight="1">
      <c r="A62" s="231"/>
      <c r="B62" s="231"/>
      <c r="C62" s="231"/>
      <c r="D62" s="231"/>
      <c r="E62" s="231"/>
      <c r="F62" s="231"/>
      <c r="G62" s="231"/>
      <c r="H62" s="231"/>
      <c r="I62" s="231"/>
      <c r="J62" s="231"/>
      <c r="K62" s="231"/>
      <c r="L62" s="231"/>
      <c r="M62" s="231"/>
      <c r="N62" s="231"/>
      <c r="O62" s="231"/>
      <c r="P62" s="231"/>
      <c r="Q62" s="231"/>
      <c r="R62" s="231"/>
      <c r="S62" s="231"/>
      <c r="T62" s="231"/>
      <c r="U62" s="231"/>
      <c r="V62" s="231"/>
      <c r="W62" s="231"/>
      <c r="AJ62" s="232"/>
    </row>
    <row r="63" spans="1:36" ht="22.5" customHeight="1">
      <c r="A63" s="696" t="s">
        <v>508</v>
      </c>
      <c r="B63" s="696"/>
      <c r="C63" s="696"/>
      <c r="D63" s="696"/>
      <c r="E63" s="696"/>
      <c r="F63" s="696"/>
      <c r="G63" s="696"/>
      <c r="H63" s="696"/>
      <c r="I63" s="696"/>
      <c r="J63" s="696"/>
      <c r="K63" s="696"/>
      <c r="L63" s="696"/>
      <c r="M63" s="696"/>
      <c r="N63" s="696"/>
      <c r="O63" s="696"/>
      <c r="P63" s="696"/>
      <c r="Q63" s="696"/>
      <c r="R63" s="696"/>
      <c r="S63" s="696"/>
      <c r="T63" s="696"/>
      <c r="U63" s="696"/>
      <c r="V63" s="696"/>
      <c r="W63" s="696"/>
    </row>
    <row r="64" spans="1:36" ht="22.5" customHeight="1">
      <c r="A64" s="663"/>
      <c r="B64" s="664"/>
      <c r="C64" s="664"/>
      <c r="D64" s="664"/>
      <c r="E64" s="664"/>
      <c r="F64" s="664"/>
      <c r="G64" s="664"/>
      <c r="H64" s="664"/>
      <c r="I64" s="664"/>
      <c r="J64" s="664"/>
      <c r="K64" s="664"/>
      <c r="L64" s="664"/>
      <c r="M64" s="664"/>
      <c r="N64" s="664"/>
      <c r="O64" s="664"/>
      <c r="P64" s="664"/>
      <c r="Q64" s="664"/>
      <c r="R64" s="664"/>
      <c r="S64" s="664"/>
      <c r="T64" s="664"/>
      <c r="U64" s="664"/>
      <c r="V64" s="664"/>
      <c r="W64" s="665"/>
    </row>
    <row r="65" spans="1:23" ht="22.5" customHeight="1">
      <c r="A65" s="666"/>
      <c r="B65" s="667"/>
      <c r="C65" s="667"/>
      <c r="D65" s="667"/>
      <c r="E65" s="667"/>
      <c r="F65" s="667"/>
      <c r="G65" s="667"/>
      <c r="H65" s="667"/>
      <c r="I65" s="667"/>
      <c r="J65" s="667"/>
      <c r="K65" s="667"/>
      <c r="L65" s="667"/>
      <c r="M65" s="667"/>
      <c r="N65" s="667"/>
      <c r="O65" s="667"/>
      <c r="P65" s="667"/>
      <c r="Q65" s="667"/>
      <c r="R65" s="667"/>
      <c r="S65" s="667"/>
      <c r="T65" s="667"/>
      <c r="U65" s="667"/>
      <c r="V65" s="667"/>
      <c r="W65" s="668"/>
    </row>
    <row r="66" spans="1:23" ht="22.5" customHeight="1">
      <c r="A66" s="666"/>
      <c r="B66" s="667"/>
      <c r="C66" s="667"/>
      <c r="D66" s="667"/>
      <c r="E66" s="667"/>
      <c r="F66" s="667"/>
      <c r="G66" s="667"/>
      <c r="H66" s="667"/>
      <c r="I66" s="667"/>
      <c r="J66" s="667"/>
      <c r="K66" s="667"/>
      <c r="L66" s="667"/>
      <c r="M66" s="667"/>
      <c r="N66" s="667"/>
      <c r="O66" s="667"/>
      <c r="P66" s="667"/>
      <c r="Q66" s="667"/>
      <c r="R66" s="667"/>
      <c r="S66" s="667"/>
      <c r="T66" s="667"/>
      <c r="U66" s="667"/>
      <c r="V66" s="667"/>
      <c r="W66" s="668"/>
    </row>
    <row r="67" spans="1:23" ht="22.5" customHeight="1">
      <c r="A67" s="666"/>
      <c r="B67" s="667"/>
      <c r="C67" s="667"/>
      <c r="D67" s="667"/>
      <c r="E67" s="667"/>
      <c r="F67" s="667"/>
      <c r="G67" s="667"/>
      <c r="H67" s="667"/>
      <c r="I67" s="667"/>
      <c r="J67" s="667"/>
      <c r="K67" s="667"/>
      <c r="L67" s="667"/>
      <c r="M67" s="667"/>
      <c r="N67" s="667"/>
      <c r="O67" s="667"/>
      <c r="P67" s="667"/>
      <c r="Q67" s="667"/>
      <c r="R67" s="667"/>
      <c r="S67" s="667"/>
      <c r="T67" s="667"/>
      <c r="U67" s="667"/>
      <c r="V67" s="667"/>
      <c r="W67" s="668"/>
    </row>
    <row r="68" spans="1:23" ht="22.5" customHeight="1">
      <c r="A68" s="666"/>
      <c r="B68" s="667"/>
      <c r="C68" s="667"/>
      <c r="D68" s="667"/>
      <c r="E68" s="667"/>
      <c r="F68" s="667"/>
      <c r="G68" s="667"/>
      <c r="H68" s="667"/>
      <c r="I68" s="667"/>
      <c r="J68" s="667"/>
      <c r="K68" s="667"/>
      <c r="L68" s="667"/>
      <c r="M68" s="667"/>
      <c r="N68" s="667"/>
      <c r="O68" s="667"/>
      <c r="P68" s="667"/>
      <c r="Q68" s="667"/>
      <c r="R68" s="667"/>
      <c r="S68" s="667"/>
      <c r="T68" s="667"/>
      <c r="U68" s="667"/>
      <c r="V68" s="667"/>
      <c r="W68" s="668"/>
    </row>
    <row r="69" spans="1:23" ht="22.5" customHeight="1">
      <c r="A69" s="666"/>
      <c r="B69" s="667"/>
      <c r="C69" s="667"/>
      <c r="D69" s="667"/>
      <c r="E69" s="667"/>
      <c r="F69" s="667"/>
      <c r="G69" s="667"/>
      <c r="H69" s="667"/>
      <c r="I69" s="667"/>
      <c r="J69" s="667"/>
      <c r="K69" s="667"/>
      <c r="L69" s="667"/>
      <c r="M69" s="667"/>
      <c r="N69" s="667"/>
      <c r="O69" s="667"/>
      <c r="P69" s="667"/>
      <c r="Q69" s="667"/>
      <c r="R69" s="667"/>
      <c r="S69" s="667"/>
      <c r="T69" s="667"/>
      <c r="U69" s="667"/>
      <c r="V69" s="667"/>
      <c r="W69" s="668"/>
    </row>
    <row r="70" spans="1:23" ht="22.5" customHeight="1">
      <c r="A70" s="669"/>
      <c r="B70" s="670"/>
      <c r="C70" s="670"/>
      <c r="D70" s="670"/>
      <c r="E70" s="670"/>
      <c r="F70" s="670"/>
      <c r="G70" s="670"/>
      <c r="H70" s="670"/>
      <c r="I70" s="670"/>
      <c r="J70" s="670"/>
      <c r="K70" s="670"/>
      <c r="L70" s="670"/>
      <c r="M70" s="670"/>
      <c r="N70" s="670"/>
      <c r="O70" s="670"/>
      <c r="P70" s="670"/>
      <c r="Q70" s="670"/>
      <c r="R70" s="670"/>
      <c r="S70" s="670"/>
      <c r="T70" s="670"/>
      <c r="U70" s="670"/>
      <c r="V70" s="670"/>
      <c r="W70" s="671"/>
    </row>
    <row r="71" spans="1:23" ht="22.5" customHeight="1"/>
    <row r="72" spans="1:23" ht="22.5" customHeight="1"/>
    <row r="73" spans="1:23" ht="22.5" customHeight="1"/>
    <row r="74" spans="1:23" ht="22.5" customHeight="1"/>
    <row r="75" spans="1:23" ht="22.5" customHeight="1"/>
    <row r="76" spans="1:23" ht="22.5" customHeight="1"/>
    <row r="77" spans="1:23" ht="22.5" customHeight="1"/>
    <row r="78" spans="1:23" ht="22.5" customHeight="1"/>
    <row r="79" spans="1:23" ht="22.5" customHeight="1"/>
    <row r="80" spans="1:23" ht="22.5" customHeight="1"/>
    <row r="81" ht="22.5" customHeight="1"/>
    <row r="82" ht="22.5" customHeight="1"/>
    <row r="83" ht="22.5" customHeight="1"/>
    <row r="84" ht="15" customHeight="1"/>
    <row r="85" ht="15" customHeight="1"/>
  </sheetData>
  <sheetProtection password="FA39" sheet="1" objects="1" scenarios="1"/>
  <mergeCells count="152">
    <mergeCell ref="H5:I5"/>
    <mergeCell ref="A11:E11"/>
    <mergeCell ref="F11:W11"/>
    <mergeCell ref="V12:W12"/>
    <mergeCell ref="A12:E12"/>
    <mergeCell ref="F12:U12"/>
    <mergeCell ref="A1:D1"/>
    <mergeCell ref="A2:W2"/>
    <mergeCell ref="A4:B4"/>
    <mergeCell ref="C4:G4"/>
    <mergeCell ref="H4:I4"/>
    <mergeCell ref="J5:K5"/>
    <mergeCell ref="L5:S5"/>
    <mergeCell ref="T5:U5"/>
    <mergeCell ref="V5:W5"/>
    <mergeCell ref="T4:U4"/>
    <mergeCell ref="J4:K4"/>
    <mergeCell ref="L4:S4"/>
    <mergeCell ref="A10:E10"/>
    <mergeCell ref="F10:V10"/>
    <mergeCell ref="A9:E9"/>
    <mergeCell ref="F9:W9"/>
    <mergeCell ref="V4:W4"/>
    <mergeCell ref="A5:B5"/>
    <mergeCell ref="C5:G5"/>
    <mergeCell ref="F19:N19"/>
    <mergeCell ref="O19:T19"/>
    <mergeCell ref="U19:V19"/>
    <mergeCell ref="F20:N20"/>
    <mergeCell ref="O20:T20"/>
    <mergeCell ref="U20:V20"/>
    <mergeCell ref="A24:E24"/>
    <mergeCell ref="F24:H24"/>
    <mergeCell ref="I24:K24"/>
    <mergeCell ref="L24:N24"/>
    <mergeCell ref="O24:Q24"/>
    <mergeCell ref="S24:U24"/>
    <mergeCell ref="A13:E20"/>
    <mergeCell ref="F14:N14"/>
    <mergeCell ref="O14:T14"/>
    <mergeCell ref="U14:V14"/>
    <mergeCell ref="F15:N15"/>
    <mergeCell ref="O15:T15"/>
    <mergeCell ref="U15:V15"/>
    <mergeCell ref="U13:W13"/>
    <mergeCell ref="F13:N13"/>
    <mergeCell ref="O13:T13"/>
    <mergeCell ref="F16:N16"/>
    <mergeCell ref="O16:T16"/>
    <mergeCell ref="U16:V16"/>
    <mergeCell ref="F17:N17"/>
    <mergeCell ref="O17:T17"/>
    <mergeCell ref="U17:V17"/>
    <mergeCell ref="F18:N18"/>
    <mergeCell ref="O18:T18"/>
    <mergeCell ref="U18:V18"/>
    <mergeCell ref="A25:E25"/>
    <mergeCell ref="F25:G25"/>
    <mergeCell ref="I25:J25"/>
    <mergeCell ref="L25:M25"/>
    <mergeCell ref="O25:P25"/>
    <mergeCell ref="S25:T25"/>
    <mergeCell ref="A26:E26"/>
    <mergeCell ref="F26:G26"/>
    <mergeCell ref="I26:J26"/>
    <mergeCell ref="L26:M26"/>
    <mergeCell ref="O26:P26"/>
    <mergeCell ref="S26:T26"/>
    <mergeCell ref="A27:E27"/>
    <mergeCell ref="F27:G27"/>
    <mergeCell ref="I27:J27"/>
    <mergeCell ref="L27:M27"/>
    <mergeCell ref="O27:P27"/>
    <mergeCell ref="S27:T27"/>
    <mergeCell ref="A28:E28"/>
    <mergeCell ref="F28:G28"/>
    <mergeCell ref="I28:J28"/>
    <mergeCell ref="L28:M28"/>
    <mergeCell ref="O28:P28"/>
    <mergeCell ref="S28:T28"/>
    <mergeCell ref="B29:E29"/>
    <mergeCell ref="F29:G29"/>
    <mergeCell ref="I29:J29"/>
    <mergeCell ref="L29:M29"/>
    <mergeCell ref="O29:P29"/>
    <mergeCell ref="S29:T29"/>
    <mergeCell ref="A30:E30"/>
    <mergeCell ref="F30:G30"/>
    <mergeCell ref="I30:J30"/>
    <mergeCell ref="L30:M30"/>
    <mergeCell ref="O30:P30"/>
    <mergeCell ref="S30:T30"/>
    <mergeCell ref="A35:B40"/>
    <mergeCell ref="C35:G35"/>
    <mergeCell ref="H35:J35"/>
    <mergeCell ref="K35:W35"/>
    <mergeCell ref="C36:G36"/>
    <mergeCell ref="H36:I36"/>
    <mergeCell ref="K36:W36"/>
    <mergeCell ref="C37:G37"/>
    <mergeCell ref="H37:I37"/>
    <mergeCell ref="K37:W37"/>
    <mergeCell ref="C38:G38"/>
    <mergeCell ref="H38:I38"/>
    <mergeCell ref="K38:W38"/>
    <mergeCell ref="C39:G39"/>
    <mergeCell ref="H39:I39"/>
    <mergeCell ref="K39:W39"/>
    <mergeCell ref="A55:W61"/>
    <mergeCell ref="A64:W70"/>
    <mergeCell ref="A50:C52"/>
    <mergeCell ref="E50:G52"/>
    <mergeCell ref="I50:K52"/>
    <mergeCell ref="M50:O52"/>
    <mergeCell ref="A63:W63"/>
    <mergeCell ref="A54:W54"/>
    <mergeCell ref="C40:G40"/>
    <mergeCell ref="H40:I40"/>
    <mergeCell ref="K40:W40"/>
    <mergeCell ref="C43:G43"/>
    <mergeCell ref="H43:I43"/>
    <mergeCell ref="N43:P43"/>
    <mergeCell ref="S43:W43"/>
    <mergeCell ref="H41:I41"/>
    <mergeCell ref="N41:P41"/>
    <mergeCell ref="S41:W41"/>
    <mergeCell ref="C45:G46"/>
    <mergeCell ref="H45:I46"/>
    <mergeCell ref="J45:J46"/>
    <mergeCell ref="K45:K46"/>
    <mergeCell ref="L45:L46"/>
    <mergeCell ref="M45:M46"/>
    <mergeCell ref="A41:B46"/>
    <mergeCell ref="C41:G41"/>
    <mergeCell ref="C44:G44"/>
    <mergeCell ref="H44:I44"/>
    <mergeCell ref="Q50:S52"/>
    <mergeCell ref="U50:W52"/>
    <mergeCell ref="N45:P46"/>
    <mergeCell ref="Q45:W46"/>
    <mergeCell ref="A49:C49"/>
    <mergeCell ref="E49:G49"/>
    <mergeCell ref="I49:K49"/>
    <mergeCell ref="M49:O49"/>
    <mergeCell ref="Q49:S49"/>
    <mergeCell ref="U49:W49"/>
    <mergeCell ref="C42:G42"/>
    <mergeCell ref="H42:I42"/>
    <mergeCell ref="N42:P42"/>
    <mergeCell ref="S42:W42"/>
    <mergeCell ref="N44:P44"/>
    <mergeCell ref="S44:W44"/>
  </mergeCells>
  <phoneticPr fontId="39"/>
  <conditionalFormatting sqref="A5 T5 F9:F11 F14:V20 F25:G30 I25:J30 L25:M30 O25:P30 S25:T30 C36:I40 K36:W40 J41:J46 L41:L46 Q41:Q45 A50 E50 I50 M50 Q50 U50 A55 A64">
    <cfRule type="expression" dxfId="11" priority="2" stopIfTrue="1">
      <formula>A5=""</formula>
    </cfRule>
  </conditionalFormatting>
  <conditionalFormatting sqref="C5:S5 V5 F12">
    <cfRule type="expression" dxfId="10" priority="1" stopIfTrue="1">
      <formula>C5=""</formula>
    </cfRule>
  </conditionalFormatting>
  <dataValidations count="3">
    <dataValidation operator="greaterThanOrEqual" allowBlank="1" showErrorMessage="1" sqref="U14:V14"/>
    <dataValidation type="whole" imeMode="halfAlpha" operator="greaterThanOrEqual" allowBlank="1" showErrorMessage="1" sqref="T5:U5">
      <formula1>1</formula1>
    </dataValidation>
    <dataValidation type="list" allowBlank="1" showInputMessage="1" showErrorMessage="1" sqref="A5:B5">
      <formula1>INDIRECT("FL研修生番号")</formula1>
    </dataValidation>
  </dataValidations>
  <printOptions horizontalCentered="1"/>
  <pageMargins left="0.39370078740157483" right="0.39370078740157483" top="0.39370078740157483" bottom="0.19685039370078741" header="0.47244094488188981" footer="3.937007874015748E-2"/>
  <pageSetup paperSize="9" orientation="portrait" r:id="rId1"/>
  <headerFooter alignWithMargins="0">
    <oddHeader>&amp;R&amp;A&amp;P/&amp;N</oddHeader>
  </headerFooter>
  <rowBreaks count="1" manualBreakCount="1">
    <brk id="32" max="22"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sheetPr>
  <dimension ref="A1:AM85"/>
  <sheetViews>
    <sheetView view="pageBreakPreview" zoomScaleNormal="100" zoomScaleSheetLayoutView="100" workbookViewId="0">
      <selection sqref="A1:D1"/>
    </sheetView>
  </sheetViews>
  <sheetFormatPr defaultColWidth="2.625" defaultRowHeight="14.25"/>
  <cols>
    <col min="1" max="39" width="3.75" style="193" customWidth="1"/>
    <col min="40" max="16384" width="2.625" style="193"/>
  </cols>
  <sheetData>
    <row r="1" spans="1:39" ht="22.5" customHeight="1">
      <c r="A1" s="568" t="s">
        <v>308</v>
      </c>
      <c r="B1" s="568"/>
      <c r="C1" s="568"/>
      <c r="D1" s="568"/>
      <c r="E1" s="191"/>
      <c r="F1" s="192"/>
      <c r="G1" s="192"/>
      <c r="H1" s="192"/>
      <c r="I1" s="192"/>
      <c r="J1" s="192"/>
      <c r="K1" s="192"/>
      <c r="L1" s="192"/>
      <c r="M1" s="192"/>
      <c r="N1" s="192"/>
      <c r="O1" s="192"/>
      <c r="P1" s="192"/>
      <c r="Q1" s="192"/>
      <c r="R1" s="192"/>
      <c r="S1" s="192"/>
      <c r="T1" s="192"/>
      <c r="U1" s="192"/>
      <c r="V1" s="192"/>
      <c r="W1" s="238"/>
      <c r="AG1" s="194"/>
    </row>
    <row r="2" spans="1:39" ht="22.5" customHeight="1">
      <c r="A2" s="569" t="s">
        <v>309</v>
      </c>
      <c r="B2" s="569"/>
      <c r="C2" s="569"/>
      <c r="D2" s="569"/>
      <c r="E2" s="569"/>
      <c r="F2" s="569"/>
      <c r="G2" s="569"/>
      <c r="H2" s="569"/>
      <c r="I2" s="569"/>
      <c r="J2" s="569"/>
      <c r="K2" s="569"/>
      <c r="L2" s="569"/>
      <c r="M2" s="569"/>
      <c r="N2" s="569"/>
      <c r="O2" s="569"/>
      <c r="P2" s="569"/>
      <c r="Q2" s="569"/>
      <c r="R2" s="569"/>
      <c r="S2" s="569"/>
      <c r="T2" s="569"/>
      <c r="U2" s="569"/>
      <c r="V2" s="569"/>
      <c r="W2" s="569"/>
      <c r="X2" s="195"/>
      <c r="Y2" s="195"/>
      <c r="Z2" s="195"/>
      <c r="AA2" s="195"/>
      <c r="AB2" s="195"/>
      <c r="AC2" s="195"/>
      <c r="AD2" s="195"/>
      <c r="AE2" s="195"/>
      <c r="AF2" s="195"/>
      <c r="AG2" s="195"/>
      <c r="AH2" s="195"/>
      <c r="AI2" s="195"/>
      <c r="AJ2" s="195"/>
      <c r="AK2" s="195"/>
      <c r="AL2" s="195"/>
      <c r="AM2" s="195"/>
    </row>
    <row r="3" spans="1:39" ht="22.5" customHeight="1">
      <c r="A3" s="193" t="s">
        <v>310</v>
      </c>
      <c r="E3" s="234" t="str">
        <f>IF('7-1(表紙)'!H10&lt;&gt;"","（所属："&amp;'7-1(表紙)'!H10&amp;"）","(所属）")</f>
        <v>(所属）</v>
      </c>
      <c r="F3" s="234"/>
      <c r="G3" s="234"/>
      <c r="H3" s="234"/>
      <c r="I3" s="234"/>
      <c r="J3" s="234"/>
      <c r="K3" s="234"/>
      <c r="L3" s="234"/>
      <c r="M3" s="234"/>
      <c r="N3" s="234"/>
      <c r="O3" s="234"/>
      <c r="P3" s="234"/>
      <c r="Q3" s="234"/>
      <c r="R3" s="234"/>
      <c r="S3" s="234"/>
      <c r="T3" s="234"/>
      <c r="U3" s="234"/>
      <c r="V3" s="234"/>
      <c r="W3" s="234"/>
    </row>
    <row r="4" spans="1:39" ht="22.5" customHeight="1">
      <c r="A4" s="570" t="s">
        <v>311</v>
      </c>
      <c r="B4" s="571"/>
      <c r="C4" s="550" t="s">
        <v>312</v>
      </c>
      <c r="D4" s="550"/>
      <c r="E4" s="550"/>
      <c r="F4" s="550"/>
      <c r="G4" s="550"/>
      <c r="H4" s="550" t="s">
        <v>313</v>
      </c>
      <c r="I4" s="550"/>
      <c r="J4" s="550" t="s">
        <v>314</v>
      </c>
      <c r="K4" s="550"/>
      <c r="L4" s="550" t="s">
        <v>315</v>
      </c>
      <c r="M4" s="550"/>
      <c r="N4" s="550"/>
      <c r="O4" s="550"/>
      <c r="P4" s="550"/>
      <c r="Q4" s="550"/>
      <c r="R4" s="550"/>
      <c r="S4" s="550"/>
      <c r="T4" s="584" t="s">
        <v>316</v>
      </c>
      <c r="U4" s="585"/>
      <c r="V4" s="570" t="s">
        <v>317</v>
      </c>
      <c r="W4" s="571"/>
    </row>
    <row r="5" spans="1:39" ht="22.5" customHeight="1">
      <c r="A5" s="586"/>
      <c r="B5" s="586"/>
      <c r="C5" s="552" t="str">
        <f>IF(A5&lt;&gt;"",VLOOKUP(A5,'7-2(基本)'!D10:L19,2,FALSE),"")</f>
        <v/>
      </c>
      <c r="D5" s="587"/>
      <c r="E5" s="587"/>
      <c r="F5" s="587"/>
      <c r="G5" s="553"/>
      <c r="H5" s="552" t="str">
        <f>IF(A5&lt;&gt;"",VLOOKUP(A5,'7-2(基本)'!D10:L19,5,FALSE)&amp;"","")</f>
        <v/>
      </c>
      <c r="I5" s="553"/>
      <c r="J5" s="552" t="str">
        <f>IF(A5&lt;&gt;"",VLOOKUP(A5,'7-2(基本)'!D10:L19,6,FALSE)&amp;"","")</f>
        <v/>
      </c>
      <c r="K5" s="553"/>
      <c r="L5" s="580" t="str">
        <f>IF(A5&lt;&gt;"",VLOOKUP(A5,'7-2(基本)'!D10:L19,7,FALSE)&amp;"","")</f>
        <v/>
      </c>
      <c r="M5" s="580"/>
      <c r="N5" s="580"/>
      <c r="O5" s="580"/>
      <c r="P5" s="580"/>
      <c r="Q5" s="580"/>
      <c r="R5" s="580"/>
      <c r="S5" s="580"/>
      <c r="T5" s="581"/>
      <c r="U5" s="581"/>
      <c r="V5" s="552" t="str">
        <f>IF(A5&lt;&gt;"",VLOOKUP(A5,'7-2(基本)'!D10:L19,9,FALSE)&amp;"","")</f>
        <v/>
      </c>
      <c r="W5" s="553"/>
    </row>
    <row r="6" spans="1:39" ht="22.5" customHeight="1">
      <c r="A6" s="197" t="s">
        <v>517</v>
      </c>
      <c r="B6" s="198"/>
      <c r="C6" s="198"/>
    </row>
    <row r="7" spans="1:39" ht="22.5" customHeight="1">
      <c r="A7" s="198"/>
      <c r="B7" s="198"/>
      <c r="C7" s="198"/>
    </row>
    <row r="8" spans="1:39" ht="22.5" customHeight="1">
      <c r="A8" s="193" t="s">
        <v>318</v>
      </c>
    </row>
    <row r="9" spans="1:39" ht="22.5" customHeight="1">
      <c r="A9" s="550" t="s">
        <v>319</v>
      </c>
      <c r="B9" s="550"/>
      <c r="C9" s="550"/>
      <c r="D9" s="550"/>
      <c r="E9" s="550"/>
      <c r="F9" s="554"/>
      <c r="G9" s="555"/>
      <c r="H9" s="555"/>
      <c r="I9" s="555"/>
      <c r="J9" s="555"/>
      <c r="K9" s="555"/>
      <c r="L9" s="555"/>
      <c r="M9" s="555"/>
      <c r="N9" s="555"/>
      <c r="O9" s="555"/>
      <c r="P9" s="555"/>
      <c r="Q9" s="555"/>
      <c r="R9" s="555"/>
      <c r="S9" s="555"/>
      <c r="T9" s="555"/>
      <c r="U9" s="555"/>
      <c r="V9" s="555"/>
      <c r="W9" s="556"/>
    </row>
    <row r="10" spans="1:39" ht="22.5" customHeight="1">
      <c r="A10" s="565" t="s">
        <v>320</v>
      </c>
      <c r="B10" s="565"/>
      <c r="C10" s="565"/>
      <c r="D10" s="565"/>
      <c r="E10" s="565"/>
      <c r="F10" s="582"/>
      <c r="G10" s="583"/>
      <c r="H10" s="583"/>
      <c r="I10" s="583"/>
      <c r="J10" s="583"/>
      <c r="K10" s="583"/>
      <c r="L10" s="583"/>
      <c r="M10" s="583"/>
      <c r="N10" s="583"/>
      <c r="O10" s="583"/>
      <c r="P10" s="583"/>
      <c r="Q10" s="583"/>
      <c r="R10" s="583"/>
      <c r="S10" s="583"/>
      <c r="T10" s="583"/>
      <c r="U10" s="583"/>
      <c r="V10" s="583"/>
      <c r="W10" s="199" t="s">
        <v>321</v>
      </c>
    </row>
    <row r="11" spans="1:39" ht="22.5" customHeight="1">
      <c r="A11" s="550" t="s">
        <v>322</v>
      </c>
      <c r="B11" s="550"/>
      <c r="C11" s="550"/>
      <c r="D11" s="550"/>
      <c r="E11" s="550"/>
      <c r="F11" s="551"/>
      <c r="G11" s="551"/>
      <c r="H11" s="551"/>
      <c r="I11" s="551"/>
      <c r="J11" s="551"/>
      <c r="K11" s="551"/>
      <c r="L11" s="551"/>
      <c r="M11" s="551"/>
      <c r="N11" s="551"/>
      <c r="O11" s="551"/>
      <c r="P11" s="551"/>
      <c r="Q11" s="551"/>
      <c r="R11" s="551"/>
      <c r="S11" s="551"/>
      <c r="T11" s="551"/>
      <c r="U11" s="551"/>
      <c r="V11" s="551"/>
      <c r="W11" s="551"/>
    </row>
    <row r="12" spans="1:39" ht="22.5" customHeight="1">
      <c r="A12" s="565" t="s">
        <v>323</v>
      </c>
      <c r="B12" s="565"/>
      <c r="C12" s="565"/>
      <c r="D12" s="565"/>
      <c r="E12" s="565"/>
      <c r="F12" s="566" t="str">
        <f>IF(SUM(U14:U20)=0,"",SUM(U14:U20))</f>
        <v/>
      </c>
      <c r="G12" s="566"/>
      <c r="H12" s="566"/>
      <c r="I12" s="566"/>
      <c r="J12" s="566"/>
      <c r="K12" s="566"/>
      <c r="L12" s="566"/>
      <c r="M12" s="566"/>
      <c r="N12" s="566"/>
      <c r="O12" s="566"/>
      <c r="P12" s="566"/>
      <c r="Q12" s="566"/>
      <c r="R12" s="566"/>
      <c r="S12" s="566"/>
      <c r="T12" s="566"/>
      <c r="U12" s="566"/>
      <c r="V12" s="567" t="s">
        <v>324</v>
      </c>
      <c r="W12" s="567"/>
    </row>
    <row r="13" spans="1:39" ht="22.5" customHeight="1">
      <c r="A13" s="612" t="s">
        <v>325</v>
      </c>
      <c r="B13" s="612"/>
      <c r="C13" s="612"/>
      <c r="D13" s="612"/>
      <c r="E13" s="612"/>
      <c r="F13" s="572" t="s">
        <v>326</v>
      </c>
      <c r="G13" s="573"/>
      <c r="H13" s="573"/>
      <c r="I13" s="573"/>
      <c r="J13" s="573"/>
      <c r="K13" s="573"/>
      <c r="L13" s="573"/>
      <c r="M13" s="573"/>
      <c r="N13" s="574"/>
      <c r="O13" s="575" t="s">
        <v>327</v>
      </c>
      <c r="P13" s="576"/>
      <c r="Q13" s="576"/>
      <c r="R13" s="576"/>
      <c r="S13" s="576"/>
      <c r="T13" s="577"/>
      <c r="U13" s="578" t="s">
        <v>328</v>
      </c>
      <c r="V13" s="578"/>
      <c r="W13" s="579"/>
    </row>
    <row r="14" spans="1:39" ht="22.5" customHeight="1">
      <c r="A14" s="612"/>
      <c r="B14" s="612"/>
      <c r="C14" s="612"/>
      <c r="D14" s="612"/>
      <c r="E14" s="612"/>
      <c r="F14" s="557"/>
      <c r="G14" s="558"/>
      <c r="H14" s="558"/>
      <c r="I14" s="558"/>
      <c r="J14" s="558"/>
      <c r="K14" s="558"/>
      <c r="L14" s="558"/>
      <c r="M14" s="558"/>
      <c r="N14" s="559"/>
      <c r="O14" s="560"/>
      <c r="P14" s="561"/>
      <c r="Q14" s="561"/>
      <c r="R14" s="561"/>
      <c r="S14" s="561"/>
      <c r="T14" s="562"/>
      <c r="U14" s="563"/>
      <c r="V14" s="564"/>
      <c r="W14" s="201" t="s">
        <v>329</v>
      </c>
    </row>
    <row r="15" spans="1:39" ht="22.5" customHeight="1">
      <c r="A15" s="612"/>
      <c r="B15" s="612"/>
      <c r="C15" s="612"/>
      <c r="D15" s="612"/>
      <c r="E15" s="612"/>
      <c r="F15" s="598"/>
      <c r="G15" s="599"/>
      <c r="H15" s="599"/>
      <c r="I15" s="599"/>
      <c r="J15" s="599"/>
      <c r="K15" s="599"/>
      <c r="L15" s="599"/>
      <c r="M15" s="599"/>
      <c r="N15" s="600"/>
      <c r="O15" s="601"/>
      <c r="P15" s="602"/>
      <c r="Q15" s="602"/>
      <c r="R15" s="602"/>
      <c r="S15" s="602"/>
      <c r="T15" s="603"/>
      <c r="U15" s="548"/>
      <c r="V15" s="549"/>
      <c r="W15" s="202" t="s">
        <v>329</v>
      </c>
    </row>
    <row r="16" spans="1:39" ht="22.5" customHeight="1">
      <c r="A16" s="612"/>
      <c r="B16" s="612"/>
      <c r="C16" s="612"/>
      <c r="D16" s="612"/>
      <c r="E16" s="612"/>
      <c r="F16" s="598"/>
      <c r="G16" s="599"/>
      <c r="H16" s="599"/>
      <c r="I16" s="599"/>
      <c r="J16" s="599"/>
      <c r="K16" s="599"/>
      <c r="L16" s="599"/>
      <c r="M16" s="599"/>
      <c r="N16" s="600"/>
      <c r="O16" s="601"/>
      <c r="P16" s="602"/>
      <c r="Q16" s="602"/>
      <c r="R16" s="602"/>
      <c r="S16" s="602"/>
      <c r="T16" s="603"/>
      <c r="U16" s="548"/>
      <c r="V16" s="549"/>
      <c r="W16" s="202" t="s">
        <v>329</v>
      </c>
    </row>
    <row r="17" spans="1:39" ht="22.5" customHeight="1">
      <c r="A17" s="612"/>
      <c r="B17" s="612"/>
      <c r="C17" s="612"/>
      <c r="D17" s="612"/>
      <c r="E17" s="612"/>
      <c r="F17" s="598"/>
      <c r="G17" s="599"/>
      <c r="H17" s="599"/>
      <c r="I17" s="599"/>
      <c r="J17" s="599"/>
      <c r="K17" s="599"/>
      <c r="L17" s="599"/>
      <c r="M17" s="599"/>
      <c r="N17" s="600"/>
      <c r="O17" s="601"/>
      <c r="P17" s="602"/>
      <c r="Q17" s="602"/>
      <c r="R17" s="602"/>
      <c r="S17" s="602"/>
      <c r="T17" s="603"/>
      <c r="U17" s="548"/>
      <c r="V17" s="549"/>
      <c r="W17" s="202" t="s">
        <v>329</v>
      </c>
    </row>
    <row r="18" spans="1:39" ht="22.5" customHeight="1">
      <c r="A18" s="612"/>
      <c r="B18" s="612"/>
      <c r="C18" s="612"/>
      <c r="D18" s="612"/>
      <c r="E18" s="612"/>
      <c r="F18" s="598"/>
      <c r="G18" s="599"/>
      <c r="H18" s="599"/>
      <c r="I18" s="599"/>
      <c r="J18" s="599"/>
      <c r="K18" s="599"/>
      <c r="L18" s="599"/>
      <c r="M18" s="599"/>
      <c r="N18" s="600"/>
      <c r="O18" s="601"/>
      <c r="P18" s="602"/>
      <c r="Q18" s="602"/>
      <c r="R18" s="602"/>
      <c r="S18" s="602"/>
      <c r="T18" s="603"/>
      <c r="U18" s="548"/>
      <c r="V18" s="549"/>
      <c r="W18" s="202" t="s">
        <v>329</v>
      </c>
    </row>
    <row r="19" spans="1:39" ht="22.5" customHeight="1">
      <c r="A19" s="612"/>
      <c r="B19" s="612"/>
      <c r="C19" s="612"/>
      <c r="D19" s="612"/>
      <c r="E19" s="612"/>
      <c r="F19" s="598"/>
      <c r="G19" s="599"/>
      <c r="H19" s="599"/>
      <c r="I19" s="599"/>
      <c r="J19" s="599"/>
      <c r="K19" s="599"/>
      <c r="L19" s="599"/>
      <c r="M19" s="599"/>
      <c r="N19" s="600"/>
      <c r="O19" s="601"/>
      <c r="P19" s="602"/>
      <c r="Q19" s="602"/>
      <c r="R19" s="602"/>
      <c r="S19" s="602"/>
      <c r="T19" s="603"/>
      <c r="U19" s="548"/>
      <c r="V19" s="549"/>
      <c r="W19" s="202" t="s">
        <v>329</v>
      </c>
    </row>
    <row r="20" spans="1:39" ht="22.5" customHeight="1">
      <c r="A20" s="612"/>
      <c r="B20" s="612"/>
      <c r="C20" s="612"/>
      <c r="D20" s="612"/>
      <c r="E20" s="612"/>
      <c r="F20" s="604"/>
      <c r="G20" s="605"/>
      <c r="H20" s="605"/>
      <c r="I20" s="605"/>
      <c r="J20" s="605"/>
      <c r="K20" s="605"/>
      <c r="L20" s="605"/>
      <c r="M20" s="605"/>
      <c r="N20" s="606"/>
      <c r="O20" s="607"/>
      <c r="P20" s="608"/>
      <c r="Q20" s="608"/>
      <c r="R20" s="608"/>
      <c r="S20" s="608"/>
      <c r="T20" s="609"/>
      <c r="U20" s="610"/>
      <c r="V20" s="611"/>
      <c r="W20" s="203" t="s">
        <v>329</v>
      </c>
    </row>
    <row r="21" spans="1:39" ht="22.5" customHeight="1">
      <c r="A21" s="197" t="s">
        <v>330</v>
      </c>
      <c r="B21" s="204"/>
      <c r="C21" s="204"/>
      <c r="D21" s="204"/>
      <c r="E21" s="204"/>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row>
    <row r="22" spans="1:39" ht="22.5" customHeight="1">
      <c r="A22" s="206"/>
      <c r="B22" s="206"/>
      <c r="C22" s="206"/>
      <c r="D22" s="207"/>
      <c r="E22" s="207"/>
      <c r="F22" s="207"/>
      <c r="G22" s="207"/>
      <c r="H22" s="208"/>
      <c r="I22" s="207"/>
      <c r="J22" s="207"/>
      <c r="K22" s="207"/>
      <c r="L22" s="207"/>
      <c r="M22" s="208"/>
      <c r="N22" s="207"/>
      <c r="O22" s="207"/>
      <c r="P22" s="207"/>
      <c r="Q22" s="207"/>
      <c r="R22" s="208"/>
      <c r="S22" s="207"/>
      <c r="T22" s="207"/>
      <c r="U22" s="207"/>
      <c r="V22" s="207"/>
      <c r="W22" s="208"/>
      <c r="AA22" s="207"/>
      <c r="AB22" s="207"/>
      <c r="AC22" s="207"/>
      <c r="AD22" s="207"/>
      <c r="AE22" s="208"/>
      <c r="AF22" s="207"/>
    </row>
    <row r="23" spans="1:39" ht="22.5" customHeight="1">
      <c r="A23" s="193" t="s">
        <v>331</v>
      </c>
    </row>
    <row r="24" spans="1:39" ht="39.950000000000003" customHeight="1">
      <c r="A24" s="588"/>
      <c r="B24" s="588"/>
      <c r="C24" s="588"/>
      <c r="D24" s="588"/>
      <c r="E24" s="588"/>
      <c r="F24" s="589" t="s">
        <v>332</v>
      </c>
      <c r="G24" s="590"/>
      <c r="H24" s="591"/>
      <c r="I24" s="592" t="s">
        <v>333</v>
      </c>
      <c r="J24" s="593"/>
      <c r="K24" s="594"/>
      <c r="L24" s="592" t="s">
        <v>334</v>
      </c>
      <c r="M24" s="593"/>
      <c r="N24" s="594"/>
      <c r="O24" s="589" t="s">
        <v>335</v>
      </c>
      <c r="P24" s="590"/>
      <c r="Q24" s="591"/>
      <c r="S24" s="595" t="s">
        <v>336</v>
      </c>
      <c r="T24" s="596"/>
      <c r="U24" s="597"/>
      <c r="V24" s="209"/>
      <c r="W24" s="209"/>
      <c r="X24" s="209"/>
    </row>
    <row r="25" spans="1:39" ht="22.5" customHeight="1">
      <c r="A25" s="552" t="s">
        <v>337</v>
      </c>
      <c r="B25" s="587"/>
      <c r="C25" s="587"/>
      <c r="D25" s="587"/>
      <c r="E25" s="553"/>
      <c r="F25" s="613"/>
      <c r="G25" s="614"/>
      <c r="H25" s="200" t="s">
        <v>338</v>
      </c>
      <c r="I25" s="613"/>
      <c r="J25" s="614"/>
      <c r="K25" s="200" t="s">
        <v>338</v>
      </c>
      <c r="L25" s="613"/>
      <c r="M25" s="614"/>
      <c r="N25" s="200" t="s">
        <v>338</v>
      </c>
      <c r="O25" s="613"/>
      <c r="P25" s="614"/>
      <c r="Q25" s="200" t="s">
        <v>338</v>
      </c>
      <c r="S25" s="613"/>
      <c r="T25" s="614"/>
      <c r="U25" s="211" t="s">
        <v>338</v>
      </c>
      <c r="V25" s="210"/>
      <c r="W25" s="210"/>
      <c r="X25" s="210"/>
    </row>
    <row r="26" spans="1:39" ht="22.5" customHeight="1">
      <c r="A26" s="552" t="s">
        <v>339</v>
      </c>
      <c r="B26" s="587"/>
      <c r="C26" s="587"/>
      <c r="D26" s="587"/>
      <c r="E26" s="553"/>
      <c r="F26" s="613"/>
      <c r="G26" s="614"/>
      <c r="H26" s="200" t="s">
        <v>338</v>
      </c>
      <c r="I26" s="613"/>
      <c r="J26" s="614"/>
      <c r="K26" s="200" t="s">
        <v>338</v>
      </c>
      <c r="L26" s="613"/>
      <c r="M26" s="614"/>
      <c r="N26" s="200" t="s">
        <v>338</v>
      </c>
      <c r="O26" s="613"/>
      <c r="P26" s="614"/>
      <c r="Q26" s="200" t="s">
        <v>338</v>
      </c>
      <c r="S26" s="613"/>
      <c r="T26" s="614"/>
      <c r="U26" s="196" t="s">
        <v>338</v>
      </c>
      <c r="V26" s="210"/>
      <c r="W26" s="210"/>
      <c r="X26" s="210"/>
    </row>
    <row r="27" spans="1:39" ht="22.5" customHeight="1">
      <c r="A27" s="552" t="s">
        <v>340</v>
      </c>
      <c r="B27" s="587"/>
      <c r="C27" s="587"/>
      <c r="D27" s="587"/>
      <c r="E27" s="553"/>
      <c r="F27" s="613"/>
      <c r="G27" s="614"/>
      <c r="H27" s="200" t="s">
        <v>338</v>
      </c>
      <c r="I27" s="613"/>
      <c r="J27" s="614"/>
      <c r="K27" s="200" t="s">
        <v>338</v>
      </c>
      <c r="L27" s="613"/>
      <c r="M27" s="614"/>
      <c r="N27" s="200" t="s">
        <v>338</v>
      </c>
      <c r="O27" s="613"/>
      <c r="P27" s="614"/>
      <c r="Q27" s="200" t="s">
        <v>338</v>
      </c>
      <c r="S27" s="613"/>
      <c r="T27" s="614"/>
      <c r="U27" s="213" t="s">
        <v>338</v>
      </c>
      <c r="V27" s="212"/>
    </row>
    <row r="28" spans="1:39" ht="22.5" customHeight="1">
      <c r="A28" s="615" t="s">
        <v>341</v>
      </c>
      <c r="B28" s="616"/>
      <c r="C28" s="616"/>
      <c r="D28" s="616"/>
      <c r="E28" s="617"/>
      <c r="F28" s="618"/>
      <c r="G28" s="619"/>
      <c r="H28" s="215" t="s">
        <v>342</v>
      </c>
      <c r="I28" s="618"/>
      <c r="J28" s="619"/>
      <c r="K28" s="215" t="s">
        <v>342</v>
      </c>
      <c r="L28" s="618"/>
      <c r="M28" s="619"/>
      <c r="N28" s="215" t="s">
        <v>342</v>
      </c>
      <c r="O28" s="618"/>
      <c r="P28" s="619"/>
      <c r="Q28" s="215" t="s">
        <v>342</v>
      </c>
      <c r="S28" s="618"/>
      <c r="T28" s="619"/>
      <c r="U28" s="214" t="s">
        <v>342</v>
      </c>
      <c r="V28" s="209"/>
      <c r="W28" s="209"/>
      <c r="X28" s="209"/>
    </row>
    <row r="29" spans="1:39" ht="22.5" customHeight="1">
      <c r="A29" s="216"/>
      <c r="B29" s="620" t="s">
        <v>343</v>
      </c>
      <c r="C29" s="620"/>
      <c r="D29" s="620"/>
      <c r="E29" s="621"/>
      <c r="F29" s="622"/>
      <c r="G29" s="623"/>
      <c r="H29" s="218" t="s">
        <v>342</v>
      </c>
      <c r="I29" s="622"/>
      <c r="J29" s="623"/>
      <c r="K29" s="218" t="s">
        <v>342</v>
      </c>
      <c r="L29" s="622"/>
      <c r="M29" s="623"/>
      <c r="N29" s="218" t="s">
        <v>342</v>
      </c>
      <c r="O29" s="622"/>
      <c r="P29" s="623"/>
      <c r="Q29" s="218" t="s">
        <v>342</v>
      </c>
      <c r="S29" s="622"/>
      <c r="T29" s="623"/>
      <c r="U29" s="217" t="s">
        <v>342</v>
      </c>
      <c r="V29" s="209"/>
      <c r="W29" s="209"/>
      <c r="X29" s="209"/>
    </row>
    <row r="30" spans="1:39" ht="22.5" customHeight="1">
      <c r="A30" s="552" t="s">
        <v>345</v>
      </c>
      <c r="B30" s="587"/>
      <c r="C30" s="587"/>
      <c r="D30" s="587"/>
      <c r="E30" s="553"/>
      <c r="F30" s="613"/>
      <c r="G30" s="614"/>
      <c r="H30" s="200" t="s">
        <v>346</v>
      </c>
      <c r="I30" s="613"/>
      <c r="J30" s="614"/>
      <c r="K30" s="200" t="s">
        <v>346</v>
      </c>
      <c r="L30" s="613"/>
      <c r="M30" s="614"/>
      <c r="N30" s="200" t="s">
        <v>346</v>
      </c>
      <c r="O30" s="613"/>
      <c r="P30" s="614"/>
      <c r="Q30" s="200" t="s">
        <v>346</v>
      </c>
      <c r="S30" s="613"/>
      <c r="T30" s="614"/>
      <c r="U30" s="196" t="s">
        <v>346</v>
      </c>
      <c r="V30" s="207"/>
    </row>
    <row r="31" spans="1:39" ht="22.5" customHeight="1">
      <c r="A31" s="197" t="s">
        <v>518</v>
      </c>
      <c r="B31" s="206"/>
      <c r="C31" s="206"/>
      <c r="D31" s="206"/>
      <c r="E31" s="206"/>
      <c r="F31" s="207"/>
      <c r="G31" s="207"/>
      <c r="H31" s="207"/>
      <c r="I31" s="207"/>
      <c r="J31" s="208"/>
      <c r="K31" s="207"/>
      <c r="L31" s="207"/>
      <c r="M31" s="207"/>
      <c r="N31" s="207"/>
      <c r="O31" s="208"/>
      <c r="P31" s="207"/>
      <c r="Q31" s="207"/>
      <c r="R31" s="207"/>
      <c r="S31" s="207"/>
      <c r="T31" s="208"/>
      <c r="U31" s="207"/>
      <c r="V31" s="207"/>
      <c r="W31" s="207"/>
      <c r="X31" s="208"/>
      <c r="AC31" s="207"/>
      <c r="AD31" s="207"/>
      <c r="AE31" s="208"/>
      <c r="AF31" s="207"/>
    </row>
    <row r="32" spans="1:39" ht="22.5" customHeight="1">
      <c r="A32" s="219"/>
      <c r="B32" s="206"/>
      <c r="C32" s="206"/>
      <c r="D32" s="206"/>
      <c r="E32" s="206"/>
      <c r="F32" s="207"/>
      <c r="G32" s="207"/>
      <c r="H32" s="207"/>
      <c r="I32" s="207"/>
      <c r="J32" s="208"/>
      <c r="K32" s="207"/>
      <c r="L32" s="207"/>
      <c r="M32" s="207"/>
      <c r="N32" s="207"/>
      <c r="O32" s="208"/>
      <c r="P32" s="207"/>
      <c r="Q32" s="207"/>
      <c r="R32" s="207"/>
      <c r="S32" s="207"/>
      <c r="T32" s="208"/>
      <c r="U32" s="207"/>
      <c r="V32" s="207"/>
      <c r="W32" s="207"/>
      <c r="X32" s="208"/>
      <c r="AC32" s="207"/>
      <c r="AD32" s="207"/>
      <c r="AE32" s="207"/>
      <c r="AF32" s="207"/>
      <c r="AG32" s="208"/>
      <c r="AH32" s="207"/>
      <c r="AM32" s="194"/>
    </row>
    <row r="33" spans="1:39" ht="22.5" customHeight="1">
      <c r="A33" s="219"/>
      <c r="B33" s="206"/>
      <c r="C33" s="206"/>
      <c r="D33" s="206"/>
      <c r="E33" s="206"/>
      <c r="F33" s="207"/>
      <c r="G33" s="207"/>
      <c r="H33" s="207"/>
      <c r="I33" s="207"/>
      <c r="J33" s="208"/>
      <c r="K33" s="207"/>
      <c r="L33" s="207"/>
      <c r="M33" s="207"/>
      <c r="N33" s="207"/>
      <c r="O33" s="208"/>
      <c r="P33" s="207"/>
      <c r="Q33" s="207"/>
      <c r="R33" s="207"/>
      <c r="S33" s="207"/>
      <c r="T33" s="208"/>
      <c r="U33" s="207"/>
      <c r="V33" s="207"/>
      <c r="W33" s="207"/>
      <c r="X33" s="208"/>
      <c r="AC33" s="207"/>
      <c r="AD33" s="207"/>
      <c r="AE33" s="207"/>
      <c r="AF33" s="207"/>
      <c r="AG33" s="208"/>
      <c r="AH33" s="207"/>
      <c r="AM33" s="194"/>
    </row>
    <row r="34" spans="1:39" ht="22.5" customHeight="1">
      <c r="A34" s="193" t="s">
        <v>347</v>
      </c>
    </row>
    <row r="35" spans="1:39" ht="22.5" customHeight="1">
      <c r="A35" s="624" t="s">
        <v>348</v>
      </c>
      <c r="B35" s="625"/>
      <c r="C35" s="589" t="s">
        <v>349</v>
      </c>
      <c r="D35" s="590"/>
      <c r="E35" s="590"/>
      <c r="F35" s="590"/>
      <c r="G35" s="590"/>
      <c r="H35" s="589" t="s">
        <v>350</v>
      </c>
      <c r="I35" s="590"/>
      <c r="J35" s="591"/>
      <c r="K35" s="589" t="s">
        <v>351</v>
      </c>
      <c r="L35" s="590"/>
      <c r="M35" s="590"/>
      <c r="N35" s="590"/>
      <c r="O35" s="590"/>
      <c r="P35" s="590"/>
      <c r="Q35" s="590"/>
      <c r="R35" s="590"/>
      <c r="S35" s="590"/>
      <c r="T35" s="590"/>
      <c r="U35" s="590"/>
      <c r="V35" s="590"/>
      <c r="W35" s="591"/>
    </row>
    <row r="36" spans="1:39" ht="22.5" customHeight="1">
      <c r="A36" s="626"/>
      <c r="B36" s="627"/>
      <c r="C36" s="630"/>
      <c r="D36" s="631"/>
      <c r="E36" s="631"/>
      <c r="F36" s="631"/>
      <c r="G36" s="631"/>
      <c r="H36" s="632"/>
      <c r="I36" s="633"/>
      <c r="J36" s="214" t="s">
        <v>352</v>
      </c>
      <c r="K36" s="634"/>
      <c r="L36" s="635"/>
      <c r="M36" s="635"/>
      <c r="N36" s="635"/>
      <c r="O36" s="635"/>
      <c r="P36" s="635"/>
      <c r="Q36" s="635"/>
      <c r="R36" s="635"/>
      <c r="S36" s="635"/>
      <c r="T36" s="635"/>
      <c r="U36" s="635"/>
      <c r="V36" s="635"/>
      <c r="W36" s="636"/>
    </row>
    <row r="37" spans="1:39" ht="22.5" customHeight="1">
      <c r="A37" s="626"/>
      <c r="B37" s="627"/>
      <c r="C37" s="637"/>
      <c r="D37" s="638"/>
      <c r="E37" s="638"/>
      <c r="F37" s="638"/>
      <c r="G37" s="638"/>
      <c r="H37" s="639"/>
      <c r="I37" s="640"/>
      <c r="J37" s="220" t="s">
        <v>352</v>
      </c>
      <c r="K37" s="641"/>
      <c r="L37" s="642"/>
      <c r="M37" s="642"/>
      <c r="N37" s="642"/>
      <c r="O37" s="642"/>
      <c r="P37" s="642"/>
      <c r="Q37" s="642"/>
      <c r="R37" s="642"/>
      <c r="S37" s="642"/>
      <c r="T37" s="642"/>
      <c r="U37" s="642"/>
      <c r="V37" s="642"/>
      <c r="W37" s="643"/>
    </row>
    <row r="38" spans="1:39" ht="22.5" customHeight="1">
      <c r="A38" s="626"/>
      <c r="B38" s="627"/>
      <c r="C38" s="637"/>
      <c r="D38" s="638"/>
      <c r="E38" s="638"/>
      <c r="F38" s="638"/>
      <c r="G38" s="638"/>
      <c r="H38" s="639"/>
      <c r="I38" s="640"/>
      <c r="J38" s="220" t="s">
        <v>352</v>
      </c>
      <c r="K38" s="641"/>
      <c r="L38" s="642"/>
      <c r="M38" s="642"/>
      <c r="N38" s="642"/>
      <c r="O38" s="642"/>
      <c r="P38" s="642"/>
      <c r="Q38" s="642"/>
      <c r="R38" s="642"/>
      <c r="S38" s="642"/>
      <c r="T38" s="642"/>
      <c r="U38" s="642"/>
      <c r="V38" s="642"/>
      <c r="W38" s="643"/>
    </row>
    <row r="39" spans="1:39" ht="22.5" customHeight="1">
      <c r="A39" s="626"/>
      <c r="B39" s="627"/>
      <c r="C39" s="637"/>
      <c r="D39" s="638"/>
      <c r="E39" s="638"/>
      <c r="F39" s="638"/>
      <c r="G39" s="638"/>
      <c r="H39" s="639"/>
      <c r="I39" s="640"/>
      <c r="J39" s="220" t="s">
        <v>352</v>
      </c>
      <c r="K39" s="641"/>
      <c r="L39" s="642"/>
      <c r="M39" s="642"/>
      <c r="N39" s="642"/>
      <c r="O39" s="642"/>
      <c r="P39" s="642"/>
      <c r="Q39" s="642"/>
      <c r="R39" s="642"/>
      <c r="S39" s="642"/>
      <c r="T39" s="642"/>
      <c r="U39" s="642"/>
      <c r="V39" s="642"/>
      <c r="W39" s="643"/>
      <c r="X39" s="221"/>
    </row>
    <row r="40" spans="1:39" ht="22.5" customHeight="1">
      <c r="A40" s="628"/>
      <c r="B40" s="629"/>
      <c r="C40" s="644"/>
      <c r="D40" s="645"/>
      <c r="E40" s="645"/>
      <c r="F40" s="645"/>
      <c r="G40" s="645"/>
      <c r="H40" s="646"/>
      <c r="I40" s="647"/>
      <c r="J40" s="217" t="s">
        <v>352</v>
      </c>
      <c r="K40" s="648"/>
      <c r="L40" s="649"/>
      <c r="M40" s="649"/>
      <c r="N40" s="649"/>
      <c r="O40" s="649"/>
      <c r="P40" s="649"/>
      <c r="Q40" s="649"/>
      <c r="R40" s="649"/>
      <c r="S40" s="649"/>
      <c r="T40" s="649"/>
      <c r="U40" s="649"/>
      <c r="V40" s="649"/>
      <c r="W40" s="650"/>
      <c r="X40" s="221"/>
    </row>
    <row r="41" spans="1:39" ht="22.5" customHeight="1">
      <c r="A41" s="565" t="s">
        <v>353</v>
      </c>
      <c r="B41" s="588"/>
      <c r="C41" s="615" t="s">
        <v>354</v>
      </c>
      <c r="D41" s="616"/>
      <c r="E41" s="616"/>
      <c r="F41" s="616"/>
      <c r="G41" s="616"/>
      <c r="H41" s="615" t="s">
        <v>355</v>
      </c>
      <c r="I41" s="616"/>
      <c r="J41" s="280"/>
      <c r="K41" s="223" t="s">
        <v>356</v>
      </c>
      <c r="L41" s="280"/>
      <c r="M41" s="223" t="s">
        <v>357</v>
      </c>
      <c r="N41" s="654" t="s">
        <v>175</v>
      </c>
      <c r="O41" s="616"/>
      <c r="P41" s="616"/>
      <c r="Q41" s="280"/>
      <c r="R41" s="223" t="s">
        <v>357</v>
      </c>
      <c r="S41" s="655"/>
      <c r="T41" s="655"/>
      <c r="U41" s="655"/>
      <c r="V41" s="655"/>
      <c r="W41" s="656"/>
      <c r="X41" s="221"/>
      <c r="Y41" s="221"/>
      <c r="Z41" s="221"/>
    </row>
    <row r="42" spans="1:39" ht="22.5" customHeight="1">
      <c r="A42" s="588"/>
      <c r="B42" s="588"/>
      <c r="C42" s="651" t="s">
        <v>358</v>
      </c>
      <c r="D42" s="652"/>
      <c r="E42" s="652"/>
      <c r="F42" s="652"/>
      <c r="G42" s="653"/>
      <c r="H42" s="651" t="s">
        <v>355</v>
      </c>
      <c r="I42" s="652"/>
      <c r="J42" s="281"/>
      <c r="K42" s="225" t="s">
        <v>356</v>
      </c>
      <c r="L42" s="281"/>
      <c r="M42" s="225" t="s">
        <v>357</v>
      </c>
      <c r="N42" s="657" t="s">
        <v>175</v>
      </c>
      <c r="O42" s="652"/>
      <c r="P42" s="652"/>
      <c r="Q42" s="281"/>
      <c r="R42" s="225" t="s">
        <v>357</v>
      </c>
      <c r="S42" s="658"/>
      <c r="T42" s="658"/>
      <c r="U42" s="658"/>
      <c r="V42" s="658"/>
      <c r="W42" s="659"/>
      <c r="X42" s="221"/>
      <c r="Y42" s="221"/>
      <c r="Z42" s="221"/>
    </row>
    <row r="43" spans="1:39" ht="22.5" customHeight="1">
      <c r="A43" s="588"/>
      <c r="B43" s="588"/>
      <c r="C43" s="651" t="s">
        <v>359</v>
      </c>
      <c r="D43" s="652"/>
      <c r="E43" s="652"/>
      <c r="F43" s="652"/>
      <c r="G43" s="653"/>
      <c r="H43" s="651" t="s">
        <v>355</v>
      </c>
      <c r="I43" s="652"/>
      <c r="J43" s="281"/>
      <c r="K43" s="225" t="s">
        <v>356</v>
      </c>
      <c r="L43" s="281"/>
      <c r="M43" s="225" t="s">
        <v>357</v>
      </c>
      <c r="N43" s="657" t="s">
        <v>175</v>
      </c>
      <c r="O43" s="652"/>
      <c r="P43" s="652"/>
      <c r="Q43" s="281"/>
      <c r="R43" s="225" t="s">
        <v>357</v>
      </c>
      <c r="S43" s="658"/>
      <c r="T43" s="658"/>
      <c r="U43" s="658"/>
      <c r="V43" s="658"/>
      <c r="W43" s="659"/>
    </row>
    <row r="44" spans="1:39" ht="22.5" customHeight="1">
      <c r="A44" s="588"/>
      <c r="B44" s="588"/>
      <c r="C44" s="660" t="s">
        <v>360</v>
      </c>
      <c r="D44" s="661"/>
      <c r="E44" s="661"/>
      <c r="F44" s="661"/>
      <c r="G44" s="662"/>
      <c r="H44" s="660" t="s">
        <v>355</v>
      </c>
      <c r="I44" s="661"/>
      <c r="J44" s="282"/>
      <c r="K44" s="227" t="s">
        <v>356</v>
      </c>
      <c r="L44" s="282"/>
      <c r="M44" s="227" t="s">
        <v>357</v>
      </c>
      <c r="N44" s="657" t="s">
        <v>175</v>
      </c>
      <c r="O44" s="652"/>
      <c r="P44" s="652"/>
      <c r="Q44" s="282"/>
      <c r="R44" s="227" t="s">
        <v>357</v>
      </c>
      <c r="S44" s="658"/>
      <c r="T44" s="658"/>
      <c r="U44" s="658"/>
      <c r="V44" s="658"/>
      <c r="W44" s="659"/>
    </row>
    <row r="45" spans="1:39" ht="22.5" customHeight="1">
      <c r="A45" s="588"/>
      <c r="B45" s="588"/>
      <c r="C45" s="673" t="s">
        <v>361</v>
      </c>
      <c r="D45" s="673"/>
      <c r="E45" s="673"/>
      <c r="F45" s="673"/>
      <c r="G45" s="673"/>
      <c r="H45" s="661" t="s">
        <v>362</v>
      </c>
      <c r="I45" s="661"/>
      <c r="J45" s="675"/>
      <c r="K45" s="677" t="s">
        <v>363</v>
      </c>
      <c r="L45" s="675"/>
      <c r="M45" s="677" t="s">
        <v>357</v>
      </c>
      <c r="N45" s="679" t="s">
        <v>364</v>
      </c>
      <c r="O45" s="680"/>
      <c r="P45" s="680"/>
      <c r="Q45" s="683"/>
      <c r="R45" s="683"/>
      <c r="S45" s="683"/>
      <c r="T45" s="683"/>
      <c r="U45" s="683"/>
      <c r="V45" s="683"/>
      <c r="W45" s="684"/>
    </row>
    <row r="46" spans="1:39" ht="22.5" customHeight="1">
      <c r="A46" s="588"/>
      <c r="B46" s="588"/>
      <c r="C46" s="550"/>
      <c r="D46" s="550"/>
      <c r="E46" s="550"/>
      <c r="F46" s="550"/>
      <c r="G46" s="550"/>
      <c r="H46" s="674"/>
      <c r="I46" s="674"/>
      <c r="J46" s="676"/>
      <c r="K46" s="678"/>
      <c r="L46" s="676"/>
      <c r="M46" s="678"/>
      <c r="N46" s="681"/>
      <c r="O46" s="682"/>
      <c r="P46" s="682"/>
      <c r="Q46" s="685"/>
      <c r="R46" s="685"/>
      <c r="S46" s="685"/>
      <c r="T46" s="685"/>
      <c r="U46" s="685"/>
      <c r="V46" s="685"/>
      <c r="W46" s="686"/>
    </row>
    <row r="47" spans="1:39" ht="22.5" customHeight="1">
      <c r="A47" s="367"/>
      <c r="B47" s="228"/>
      <c r="C47" s="229"/>
      <c r="D47" s="229"/>
      <c r="E47" s="229"/>
      <c r="F47" s="229"/>
      <c r="G47" s="229"/>
      <c r="H47" s="229"/>
      <c r="I47" s="229"/>
      <c r="J47" s="229"/>
      <c r="K47" s="229"/>
      <c r="L47" s="207"/>
      <c r="M47" s="207"/>
      <c r="N47" s="207"/>
      <c r="O47" s="207"/>
      <c r="P47" s="230"/>
      <c r="Q47" s="230"/>
      <c r="R47" s="207"/>
      <c r="S47" s="207"/>
      <c r="T47" s="207"/>
      <c r="U47" s="207"/>
      <c r="V47" s="230"/>
      <c r="W47" s="230"/>
      <c r="X47" s="207"/>
      <c r="Y47" s="207"/>
      <c r="Z47" s="207"/>
      <c r="AA47" s="230"/>
      <c r="AB47" s="230"/>
      <c r="AC47" s="229"/>
      <c r="AD47" s="229"/>
      <c r="AE47" s="230"/>
      <c r="AF47" s="230"/>
      <c r="AG47" s="230"/>
    </row>
    <row r="48" spans="1:39" ht="22.5" customHeight="1">
      <c r="A48" s="193" t="s">
        <v>365</v>
      </c>
    </row>
    <row r="49" spans="1:36" ht="22.5" customHeight="1">
      <c r="A49" s="672" t="s">
        <v>366</v>
      </c>
      <c r="B49" s="672"/>
      <c r="C49" s="672"/>
      <c r="E49" s="672" t="s">
        <v>367</v>
      </c>
      <c r="F49" s="672"/>
      <c r="G49" s="672"/>
      <c r="I49" s="672" t="s">
        <v>368</v>
      </c>
      <c r="J49" s="672"/>
      <c r="K49" s="672"/>
      <c r="M49" s="672" t="s">
        <v>369</v>
      </c>
      <c r="N49" s="672"/>
      <c r="O49" s="672"/>
      <c r="Q49" s="672" t="s">
        <v>370</v>
      </c>
      <c r="R49" s="672"/>
      <c r="S49" s="672"/>
      <c r="U49" s="672" t="s">
        <v>371</v>
      </c>
      <c r="V49" s="672"/>
      <c r="W49" s="672"/>
    </row>
    <row r="50" spans="1:36" ht="22.5" customHeight="1">
      <c r="A50" s="687"/>
      <c r="B50" s="688"/>
      <c r="C50" s="689"/>
      <c r="E50" s="687"/>
      <c r="F50" s="688"/>
      <c r="G50" s="689"/>
      <c r="I50" s="687"/>
      <c r="J50" s="688"/>
      <c r="K50" s="689"/>
      <c r="M50" s="687"/>
      <c r="N50" s="688"/>
      <c r="O50" s="689"/>
      <c r="Q50" s="687"/>
      <c r="R50" s="688"/>
      <c r="S50" s="689"/>
      <c r="U50" s="687"/>
      <c r="V50" s="688"/>
      <c r="W50" s="689"/>
    </row>
    <row r="51" spans="1:36" ht="22.5" customHeight="1">
      <c r="A51" s="690"/>
      <c r="B51" s="691"/>
      <c r="C51" s="692"/>
      <c r="E51" s="690"/>
      <c r="F51" s="691"/>
      <c r="G51" s="692"/>
      <c r="I51" s="690"/>
      <c r="J51" s="691"/>
      <c r="K51" s="692"/>
      <c r="M51" s="690"/>
      <c r="N51" s="691"/>
      <c r="O51" s="692"/>
      <c r="Q51" s="690"/>
      <c r="R51" s="691"/>
      <c r="S51" s="692"/>
      <c r="U51" s="690"/>
      <c r="V51" s="691"/>
      <c r="W51" s="692"/>
    </row>
    <row r="52" spans="1:36" ht="22.5" customHeight="1">
      <c r="A52" s="693"/>
      <c r="B52" s="694"/>
      <c r="C52" s="695"/>
      <c r="E52" s="693"/>
      <c r="F52" s="694"/>
      <c r="G52" s="695"/>
      <c r="I52" s="693"/>
      <c r="J52" s="694"/>
      <c r="K52" s="695"/>
      <c r="M52" s="693"/>
      <c r="N52" s="694"/>
      <c r="O52" s="695"/>
      <c r="Q52" s="693"/>
      <c r="R52" s="694"/>
      <c r="S52" s="695"/>
      <c r="U52" s="693"/>
      <c r="V52" s="694"/>
      <c r="W52" s="695"/>
    </row>
    <row r="53" spans="1:36" ht="22.5" customHeight="1"/>
    <row r="54" spans="1:36" ht="22.5" customHeight="1">
      <c r="A54" s="696" t="s">
        <v>526</v>
      </c>
      <c r="B54" s="696"/>
      <c r="C54" s="696"/>
      <c r="D54" s="696"/>
      <c r="E54" s="696"/>
      <c r="F54" s="696"/>
      <c r="G54" s="696"/>
      <c r="H54" s="696"/>
      <c r="I54" s="696"/>
      <c r="J54" s="696"/>
      <c r="K54" s="696"/>
      <c r="L54" s="696"/>
      <c r="M54" s="696"/>
      <c r="N54" s="696"/>
      <c r="O54" s="696"/>
      <c r="P54" s="696"/>
      <c r="Q54" s="696"/>
      <c r="R54" s="696"/>
      <c r="S54" s="696"/>
      <c r="T54" s="696"/>
      <c r="U54" s="696"/>
      <c r="V54" s="696"/>
      <c r="W54" s="696"/>
    </row>
    <row r="55" spans="1:36" ht="22.5" customHeight="1">
      <c r="A55" s="663"/>
      <c r="B55" s="664"/>
      <c r="C55" s="664"/>
      <c r="D55" s="664"/>
      <c r="E55" s="664"/>
      <c r="F55" s="664"/>
      <c r="G55" s="664"/>
      <c r="H55" s="664"/>
      <c r="I55" s="664"/>
      <c r="J55" s="664"/>
      <c r="K55" s="664"/>
      <c r="L55" s="664"/>
      <c r="M55" s="664"/>
      <c r="N55" s="664"/>
      <c r="O55" s="664"/>
      <c r="P55" s="664"/>
      <c r="Q55" s="664"/>
      <c r="R55" s="664"/>
      <c r="S55" s="664"/>
      <c r="T55" s="664"/>
      <c r="U55" s="664"/>
      <c r="V55" s="664"/>
      <c r="W55" s="665"/>
    </row>
    <row r="56" spans="1:36" ht="22.5" customHeight="1">
      <c r="A56" s="666"/>
      <c r="B56" s="667"/>
      <c r="C56" s="667"/>
      <c r="D56" s="667"/>
      <c r="E56" s="667"/>
      <c r="F56" s="667"/>
      <c r="G56" s="667"/>
      <c r="H56" s="667"/>
      <c r="I56" s="667"/>
      <c r="J56" s="667"/>
      <c r="K56" s="667"/>
      <c r="L56" s="667"/>
      <c r="M56" s="667"/>
      <c r="N56" s="667"/>
      <c r="O56" s="667"/>
      <c r="P56" s="667"/>
      <c r="Q56" s="667"/>
      <c r="R56" s="667"/>
      <c r="S56" s="667"/>
      <c r="T56" s="667"/>
      <c r="U56" s="667"/>
      <c r="V56" s="667"/>
      <c r="W56" s="668"/>
    </row>
    <row r="57" spans="1:36" ht="22.5" customHeight="1">
      <c r="A57" s="666"/>
      <c r="B57" s="667"/>
      <c r="C57" s="667"/>
      <c r="D57" s="667"/>
      <c r="E57" s="667"/>
      <c r="F57" s="667"/>
      <c r="G57" s="667"/>
      <c r="H57" s="667"/>
      <c r="I57" s="667"/>
      <c r="J57" s="667"/>
      <c r="K57" s="667"/>
      <c r="L57" s="667"/>
      <c r="M57" s="667"/>
      <c r="N57" s="667"/>
      <c r="O57" s="667"/>
      <c r="P57" s="667"/>
      <c r="Q57" s="667"/>
      <c r="R57" s="667"/>
      <c r="S57" s="667"/>
      <c r="T57" s="667"/>
      <c r="U57" s="667"/>
      <c r="V57" s="667"/>
      <c r="W57" s="668"/>
    </row>
    <row r="58" spans="1:36" ht="22.5" customHeight="1">
      <c r="A58" s="666"/>
      <c r="B58" s="667"/>
      <c r="C58" s="667"/>
      <c r="D58" s="667"/>
      <c r="E58" s="667"/>
      <c r="F58" s="667"/>
      <c r="G58" s="667"/>
      <c r="H58" s="667"/>
      <c r="I58" s="667"/>
      <c r="J58" s="667"/>
      <c r="K58" s="667"/>
      <c r="L58" s="667"/>
      <c r="M58" s="667"/>
      <c r="N58" s="667"/>
      <c r="O58" s="667"/>
      <c r="P58" s="667"/>
      <c r="Q58" s="667"/>
      <c r="R58" s="667"/>
      <c r="S58" s="667"/>
      <c r="T58" s="667"/>
      <c r="U58" s="667"/>
      <c r="V58" s="667"/>
      <c r="W58" s="668"/>
    </row>
    <row r="59" spans="1:36" ht="22.5" customHeight="1">
      <c r="A59" s="666"/>
      <c r="B59" s="667"/>
      <c r="C59" s="667"/>
      <c r="D59" s="667"/>
      <c r="E59" s="667"/>
      <c r="F59" s="667"/>
      <c r="G59" s="667"/>
      <c r="H59" s="667"/>
      <c r="I59" s="667"/>
      <c r="J59" s="667"/>
      <c r="K59" s="667"/>
      <c r="L59" s="667"/>
      <c r="M59" s="667"/>
      <c r="N59" s="667"/>
      <c r="O59" s="667"/>
      <c r="P59" s="667"/>
      <c r="Q59" s="667"/>
      <c r="R59" s="667"/>
      <c r="S59" s="667"/>
      <c r="T59" s="667"/>
      <c r="U59" s="667"/>
      <c r="V59" s="667"/>
      <c r="W59" s="668"/>
    </row>
    <row r="60" spans="1:36" ht="22.5" customHeight="1">
      <c r="A60" s="666"/>
      <c r="B60" s="667"/>
      <c r="C60" s="667"/>
      <c r="D60" s="667"/>
      <c r="E60" s="667"/>
      <c r="F60" s="667"/>
      <c r="G60" s="667"/>
      <c r="H60" s="667"/>
      <c r="I60" s="667"/>
      <c r="J60" s="667"/>
      <c r="K60" s="667"/>
      <c r="L60" s="667"/>
      <c r="M60" s="667"/>
      <c r="N60" s="667"/>
      <c r="O60" s="667"/>
      <c r="P60" s="667"/>
      <c r="Q60" s="667"/>
      <c r="R60" s="667"/>
      <c r="S60" s="667"/>
      <c r="T60" s="667"/>
      <c r="U60" s="667"/>
      <c r="V60" s="667"/>
      <c r="W60" s="668"/>
    </row>
    <row r="61" spans="1:36" ht="22.5" customHeight="1">
      <c r="A61" s="669"/>
      <c r="B61" s="670"/>
      <c r="C61" s="670"/>
      <c r="D61" s="670"/>
      <c r="E61" s="670"/>
      <c r="F61" s="670"/>
      <c r="G61" s="670"/>
      <c r="H61" s="670"/>
      <c r="I61" s="670"/>
      <c r="J61" s="670"/>
      <c r="K61" s="670"/>
      <c r="L61" s="670"/>
      <c r="M61" s="670"/>
      <c r="N61" s="670"/>
      <c r="O61" s="670"/>
      <c r="P61" s="670"/>
      <c r="Q61" s="670"/>
      <c r="R61" s="670"/>
      <c r="S61" s="670"/>
      <c r="T61" s="670"/>
      <c r="U61" s="670"/>
      <c r="V61" s="670"/>
      <c r="W61" s="671"/>
    </row>
    <row r="62" spans="1:36" ht="22.5" customHeight="1">
      <c r="A62" s="231"/>
      <c r="B62" s="231"/>
      <c r="C62" s="231"/>
      <c r="D62" s="231"/>
      <c r="E62" s="231"/>
      <c r="F62" s="231"/>
      <c r="G62" s="231"/>
      <c r="H62" s="231"/>
      <c r="I62" s="231"/>
      <c r="J62" s="231"/>
      <c r="K62" s="231"/>
      <c r="L62" s="231"/>
      <c r="M62" s="231"/>
      <c r="N62" s="231"/>
      <c r="O62" s="231"/>
      <c r="P62" s="231"/>
      <c r="Q62" s="231"/>
      <c r="R62" s="231"/>
      <c r="S62" s="231"/>
      <c r="T62" s="231"/>
      <c r="U62" s="231"/>
      <c r="V62" s="231"/>
      <c r="W62" s="231"/>
      <c r="AJ62" s="232"/>
    </row>
    <row r="63" spans="1:36" ht="22.5" customHeight="1">
      <c r="A63" s="696" t="s">
        <v>508</v>
      </c>
      <c r="B63" s="696"/>
      <c r="C63" s="696"/>
      <c r="D63" s="696"/>
      <c r="E63" s="696"/>
      <c r="F63" s="696"/>
      <c r="G63" s="696"/>
      <c r="H63" s="696"/>
      <c r="I63" s="696"/>
      <c r="J63" s="696"/>
      <c r="K63" s="696"/>
      <c r="L63" s="696"/>
      <c r="M63" s="696"/>
      <c r="N63" s="696"/>
      <c r="O63" s="696"/>
      <c r="P63" s="696"/>
      <c r="Q63" s="696"/>
      <c r="R63" s="696"/>
      <c r="S63" s="696"/>
      <c r="T63" s="696"/>
      <c r="U63" s="696"/>
      <c r="V63" s="696"/>
      <c r="W63" s="696"/>
    </row>
    <row r="64" spans="1:36" ht="22.5" customHeight="1">
      <c r="A64" s="663"/>
      <c r="B64" s="664"/>
      <c r="C64" s="664"/>
      <c r="D64" s="664"/>
      <c r="E64" s="664"/>
      <c r="F64" s="664"/>
      <c r="G64" s="664"/>
      <c r="H64" s="664"/>
      <c r="I64" s="664"/>
      <c r="J64" s="664"/>
      <c r="K64" s="664"/>
      <c r="L64" s="664"/>
      <c r="M64" s="664"/>
      <c r="N64" s="664"/>
      <c r="O64" s="664"/>
      <c r="P64" s="664"/>
      <c r="Q64" s="664"/>
      <c r="R64" s="664"/>
      <c r="S64" s="664"/>
      <c r="T64" s="664"/>
      <c r="U64" s="664"/>
      <c r="V64" s="664"/>
      <c r="W64" s="665"/>
    </row>
    <row r="65" spans="1:23" ht="22.5" customHeight="1">
      <c r="A65" s="666"/>
      <c r="B65" s="667"/>
      <c r="C65" s="667"/>
      <c r="D65" s="667"/>
      <c r="E65" s="667"/>
      <c r="F65" s="667"/>
      <c r="G65" s="667"/>
      <c r="H65" s="667"/>
      <c r="I65" s="667"/>
      <c r="J65" s="667"/>
      <c r="K65" s="667"/>
      <c r="L65" s="667"/>
      <c r="M65" s="667"/>
      <c r="N65" s="667"/>
      <c r="O65" s="667"/>
      <c r="P65" s="667"/>
      <c r="Q65" s="667"/>
      <c r="R65" s="667"/>
      <c r="S65" s="667"/>
      <c r="T65" s="667"/>
      <c r="U65" s="667"/>
      <c r="V65" s="667"/>
      <c r="W65" s="668"/>
    </row>
    <row r="66" spans="1:23" ht="22.5" customHeight="1">
      <c r="A66" s="666"/>
      <c r="B66" s="667"/>
      <c r="C66" s="667"/>
      <c r="D66" s="667"/>
      <c r="E66" s="667"/>
      <c r="F66" s="667"/>
      <c r="G66" s="667"/>
      <c r="H66" s="667"/>
      <c r="I66" s="667"/>
      <c r="J66" s="667"/>
      <c r="K66" s="667"/>
      <c r="L66" s="667"/>
      <c r="M66" s="667"/>
      <c r="N66" s="667"/>
      <c r="O66" s="667"/>
      <c r="P66" s="667"/>
      <c r="Q66" s="667"/>
      <c r="R66" s="667"/>
      <c r="S66" s="667"/>
      <c r="T66" s="667"/>
      <c r="U66" s="667"/>
      <c r="V66" s="667"/>
      <c r="W66" s="668"/>
    </row>
    <row r="67" spans="1:23" ht="22.5" customHeight="1">
      <c r="A67" s="666"/>
      <c r="B67" s="667"/>
      <c r="C67" s="667"/>
      <c r="D67" s="667"/>
      <c r="E67" s="667"/>
      <c r="F67" s="667"/>
      <c r="G67" s="667"/>
      <c r="H67" s="667"/>
      <c r="I67" s="667"/>
      <c r="J67" s="667"/>
      <c r="K67" s="667"/>
      <c r="L67" s="667"/>
      <c r="M67" s="667"/>
      <c r="N67" s="667"/>
      <c r="O67" s="667"/>
      <c r="P67" s="667"/>
      <c r="Q67" s="667"/>
      <c r="R67" s="667"/>
      <c r="S67" s="667"/>
      <c r="T67" s="667"/>
      <c r="U67" s="667"/>
      <c r="V67" s="667"/>
      <c r="W67" s="668"/>
    </row>
    <row r="68" spans="1:23" ht="22.5" customHeight="1">
      <c r="A68" s="666"/>
      <c r="B68" s="667"/>
      <c r="C68" s="667"/>
      <c r="D68" s="667"/>
      <c r="E68" s="667"/>
      <c r="F68" s="667"/>
      <c r="G68" s="667"/>
      <c r="H68" s="667"/>
      <c r="I68" s="667"/>
      <c r="J68" s="667"/>
      <c r="K68" s="667"/>
      <c r="L68" s="667"/>
      <c r="M68" s="667"/>
      <c r="N68" s="667"/>
      <c r="O68" s="667"/>
      <c r="P68" s="667"/>
      <c r="Q68" s="667"/>
      <c r="R68" s="667"/>
      <c r="S68" s="667"/>
      <c r="T68" s="667"/>
      <c r="U68" s="667"/>
      <c r="V68" s="667"/>
      <c r="W68" s="668"/>
    </row>
    <row r="69" spans="1:23" ht="22.5" customHeight="1">
      <c r="A69" s="666"/>
      <c r="B69" s="667"/>
      <c r="C69" s="667"/>
      <c r="D69" s="667"/>
      <c r="E69" s="667"/>
      <c r="F69" s="667"/>
      <c r="G69" s="667"/>
      <c r="H69" s="667"/>
      <c r="I69" s="667"/>
      <c r="J69" s="667"/>
      <c r="K69" s="667"/>
      <c r="L69" s="667"/>
      <c r="M69" s="667"/>
      <c r="N69" s="667"/>
      <c r="O69" s="667"/>
      <c r="P69" s="667"/>
      <c r="Q69" s="667"/>
      <c r="R69" s="667"/>
      <c r="S69" s="667"/>
      <c r="T69" s="667"/>
      <c r="U69" s="667"/>
      <c r="V69" s="667"/>
      <c r="W69" s="668"/>
    </row>
    <row r="70" spans="1:23" ht="22.5" customHeight="1">
      <c r="A70" s="669"/>
      <c r="B70" s="670"/>
      <c r="C70" s="670"/>
      <c r="D70" s="670"/>
      <c r="E70" s="670"/>
      <c r="F70" s="670"/>
      <c r="G70" s="670"/>
      <c r="H70" s="670"/>
      <c r="I70" s="670"/>
      <c r="J70" s="670"/>
      <c r="K70" s="670"/>
      <c r="L70" s="670"/>
      <c r="M70" s="670"/>
      <c r="N70" s="670"/>
      <c r="O70" s="670"/>
      <c r="P70" s="670"/>
      <c r="Q70" s="670"/>
      <c r="R70" s="670"/>
      <c r="S70" s="670"/>
      <c r="T70" s="670"/>
      <c r="U70" s="670"/>
      <c r="V70" s="670"/>
      <c r="W70" s="671"/>
    </row>
    <row r="71" spans="1:23" ht="22.5" customHeight="1"/>
    <row r="72" spans="1:23" ht="22.5" customHeight="1"/>
    <row r="73" spans="1:23" ht="22.5" customHeight="1"/>
    <row r="74" spans="1:23" ht="22.5" customHeight="1"/>
    <row r="75" spans="1:23" ht="22.5" customHeight="1"/>
    <row r="76" spans="1:23" ht="22.5" customHeight="1"/>
    <row r="77" spans="1:23" ht="22.5" customHeight="1"/>
    <row r="78" spans="1:23" ht="22.5" customHeight="1"/>
    <row r="79" spans="1:23" ht="22.5" customHeight="1"/>
    <row r="80" spans="1:23" ht="22.5" customHeight="1"/>
    <row r="81" ht="22.5" customHeight="1"/>
    <row r="82" ht="22.5" customHeight="1"/>
    <row r="83" ht="22.5" customHeight="1"/>
    <row r="84" ht="15" customHeight="1"/>
    <row r="85" ht="15" customHeight="1"/>
  </sheetData>
  <sheetProtection password="FA39" sheet="1" objects="1" scenarios="1"/>
  <mergeCells count="152">
    <mergeCell ref="H5:I5"/>
    <mergeCell ref="A11:E11"/>
    <mergeCell ref="F11:W11"/>
    <mergeCell ref="V12:W12"/>
    <mergeCell ref="A12:E12"/>
    <mergeCell ref="F12:U12"/>
    <mergeCell ref="A1:D1"/>
    <mergeCell ref="A2:W2"/>
    <mergeCell ref="A4:B4"/>
    <mergeCell ref="C4:G4"/>
    <mergeCell ref="H4:I4"/>
    <mergeCell ref="J5:K5"/>
    <mergeCell ref="L5:S5"/>
    <mergeCell ref="T5:U5"/>
    <mergeCell ref="V5:W5"/>
    <mergeCell ref="T4:U4"/>
    <mergeCell ref="J4:K4"/>
    <mergeCell ref="L4:S4"/>
    <mergeCell ref="A10:E10"/>
    <mergeCell ref="F10:V10"/>
    <mergeCell ref="A9:E9"/>
    <mergeCell ref="F9:W9"/>
    <mergeCell ref="V4:W4"/>
    <mergeCell ref="A5:B5"/>
    <mergeCell ref="C5:G5"/>
    <mergeCell ref="F19:N19"/>
    <mergeCell ref="O19:T19"/>
    <mergeCell ref="U19:V19"/>
    <mergeCell ref="F20:N20"/>
    <mergeCell ref="O20:T20"/>
    <mergeCell ref="U20:V20"/>
    <mergeCell ref="A24:E24"/>
    <mergeCell ref="F24:H24"/>
    <mergeCell ref="I24:K24"/>
    <mergeCell ref="L24:N24"/>
    <mergeCell ref="O24:Q24"/>
    <mergeCell ref="S24:U24"/>
    <mergeCell ref="A13:E20"/>
    <mergeCell ref="F14:N14"/>
    <mergeCell ref="O14:T14"/>
    <mergeCell ref="U14:V14"/>
    <mergeCell ref="F15:N15"/>
    <mergeCell ref="O15:T15"/>
    <mergeCell ref="U15:V15"/>
    <mergeCell ref="U13:W13"/>
    <mergeCell ref="F13:N13"/>
    <mergeCell ref="O13:T13"/>
    <mergeCell ref="F16:N16"/>
    <mergeCell ref="O16:T16"/>
    <mergeCell ref="U16:V16"/>
    <mergeCell ref="F17:N17"/>
    <mergeCell ref="O17:T17"/>
    <mergeCell ref="U17:V17"/>
    <mergeCell ref="F18:N18"/>
    <mergeCell ref="O18:T18"/>
    <mergeCell ref="U18:V18"/>
    <mergeCell ref="A25:E25"/>
    <mergeCell ref="F25:G25"/>
    <mergeCell ref="I25:J25"/>
    <mergeCell ref="L25:M25"/>
    <mergeCell ref="O25:P25"/>
    <mergeCell ref="S25:T25"/>
    <mergeCell ref="A26:E26"/>
    <mergeCell ref="F26:G26"/>
    <mergeCell ref="I26:J26"/>
    <mergeCell ref="L26:M26"/>
    <mergeCell ref="O26:P26"/>
    <mergeCell ref="S26:T26"/>
    <mergeCell ref="A27:E27"/>
    <mergeCell ref="F27:G27"/>
    <mergeCell ref="I27:J27"/>
    <mergeCell ref="L27:M27"/>
    <mergeCell ref="O27:P27"/>
    <mergeCell ref="S27:T27"/>
    <mergeCell ref="A28:E28"/>
    <mergeCell ref="F28:G28"/>
    <mergeCell ref="I28:J28"/>
    <mergeCell ref="L28:M28"/>
    <mergeCell ref="O28:P28"/>
    <mergeCell ref="S28:T28"/>
    <mergeCell ref="B29:E29"/>
    <mergeCell ref="F29:G29"/>
    <mergeCell ref="I29:J29"/>
    <mergeCell ref="L29:M29"/>
    <mergeCell ref="O29:P29"/>
    <mergeCell ref="S29:T29"/>
    <mergeCell ref="A30:E30"/>
    <mergeCell ref="F30:G30"/>
    <mergeCell ref="I30:J30"/>
    <mergeCell ref="L30:M30"/>
    <mergeCell ref="O30:P30"/>
    <mergeCell ref="S30:T30"/>
    <mergeCell ref="A35:B40"/>
    <mergeCell ref="C35:G35"/>
    <mergeCell ref="H35:J35"/>
    <mergeCell ref="K35:W35"/>
    <mergeCell ref="C36:G36"/>
    <mergeCell ref="H36:I36"/>
    <mergeCell ref="K36:W36"/>
    <mergeCell ref="C37:G37"/>
    <mergeCell ref="H37:I37"/>
    <mergeCell ref="K37:W37"/>
    <mergeCell ref="C38:G38"/>
    <mergeCell ref="H38:I38"/>
    <mergeCell ref="K38:W38"/>
    <mergeCell ref="C39:G39"/>
    <mergeCell ref="H39:I39"/>
    <mergeCell ref="K39:W39"/>
    <mergeCell ref="A55:W61"/>
    <mergeCell ref="A64:W70"/>
    <mergeCell ref="A50:C52"/>
    <mergeCell ref="E50:G52"/>
    <mergeCell ref="I50:K52"/>
    <mergeCell ref="M50:O52"/>
    <mergeCell ref="A63:W63"/>
    <mergeCell ref="A54:W54"/>
    <mergeCell ref="C40:G40"/>
    <mergeCell ref="H40:I40"/>
    <mergeCell ref="K40:W40"/>
    <mergeCell ref="C43:G43"/>
    <mergeCell ref="H43:I43"/>
    <mergeCell ref="N43:P43"/>
    <mergeCell ref="S43:W43"/>
    <mergeCell ref="H41:I41"/>
    <mergeCell ref="N41:P41"/>
    <mergeCell ref="S41:W41"/>
    <mergeCell ref="C45:G46"/>
    <mergeCell ref="H45:I46"/>
    <mergeCell ref="J45:J46"/>
    <mergeCell ref="K45:K46"/>
    <mergeCell ref="L45:L46"/>
    <mergeCell ref="M45:M46"/>
    <mergeCell ref="A41:B46"/>
    <mergeCell ref="C41:G41"/>
    <mergeCell ref="C44:G44"/>
    <mergeCell ref="H44:I44"/>
    <mergeCell ref="Q50:S52"/>
    <mergeCell ref="U50:W52"/>
    <mergeCell ref="N45:P46"/>
    <mergeCell ref="Q45:W46"/>
    <mergeCell ref="A49:C49"/>
    <mergeCell ref="E49:G49"/>
    <mergeCell ref="I49:K49"/>
    <mergeCell ref="M49:O49"/>
    <mergeCell ref="Q49:S49"/>
    <mergeCell ref="U49:W49"/>
    <mergeCell ref="C42:G42"/>
    <mergeCell ref="H42:I42"/>
    <mergeCell ref="N42:P42"/>
    <mergeCell ref="S42:W42"/>
    <mergeCell ref="N44:P44"/>
    <mergeCell ref="S44:W44"/>
  </mergeCells>
  <phoneticPr fontId="39"/>
  <conditionalFormatting sqref="A5 T5 F9:F11 F14:V20 F25:G30 I25:J30 L25:M30 O25:P30 S25:T30 C36:I40 K36:W40 J41:J46 L41:L46 Q41:Q45 A50 E50 I50 M50 Q50 U50 A55 A64">
    <cfRule type="expression" dxfId="9" priority="2" stopIfTrue="1">
      <formula>A5=""</formula>
    </cfRule>
  </conditionalFormatting>
  <conditionalFormatting sqref="C5:S5 V5 F12">
    <cfRule type="expression" dxfId="8" priority="1" stopIfTrue="1">
      <formula>C5=""</formula>
    </cfRule>
  </conditionalFormatting>
  <dataValidations count="3">
    <dataValidation type="list" allowBlank="1" showInputMessage="1" showErrorMessage="1" sqref="A5:B5">
      <formula1>INDIRECT("FL研修生番号")</formula1>
    </dataValidation>
    <dataValidation type="whole" imeMode="halfAlpha" operator="greaterThanOrEqual" allowBlank="1" showErrorMessage="1" sqref="T5:U5">
      <formula1>1</formula1>
    </dataValidation>
    <dataValidation operator="greaterThanOrEqual" allowBlank="1" showErrorMessage="1" sqref="U14:V14"/>
  </dataValidations>
  <printOptions horizontalCentered="1"/>
  <pageMargins left="0.39370078740157483" right="0.39370078740157483" top="0.39370078740157483" bottom="0.19685039370078741" header="0.47244094488188981" footer="3.937007874015748E-2"/>
  <pageSetup paperSize="9" orientation="portrait" r:id="rId1"/>
  <headerFooter alignWithMargins="0">
    <oddHeader>&amp;R&amp;A&amp;P/&amp;N</oddHeader>
  </headerFooter>
  <rowBreaks count="1" manualBreakCount="1">
    <brk id="32" max="2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sheetPr>
  <dimension ref="A1:AM85"/>
  <sheetViews>
    <sheetView view="pageBreakPreview" zoomScaleNormal="100" zoomScaleSheetLayoutView="100" workbookViewId="0">
      <selection sqref="A1:D1"/>
    </sheetView>
  </sheetViews>
  <sheetFormatPr defaultColWidth="2.625" defaultRowHeight="14.25"/>
  <cols>
    <col min="1" max="39" width="3.75" style="193" customWidth="1"/>
    <col min="40" max="16384" width="2.625" style="193"/>
  </cols>
  <sheetData>
    <row r="1" spans="1:39" ht="22.5" customHeight="1">
      <c r="A1" s="568" t="s">
        <v>308</v>
      </c>
      <c r="B1" s="568"/>
      <c r="C1" s="568"/>
      <c r="D1" s="568"/>
      <c r="E1" s="191"/>
      <c r="F1" s="192"/>
      <c r="G1" s="192"/>
      <c r="H1" s="192"/>
      <c r="I1" s="192"/>
      <c r="J1" s="192"/>
      <c r="K1" s="192"/>
      <c r="L1" s="192"/>
      <c r="M1" s="192"/>
      <c r="N1" s="192"/>
      <c r="O1" s="192"/>
      <c r="P1" s="192"/>
      <c r="Q1" s="192"/>
      <c r="R1" s="192"/>
      <c r="S1" s="192"/>
      <c r="T1" s="192"/>
      <c r="U1" s="192"/>
      <c r="V1" s="192"/>
      <c r="W1" s="238"/>
      <c r="AG1" s="194"/>
    </row>
    <row r="2" spans="1:39" ht="22.5" customHeight="1">
      <c r="A2" s="569" t="s">
        <v>309</v>
      </c>
      <c r="B2" s="569"/>
      <c r="C2" s="569"/>
      <c r="D2" s="569"/>
      <c r="E2" s="569"/>
      <c r="F2" s="569"/>
      <c r="G2" s="569"/>
      <c r="H2" s="569"/>
      <c r="I2" s="569"/>
      <c r="J2" s="569"/>
      <c r="K2" s="569"/>
      <c r="L2" s="569"/>
      <c r="M2" s="569"/>
      <c r="N2" s="569"/>
      <c r="O2" s="569"/>
      <c r="P2" s="569"/>
      <c r="Q2" s="569"/>
      <c r="R2" s="569"/>
      <c r="S2" s="569"/>
      <c r="T2" s="569"/>
      <c r="U2" s="569"/>
      <c r="V2" s="569"/>
      <c r="W2" s="569"/>
      <c r="X2" s="195"/>
      <c r="Y2" s="195"/>
      <c r="Z2" s="195"/>
      <c r="AA2" s="195"/>
      <c r="AB2" s="195"/>
      <c r="AC2" s="195"/>
      <c r="AD2" s="195"/>
      <c r="AE2" s="195"/>
      <c r="AF2" s="195"/>
      <c r="AG2" s="195"/>
      <c r="AH2" s="195"/>
      <c r="AI2" s="195"/>
      <c r="AJ2" s="195"/>
      <c r="AK2" s="195"/>
      <c r="AL2" s="195"/>
      <c r="AM2" s="195"/>
    </row>
    <row r="3" spans="1:39" ht="22.5" customHeight="1">
      <c r="A3" s="193" t="s">
        <v>310</v>
      </c>
      <c r="E3" s="234" t="str">
        <f>IF('7-1(表紙)'!H10&lt;&gt;"","（所属："&amp;'7-1(表紙)'!H10&amp;"）","(所属）")</f>
        <v>(所属）</v>
      </c>
      <c r="F3" s="234"/>
      <c r="G3" s="234"/>
      <c r="H3" s="234"/>
      <c r="I3" s="234"/>
      <c r="J3" s="234"/>
      <c r="K3" s="234"/>
      <c r="L3" s="234"/>
      <c r="M3" s="234"/>
      <c r="N3" s="234"/>
      <c r="O3" s="234"/>
      <c r="P3" s="234"/>
      <c r="Q3" s="234"/>
      <c r="R3" s="234"/>
      <c r="S3" s="234"/>
      <c r="T3" s="234"/>
      <c r="U3" s="234"/>
      <c r="V3" s="234"/>
      <c r="W3" s="234"/>
    </row>
    <row r="4" spans="1:39" ht="22.5" customHeight="1">
      <c r="A4" s="570" t="s">
        <v>311</v>
      </c>
      <c r="B4" s="571"/>
      <c r="C4" s="550" t="s">
        <v>312</v>
      </c>
      <c r="D4" s="550"/>
      <c r="E4" s="550"/>
      <c r="F4" s="550"/>
      <c r="G4" s="550"/>
      <c r="H4" s="550" t="s">
        <v>313</v>
      </c>
      <c r="I4" s="550"/>
      <c r="J4" s="550" t="s">
        <v>314</v>
      </c>
      <c r="K4" s="550"/>
      <c r="L4" s="550" t="s">
        <v>315</v>
      </c>
      <c r="M4" s="550"/>
      <c r="N4" s="550"/>
      <c r="O4" s="550"/>
      <c r="P4" s="550"/>
      <c r="Q4" s="550"/>
      <c r="R4" s="550"/>
      <c r="S4" s="550"/>
      <c r="T4" s="584" t="s">
        <v>316</v>
      </c>
      <c r="U4" s="585"/>
      <c r="V4" s="570" t="s">
        <v>317</v>
      </c>
      <c r="W4" s="571"/>
    </row>
    <row r="5" spans="1:39" ht="22.5" customHeight="1">
      <c r="A5" s="586"/>
      <c r="B5" s="586"/>
      <c r="C5" s="552" t="str">
        <f>IF(A5&lt;&gt;"",VLOOKUP(A5,'7-2(基本)'!D10:L19,2,FALSE),"")</f>
        <v/>
      </c>
      <c r="D5" s="587"/>
      <c r="E5" s="587"/>
      <c r="F5" s="587"/>
      <c r="G5" s="553"/>
      <c r="H5" s="552" t="str">
        <f>IF(A5&lt;&gt;"",VLOOKUP(A5,'7-2(基本)'!D10:L19,5,FALSE)&amp;"","")</f>
        <v/>
      </c>
      <c r="I5" s="553"/>
      <c r="J5" s="552" t="str">
        <f>IF(A5&lt;&gt;"",VLOOKUP(A5,'7-2(基本)'!D10:L19,6,FALSE)&amp;"","")</f>
        <v/>
      </c>
      <c r="K5" s="553"/>
      <c r="L5" s="580" t="str">
        <f>IF(A5&lt;&gt;"",VLOOKUP(A5,'7-2(基本)'!D10:L19,7,FALSE)&amp;"","")</f>
        <v/>
      </c>
      <c r="M5" s="580"/>
      <c r="N5" s="580"/>
      <c r="O5" s="580"/>
      <c r="P5" s="580"/>
      <c r="Q5" s="580"/>
      <c r="R5" s="580"/>
      <c r="S5" s="580"/>
      <c r="T5" s="581"/>
      <c r="U5" s="581"/>
      <c r="V5" s="552" t="str">
        <f>IF(A5&lt;&gt;"",VLOOKUP(A5,'7-2(基本)'!D10:L19,9,FALSE)&amp;"","")</f>
        <v/>
      </c>
      <c r="W5" s="553"/>
    </row>
    <row r="6" spans="1:39" ht="22.5" customHeight="1">
      <c r="A6" s="197" t="s">
        <v>517</v>
      </c>
      <c r="B6" s="198"/>
      <c r="C6" s="198"/>
    </row>
    <row r="7" spans="1:39" ht="22.5" customHeight="1">
      <c r="A7" s="198"/>
      <c r="B7" s="198"/>
      <c r="C7" s="198"/>
    </row>
    <row r="8" spans="1:39" ht="22.5" customHeight="1">
      <c r="A8" s="193" t="s">
        <v>318</v>
      </c>
    </row>
    <row r="9" spans="1:39" ht="22.5" customHeight="1">
      <c r="A9" s="550" t="s">
        <v>319</v>
      </c>
      <c r="B9" s="550"/>
      <c r="C9" s="550"/>
      <c r="D9" s="550"/>
      <c r="E9" s="550"/>
      <c r="F9" s="554"/>
      <c r="G9" s="555"/>
      <c r="H9" s="555"/>
      <c r="I9" s="555"/>
      <c r="J9" s="555"/>
      <c r="K9" s="555"/>
      <c r="L9" s="555"/>
      <c r="M9" s="555"/>
      <c r="N9" s="555"/>
      <c r="O9" s="555"/>
      <c r="P9" s="555"/>
      <c r="Q9" s="555"/>
      <c r="R9" s="555"/>
      <c r="S9" s="555"/>
      <c r="T9" s="555"/>
      <c r="U9" s="555"/>
      <c r="V9" s="555"/>
      <c r="W9" s="556"/>
    </row>
    <row r="10" spans="1:39" ht="22.5" customHeight="1">
      <c r="A10" s="565" t="s">
        <v>320</v>
      </c>
      <c r="B10" s="565"/>
      <c r="C10" s="565"/>
      <c r="D10" s="565"/>
      <c r="E10" s="565"/>
      <c r="F10" s="582"/>
      <c r="G10" s="583"/>
      <c r="H10" s="583"/>
      <c r="I10" s="583"/>
      <c r="J10" s="583"/>
      <c r="K10" s="583"/>
      <c r="L10" s="583"/>
      <c r="M10" s="583"/>
      <c r="N10" s="583"/>
      <c r="O10" s="583"/>
      <c r="P10" s="583"/>
      <c r="Q10" s="583"/>
      <c r="R10" s="583"/>
      <c r="S10" s="583"/>
      <c r="T10" s="583"/>
      <c r="U10" s="583"/>
      <c r="V10" s="583"/>
      <c r="W10" s="199" t="s">
        <v>321</v>
      </c>
    </row>
    <row r="11" spans="1:39" ht="22.5" customHeight="1">
      <c r="A11" s="550" t="s">
        <v>322</v>
      </c>
      <c r="B11" s="550"/>
      <c r="C11" s="550"/>
      <c r="D11" s="550"/>
      <c r="E11" s="550"/>
      <c r="F11" s="551"/>
      <c r="G11" s="551"/>
      <c r="H11" s="551"/>
      <c r="I11" s="551"/>
      <c r="J11" s="551"/>
      <c r="K11" s="551"/>
      <c r="L11" s="551"/>
      <c r="M11" s="551"/>
      <c r="N11" s="551"/>
      <c r="O11" s="551"/>
      <c r="P11" s="551"/>
      <c r="Q11" s="551"/>
      <c r="R11" s="551"/>
      <c r="S11" s="551"/>
      <c r="T11" s="551"/>
      <c r="U11" s="551"/>
      <c r="V11" s="551"/>
      <c r="W11" s="551"/>
    </row>
    <row r="12" spans="1:39" ht="22.5" customHeight="1">
      <c r="A12" s="565" t="s">
        <v>323</v>
      </c>
      <c r="B12" s="565"/>
      <c r="C12" s="565"/>
      <c r="D12" s="565"/>
      <c r="E12" s="565"/>
      <c r="F12" s="566" t="str">
        <f>IF(SUM(U14:U20)=0,"",SUM(U14:U20))</f>
        <v/>
      </c>
      <c r="G12" s="566"/>
      <c r="H12" s="566"/>
      <c r="I12" s="566"/>
      <c r="J12" s="566"/>
      <c r="K12" s="566"/>
      <c r="L12" s="566"/>
      <c r="M12" s="566"/>
      <c r="N12" s="566"/>
      <c r="O12" s="566"/>
      <c r="P12" s="566"/>
      <c r="Q12" s="566"/>
      <c r="R12" s="566"/>
      <c r="S12" s="566"/>
      <c r="T12" s="566"/>
      <c r="U12" s="566"/>
      <c r="V12" s="567" t="s">
        <v>324</v>
      </c>
      <c r="W12" s="567"/>
    </row>
    <row r="13" spans="1:39" ht="22.5" customHeight="1">
      <c r="A13" s="612" t="s">
        <v>325</v>
      </c>
      <c r="B13" s="612"/>
      <c r="C13" s="612"/>
      <c r="D13" s="612"/>
      <c r="E13" s="612"/>
      <c r="F13" s="572" t="s">
        <v>326</v>
      </c>
      <c r="G13" s="573"/>
      <c r="H13" s="573"/>
      <c r="I13" s="573"/>
      <c r="J13" s="573"/>
      <c r="K13" s="573"/>
      <c r="L13" s="573"/>
      <c r="M13" s="573"/>
      <c r="N13" s="574"/>
      <c r="O13" s="575" t="s">
        <v>327</v>
      </c>
      <c r="P13" s="576"/>
      <c r="Q13" s="576"/>
      <c r="R13" s="576"/>
      <c r="S13" s="576"/>
      <c r="T13" s="577"/>
      <c r="U13" s="578" t="s">
        <v>328</v>
      </c>
      <c r="V13" s="578"/>
      <c r="W13" s="579"/>
    </row>
    <row r="14" spans="1:39" ht="22.5" customHeight="1">
      <c r="A14" s="612"/>
      <c r="B14" s="612"/>
      <c r="C14" s="612"/>
      <c r="D14" s="612"/>
      <c r="E14" s="612"/>
      <c r="F14" s="557"/>
      <c r="G14" s="558"/>
      <c r="H14" s="558"/>
      <c r="I14" s="558"/>
      <c r="J14" s="558"/>
      <c r="K14" s="558"/>
      <c r="L14" s="558"/>
      <c r="M14" s="558"/>
      <c r="N14" s="559"/>
      <c r="O14" s="560"/>
      <c r="P14" s="561"/>
      <c r="Q14" s="561"/>
      <c r="R14" s="561"/>
      <c r="S14" s="561"/>
      <c r="T14" s="562"/>
      <c r="U14" s="563"/>
      <c r="V14" s="564"/>
      <c r="W14" s="201" t="s">
        <v>329</v>
      </c>
    </row>
    <row r="15" spans="1:39" ht="22.5" customHeight="1">
      <c r="A15" s="612"/>
      <c r="B15" s="612"/>
      <c r="C15" s="612"/>
      <c r="D15" s="612"/>
      <c r="E15" s="612"/>
      <c r="F15" s="598"/>
      <c r="G15" s="599"/>
      <c r="H15" s="599"/>
      <c r="I15" s="599"/>
      <c r="J15" s="599"/>
      <c r="K15" s="599"/>
      <c r="L15" s="599"/>
      <c r="M15" s="599"/>
      <c r="N15" s="600"/>
      <c r="O15" s="601"/>
      <c r="P15" s="602"/>
      <c r="Q15" s="602"/>
      <c r="R15" s="602"/>
      <c r="S15" s="602"/>
      <c r="T15" s="603"/>
      <c r="U15" s="548"/>
      <c r="V15" s="549"/>
      <c r="W15" s="202" t="s">
        <v>329</v>
      </c>
    </row>
    <row r="16" spans="1:39" ht="22.5" customHeight="1">
      <c r="A16" s="612"/>
      <c r="B16" s="612"/>
      <c r="C16" s="612"/>
      <c r="D16" s="612"/>
      <c r="E16" s="612"/>
      <c r="F16" s="598"/>
      <c r="G16" s="599"/>
      <c r="H16" s="599"/>
      <c r="I16" s="599"/>
      <c r="J16" s="599"/>
      <c r="K16" s="599"/>
      <c r="L16" s="599"/>
      <c r="M16" s="599"/>
      <c r="N16" s="600"/>
      <c r="O16" s="601"/>
      <c r="P16" s="602"/>
      <c r="Q16" s="602"/>
      <c r="R16" s="602"/>
      <c r="S16" s="602"/>
      <c r="T16" s="603"/>
      <c r="U16" s="548"/>
      <c r="V16" s="549"/>
      <c r="W16" s="202" t="s">
        <v>329</v>
      </c>
    </row>
    <row r="17" spans="1:39" ht="22.5" customHeight="1">
      <c r="A17" s="612"/>
      <c r="B17" s="612"/>
      <c r="C17" s="612"/>
      <c r="D17" s="612"/>
      <c r="E17" s="612"/>
      <c r="F17" s="598"/>
      <c r="G17" s="599"/>
      <c r="H17" s="599"/>
      <c r="I17" s="599"/>
      <c r="J17" s="599"/>
      <c r="K17" s="599"/>
      <c r="L17" s="599"/>
      <c r="M17" s="599"/>
      <c r="N17" s="600"/>
      <c r="O17" s="601"/>
      <c r="P17" s="602"/>
      <c r="Q17" s="602"/>
      <c r="R17" s="602"/>
      <c r="S17" s="602"/>
      <c r="T17" s="603"/>
      <c r="U17" s="548"/>
      <c r="V17" s="549"/>
      <c r="W17" s="202" t="s">
        <v>329</v>
      </c>
    </row>
    <row r="18" spans="1:39" ht="22.5" customHeight="1">
      <c r="A18" s="612"/>
      <c r="B18" s="612"/>
      <c r="C18" s="612"/>
      <c r="D18" s="612"/>
      <c r="E18" s="612"/>
      <c r="F18" s="598"/>
      <c r="G18" s="599"/>
      <c r="H18" s="599"/>
      <c r="I18" s="599"/>
      <c r="J18" s="599"/>
      <c r="K18" s="599"/>
      <c r="L18" s="599"/>
      <c r="M18" s="599"/>
      <c r="N18" s="600"/>
      <c r="O18" s="601"/>
      <c r="P18" s="602"/>
      <c r="Q18" s="602"/>
      <c r="R18" s="602"/>
      <c r="S18" s="602"/>
      <c r="T18" s="603"/>
      <c r="U18" s="548"/>
      <c r="V18" s="549"/>
      <c r="W18" s="202" t="s">
        <v>329</v>
      </c>
    </row>
    <row r="19" spans="1:39" ht="22.5" customHeight="1">
      <c r="A19" s="612"/>
      <c r="B19" s="612"/>
      <c r="C19" s="612"/>
      <c r="D19" s="612"/>
      <c r="E19" s="612"/>
      <c r="F19" s="598"/>
      <c r="G19" s="599"/>
      <c r="H19" s="599"/>
      <c r="I19" s="599"/>
      <c r="J19" s="599"/>
      <c r="K19" s="599"/>
      <c r="L19" s="599"/>
      <c r="M19" s="599"/>
      <c r="N19" s="600"/>
      <c r="O19" s="601"/>
      <c r="P19" s="602"/>
      <c r="Q19" s="602"/>
      <c r="R19" s="602"/>
      <c r="S19" s="602"/>
      <c r="T19" s="603"/>
      <c r="U19" s="548"/>
      <c r="V19" s="549"/>
      <c r="W19" s="202" t="s">
        <v>329</v>
      </c>
    </row>
    <row r="20" spans="1:39" ht="22.5" customHeight="1">
      <c r="A20" s="612"/>
      <c r="B20" s="612"/>
      <c r="C20" s="612"/>
      <c r="D20" s="612"/>
      <c r="E20" s="612"/>
      <c r="F20" s="604"/>
      <c r="G20" s="605"/>
      <c r="H20" s="605"/>
      <c r="I20" s="605"/>
      <c r="J20" s="605"/>
      <c r="K20" s="605"/>
      <c r="L20" s="605"/>
      <c r="M20" s="605"/>
      <c r="N20" s="606"/>
      <c r="O20" s="607"/>
      <c r="P20" s="608"/>
      <c r="Q20" s="608"/>
      <c r="R20" s="608"/>
      <c r="S20" s="608"/>
      <c r="T20" s="609"/>
      <c r="U20" s="610"/>
      <c r="V20" s="611"/>
      <c r="W20" s="203" t="s">
        <v>329</v>
      </c>
    </row>
    <row r="21" spans="1:39" ht="22.5" customHeight="1">
      <c r="A21" s="197" t="s">
        <v>330</v>
      </c>
      <c r="B21" s="204"/>
      <c r="C21" s="204"/>
      <c r="D21" s="204"/>
      <c r="E21" s="204"/>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row>
    <row r="22" spans="1:39" ht="22.5" customHeight="1">
      <c r="A22" s="206"/>
      <c r="B22" s="206"/>
      <c r="C22" s="206"/>
      <c r="D22" s="207"/>
      <c r="E22" s="207"/>
      <c r="F22" s="207"/>
      <c r="G22" s="207"/>
      <c r="H22" s="208"/>
      <c r="I22" s="207"/>
      <c r="J22" s="207"/>
      <c r="K22" s="207"/>
      <c r="L22" s="207"/>
      <c r="M22" s="208"/>
      <c r="N22" s="207"/>
      <c r="O22" s="207"/>
      <c r="P22" s="207"/>
      <c r="Q22" s="207"/>
      <c r="R22" s="208"/>
      <c r="S22" s="207"/>
      <c r="T22" s="207"/>
      <c r="U22" s="207"/>
      <c r="V22" s="207"/>
      <c r="W22" s="208"/>
      <c r="AA22" s="207"/>
      <c r="AB22" s="207"/>
      <c r="AC22" s="207"/>
      <c r="AD22" s="207"/>
      <c r="AE22" s="208"/>
      <c r="AF22" s="207"/>
    </row>
    <row r="23" spans="1:39" ht="22.5" customHeight="1">
      <c r="A23" s="193" t="s">
        <v>331</v>
      </c>
    </row>
    <row r="24" spans="1:39" ht="39.950000000000003" customHeight="1">
      <c r="A24" s="588"/>
      <c r="B24" s="588"/>
      <c r="C24" s="588"/>
      <c r="D24" s="588"/>
      <c r="E24" s="588"/>
      <c r="F24" s="589" t="s">
        <v>332</v>
      </c>
      <c r="G24" s="590"/>
      <c r="H24" s="591"/>
      <c r="I24" s="592" t="s">
        <v>333</v>
      </c>
      <c r="J24" s="593"/>
      <c r="K24" s="594"/>
      <c r="L24" s="592" t="s">
        <v>334</v>
      </c>
      <c r="M24" s="593"/>
      <c r="N24" s="594"/>
      <c r="O24" s="589" t="s">
        <v>335</v>
      </c>
      <c r="P24" s="590"/>
      <c r="Q24" s="591"/>
      <c r="S24" s="595" t="s">
        <v>336</v>
      </c>
      <c r="T24" s="596"/>
      <c r="U24" s="597"/>
      <c r="V24" s="209"/>
      <c r="W24" s="209"/>
      <c r="X24" s="209"/>
    </row>
    <row r="25" spans="1:39" ht="22.5" customHeight="1">
      <c r="A25" s="552" t="s">
        <v>337</v>
      </c>
      <c r="B25" s="587"/>
      <c r="C25" s="587"/>
      <c r="D25" s="587"/>
      <c r="E25" s="553"/>
      <c r="F25" s="613"/>
      <c r="G25" s="614"/>
      <c r="H25" s="200" t="s">
        <v>338</v>
      </c>
      <c r="I25" s="613"/>
      <c r="J25" s="614"/>
      <c r="K25" s="200" t="s">
        <v>338</v>
      </c>
      <c r="L25" s="613"/>
      <c r="M25" s="614"/>
      <c r="N25" s="200" t="s">
        <v>338</v>
      </c>
      <c r="O25" s="613"/>
      <c r="P25" s="614"/>
      <c r="Q25" s="200" t="s">
        <v>338</v>
      </c>
      <c r="S25" s="613"/>
      <c r="T25" s="614"/>
      <c r="U25" s="211" t="s">
        <v>338</v>
      </c>
      <c r="V25" s="210"/>
      <c r="W25" s="210"/>
      <c r="X25" s="210"/>
    </row>
    <row r="26" spans="1:39" ht="22.5" customHeight="1">
      <c r="A26" s="552" t="s">
        <v>339</v>
      </c>
      <c r="B26" s="587"/>
      <c r="C26" s="587"/>
      <c r="D26" s="587"/>
      <c r="E26" s="553"/>
      <c r="F26" s="613"/>
      <c r="G26" s="614"/>
      <c r="H26" s="200" t="s">
        <v>338</v>
      </c>
      <c r="I26" s="613"/>
      <c r="J26" s="614"/>
      <c r="K26" s="200" t="s">
        <v>338</v>
      </c>
      <c r="L26" s="613"/>
      <c r="M26" s="614"/>
      <c r="N26" s="200" t="s">
        <v>338</v>
      </c>
      <c r="O26" s="613"/>
      <c r="P26" s="614"/>
      <c r="Q26" s="200" t="s">
        <v>338</v>
      </c>
      <c r="S26" s="613"/>
      <c r="T26" s="614"/>
      <c r="U26" s="196" t="s">
        <v>338</v>
      </c>
      <c r="V26" s="210"/>
      <c r="W26" s="210"/>
      <c r="X26" s="210"/>
    </row>
    <row r="27" spans="1:39" ht="22.5" customHeight="1">
      <c r="A27" s="552" t="s">
        <v>340</v>
      </c>
      <c r="B27" s="587"/>
      <c r="C27" s="587"/>
      <c r="D27" s="587"/>
      <c r="E27" s="553"/>
      <c r="F27" s="613"/>
      <c r="G27" s="614"/>
      <c r="H27" s="200" t="s">
        <v>338</v>
      </c>
      <c r="I27" s="613"/>
      <c r="J27" s="614"/>
      <c r="K27" s="200" t="s">
        <v>338</v>
      </c>
      <c r="L27" s="613"/>
      <c r="M27" s="614"/>
      <c r="N27" s="200" t="s">
        <v>338</v>
      </c>
      <c r="O27" s="613"/>
      <c r="P27" s="614"/>
      <c r="Q27" s="200" t="s">
        <v>338</v>
      </c>
      <c r="S27" s="613"/>
      <c r="T27" s="614"/>
      <c r="U27" s="213" t="s">
        <v>338</v>
      </c>
      <c r="V27" s="212"/>
    </row>
    <row r="28" spans="1:39" ht="22.5" customHeight="1">
      <c r="A28" s="615" t="s">
        <v>341</v>
      </c>
      <c r="B28" s="616"/>
      <c r="C28" s="616"/>
      <c r="D28" s="616"/>
      <c r="E28" s="617"/>
      <c r="F28" s="618"/>
      <c r="G28" s="619"/>
      <c r="H28" s="215" t="s">
        <v>342</v>
      </c>
      <c r="I28" s="618"/>
      <c r="J28" s="619"/>
      <c r="K28" s="215" t="s">
        <v>342</v>
      </c>
      <c r="L28" s="618"/>
      <c r="M28" s="619"/>
      <c r="N28" s="215" t="s">
        <v>342</v>
      </c>
      <c r="O28" s="618"/>
      <c r="P28" s="619"/>
      <c r="Q28" s="215" t="s">
        <v>342</v>
      </c>
      <c r="S28" s="618"/>
      <c r="T28" s="619"/>
      <c r="U28" s="214" t="s">
        <v>342</v>
      </c>
      <c r="V28" s="209"/>
      <c r="W28" s="209"/>
      <c r="X28" s="209"/>
    </row>
    <row r="29" spans="1:39" ht="22.5" customHeight="1">
      <c r="A29" s="216"/>
      <c r="B29" s="620" t="s">
        <v>343</v>
      </c>
      <c r="C29" s="620"/>
      <c r="D29" s="620"/>
      <c r="E29" s="621"/>
      <c r="F29" s="622"/>
      <c r="G29" s="623"/>
      <c r="H29" s="218" t="s">
        <v>342</v>
      </c>
      <c r="I29" s="622"/>
      <c r="J29" s="623"/>
      <c r="K29" s="218" t="s">
        <v>342</v>
      </c>
      <c r="L29" s="622"/>
      <c r="M29" s="623"/>
      <c r="N29" s="218" t="s">
        <v>342</v>
      </c>
      <c r="O29" s="622"/>
      <c r="P29" s="623"/>
      <c r="Q29" s="218" t="s">
        <v>342</v>
      </c>
      <c r="S29" s="622"/>
      <c r="T29" s="623"/>
      <c r="U29" s="217" t="s">
        <v>342</v>
      </c>
      <c r="V29" s="209"/>
      <c r="W29" s="209"/>
      <c r="X29" s="209"/>
    </row>
    <row r="30" spans="1:39" ht="22.5" customHeight="1">
      <c r="A30" s="552" t="s">
        <v>345</v>
      </c>
      <c r="B30" s="587"/>
      <c r="C30" s="587"/>
      <c r="D30" s="587"/>
      <c r="E30" s="553"/>
      <c r="F30" s="613"/>
      <c r="G30" s="614"/>
      <c r="H30" s="200" t="s">
        <v>346</v>
      </c>
      <c r="I30" s="613"/>
      <c r="J30" s="614"/>
      <c r="K30" s="200" t="s">
        <v>346</v>
      </c>
      <c r="L30" s="613"/>
      <c r="M30" s="614"/>
      <c r="N30" s="200" t="s">
        <v>346</v>
      </c>
      <c r="O30" s="613"/>
      <c r="P30" s="614"/>
      <c r="Q30" s="200" t="s">
        <v>346</v>
      </c>
      <c r="S30" s="613"/>
      <c r="T30" s="614"/>
      <c r="U30" s="196" t="s">
        <v>346</v>
      </c>
      <c r="V30" s="207"/>
    </row>
    <row r="31" spans="1:39" ht="22.5" customHeight="1">
      <c r="A31" s="197" t="s">
        <v>518</v>
      </c>
      <c r="B31" s="206"/>
      <c r="C31" s="206"/>
      <c r="D31" s="206"/>
      <c r="E31" s="206"/>
      <c r="F31" s="207"/>
      <c r="G31" s="207"/>
      <c r="H31" s="207"/>
      <c r="I31" s="207"/>
      <c r="J31" s="208"/>
      <c r="K31" s="207"/>
      <c r="L31" s="207"/>
      <c r="M31" s="207"/>
      <c r="N31" s="207"/>
      <c r="O31" s="208"/>
      <c r="P31" s="207"/>
      <c r="Q31" s="207"/>
      <c r="R31" s="207"/>
      <c r="S31" s="207"/>
      <c r="T31" s="208"/>
      <c r="U31" s="207"/>
      <c r="V31" s="207"/>
      <c r="W31" s="207"/>
      <c r="X31" s="208"/>
      <c r="AC31" s="207"/>
      <c r="AD31" s="207"/>
      <c r="AE31" s="208"/>
      <c r="AF31" s="207"/>
    </row>
    <row r="32" spans="1:39" ht="22.5" customHeight="1">
      <c r="A32" s="219"/>
      <c r="B32" s="206"/>
      <c r="C32" s="206"/>
      <c r="D32" s="206"/>
      <c r="E32" s="206"/>
      <c r="F32" s="207"/>
      <c r="G32" s="207"/>
      <c r="H32" s="207"/>
      <c r="I32" s="207"/>
      <c r="J32" s="208"/>
      <c r="K32" s="207"/>
      <c r="L32" s="207"/>
      <c r="M32" s="207"/>
      <c r="N32" s="207"/>
      <c r="O32" s="208"/>
      <c r="P32" s="207"/>
      <c r="Q32" s="207"/>
      <c r="R32" s="207"/>
      <c r="S32" s="207"/>
      <c r="T32" s="208"/>
      <c r="U32" s="207"/>
      <c r="V32" s="207"/>
      <c r="W32" s="207"/>
      <c r="X32" s="208"/>
      <c r="AC32" s="207"/>
      <c r="AD32" s="207"/>
      <c r="AE32" s="207"/>
      <c r="AF32" s="207"/>
      <c r="AG32" s="208"/>
      <c r="AH32" s="207"/>
      <c r="AM32" s="194"/>
    </row>
    <row r="33" spans="1:39" ht="22.5" customHeight="1">
      <c r="A33" s="219"/>
      <c r="B33" s="206"/>
      <c r="C33" s="206"/>
      <c r="D33" s="206"/>
      <c r="E33" s="206"/>
      <c r="F33" s="207"/>
      <c r="G33" s="207"/>
      <c r="H33" s="207"/>
      <c r="I33" s="207"/>
      <c r="J33" s="208"/>
      <c r="K33" s="207"/>
      <c r="L33" s="207"/>
      <c r="M33" s="207"/>
      <c r="N33" s="207"/>
      <c r="O33" s="208"/>
      <c r="P33" s="207"/>
      <c r="Q33" s="207"/>
      <c r="R33" s="207"/>
      <c r="S33" s="207"/>
      <c r="T33" s="208"/>
      <c r="U33" s="207"/>
      <c r="V33" s="207"/>
      <c r="W33" s="207"/>
      <c r="X33" s="208"/>
      <c r="AC33" s="207"/>
      <c r="AD33" s="207"/>
      <c r="AE33" s="207"/>
      <c r="AF33" s="207"/>
      <c r="AG33" s="208"/>
      <c r="AH33" s="207"/>
      <c r="AM33" s="194"/>
    </row>
    <row r="34" spans="1:39" ht="22.5" customHeight="1">
      <c r="A34" s="193" t="s">
        <v>347</v>
      </c>
    </row>
    <row r="35" spans="1:39" ht="22.5" customHeight="1">
      <c r="A35" s="624" t="s">
        <v>348</v>
      </c>
      <c r="B35" s="625"/>
      <c r="C35" s="589" t="s">
        <v>349</v>
      </c>
      <c r="D35" s="590"/>
      <c r="E35" s="590"/>
      <c r="F35" s="590"/>
      <c r="G35" s="590"/>
      <c r="H35" s="589" t="s">
        <v>350</v>
      </c>
      <c r="I35" s="590"/>
      <c r="J35" s="591"/>
      <c r="K35" s="589" t="s">
        <v>351</v>
      </c>
      <c r="L35" s="590"/>
      <c r="M35" s="590"/>
      <c r="N35" s="590"/>
      <c r="O35" s="590"/>
      <c r="P35" s="590"/>
      <c r="Q35" s="590"/>
      <c r="R35" s="590"/>
      <c r="S35" s="590"/>
      <c r="T35" s="590"/>
      <c r="U35" s="590"/>
      <c r="V35" s="590"/>
      <c r="W35" s="591"/>
    </row>
    <row r="36" spans="1:39" ht="22.5" customHeight="1">
      <c r="A36" s="626"/>
      <c r="B36" s="627"/>
      <c r="C36" s="630"/>
      <c r="D36" s="631"/>
      <c r="E36" s="631"/>
      <c r="F36" s="631"/>
      <c r="G36" s="631"/>
      <c r="H36" s="632"/>
      <c r="I36" s="633"/>
      <c r="J36" s="214" t="s">
        <v>352</v>
      </c>
      <c r="K36" s="634"/>
      <c r="L36" s="635"/>
      <c r="M36" s="635"/>
      <c r="N36" s="635"/>
      <c r="O36" s="635"/>
      <c r="P36" s="635"/>
      <c r="Q36" s="635"/>
      <c r="R36" s="635"/>
      <c r="S36" s="635"/>
      <c r="T36" s="635"/>
      <c r="U36" s="635"/>
      <c r="V36" s="635"/>
      <c r="W36" s="636"/>
    </row>
    <row r="37" spans="1:39" ht="22.5" customHeight="1">
      <c r="A37" s="626"/>
      <c r="B37" s="627"/>
      <c r="C37" s="637"/>
      <c r="D37" s="638"/>
      <c r="E37" s="638"/>
      <c r="F37" s="638"/>
      <c r="G37" s="638"/>
      <c r="H37" s="639"/>
      <c r="I37" s="640"/>
      <c r="J37" s="220" t="s">
        <v>352</v>
      </c>
      <c r="K37" s="641"/>
      <c r="L37" s="642"/>
      <c r="M37" s="642"/>
      <c r="N37" s="642"/>
      <c r="O37" s="642"/>
      <c r="P37" s="642"/>
      <c r="Q37" s="642"/>
      <c r="R37" s="642"/>
      <c r="S37" s="642"/>
      <c r="T37" s="642"/>
      <c r="U37" s="642"/>
      <c r="V37" s="642"/>
      <c r="W37" s="643"/>
    </row>
    <row r="38" spans="1:39" ht="22.5" customHeight="1">
      <c r="A38" s="626"/>
      <c r="B38" s="627"/>
      <c r="C38" s="637"/>
      <c r="D38" s="638"/>
      <c r="E38" s="638"/>
      <c r="F38" s="638"/>
      <c r="G38" s="638"/>
      <c r="H38" s="639"/>
      <c r="I38" s="640"/>
      <c r="J38" s="220" t="s">
        <v>352</v>
      </c>
      <c r="K38" s="641"/>
      <c r="L38" s="642"/>
      <c r="M38" s="642"/>
      <c r="N38" s="642"/>
      <c r="O38" s="642"/>
      <c r="P38" s="642"/>
      <c r="Q38" s="642"/>
      <c r="R38" s="642"/>
      <c r="S38" s="642"/>
      <c r="T38" s="642"/>
      <c r="U38" s="642"/>
      <c r="V38" s="642"/>
      <c r="W38" s="643"/>
    </row>
    <row r="39" spans="1:39" ht="22.5" customHeight="1">
      <c r="A39" s="626"/>
      <c r="B39" s="627"/>
      <c r="C39" s="637"/>
      <c r="D39" s="638"/>
      <c r="E39" s="638"/>
      <c r="F39" s="638"/>
      <c r="G39" s="638"/>
      <c r="H39" s="639"/>
      <c r="I39" s="640"/>
      <c r="J39" s="220" t="s">
        <v>352</v>
      </c>
      <c r="K39" s="641"/>
      <c r="L39" s="642"/>
      <c r="M39" s="642"/>
      <c r="N39" s="642"/>
      <c r="O39" s="642"/>
      <c r="P39" s="642"/>
      <c r="Q39" s="642"/>
      <c r="R39" s="642"/>
      <c r="S39" s="642"/>
      <c r="T39" s="642"/>
      <c r="U39" s="642"/>
      <c r="V39" s="642"/>
      <c r="W39" s="643"/>
      <c r="X39" s="221"/>
    </row>
    <row r="40" spans="1:39" ht="22.5" customHeight="1">
      <c r="A40" s="628"/>
      <c r="B40" s="629"/>
      <c r="C40" s="644"/>
      <c r="D40" s="645"/>
      <c r="E40" s="645"/>
      <c r="F40" s="645"/>
      <c r="G40" s="645"/>
      <c r="H40" s="646"/>
      <c r="I40" s="647"/>
      <c r="J40" s="217" t="s">
        <v>352</v>
      </c>
      <c r="K40" s="648"/>
      <c r="L40" s="649"/>
      <c r="M40" s="649"/>
      <c r="N40" s="649"/>
      <c r="O40" s="649"/>
      <c r="P40" s="649"/>
      <c r="Q40" s="649"/>
      <c r="R40" s="649"/>
      <c r="S40" s="649"/>
      <c r="T40" s="649"/>
      <c r="U40" s="649"/>
      <c r="V40" s="649"/>
      <c r="W40" s="650"/>
      <c r="X40" s="221"/>
    </row>
    <row r="41" spans="1:39" ht="22.5" customHeight="1">
      <c r="A41" s="565" t="s">
        <v>353</v>
      </c>
      <c r="B41" s="588"/>
      <c r="C41" s="615" t="s">
        <v>354</v>
      </c>
      <c r="D41" s="616"/>
      <c r="E41" s="616"/>
      <c r="F41" s="616"/>
      <c r="G41" s="616"/>
      <c r="H41" s="615" t="s">
        <v>355</v>
      </c>
      <c r="I41" s="616"/>
      <c r="J41" s="280"/>
      <c r="K41" s="223" t="s">
        <v>356</v>
      </c>
      <c r="L41" s="280"/>
      <c r="M41" s="223" t="s">
        <v>357</v>
      </c>
      <c r="N41" s="654" t="s">
        <v>175</v>
      </c>
      <c r="O41" s="616"/>
      <c r="P41" s="616"/>
      <c r="Q41" s="280"/>
      <c r="R41" s="223" t="s">
        <v>357</v>
      </c>
      <c r="S41" s="655"/>
      <c r="T41" s="655"/>
      <c r="U41" s="655"/>
      <c r="V41" s="655"/>
      <c r="W41" s="656"/>
      <c r="X41" s="221"/>
      <c r="Y41" s="221"/>
      <c r="Z41" s="221"/>
    </row>
    <row r="42" spans="1:39" ht="22.5" customHeight="1">
      <c r="A42" s="588"/>
      <c r="B42" s="588"/>
      <c r="C42" s="651" t="s">
        <v>358</v>
      </c>
      <c r="D42" s="652"/>
      <c r="E42" s="652"/>
      <c r="F42" s="652"/>
      <c r="G42" s="653"/>
      <c r="H42" s="651" t="s">
        <v>355</v>
      </c>
      <c r="I42" s="652"/>
      <c r="J42" s="281"/>
      <c r="K42" s="225" t="s">
        <v>356</v>
      </c>
      <c r="L42" s="281"/>
      <c r="M42" s="225" t="s">
        <v>357</v>
      </c>
      <c r="N42" s="657" t="s">
        <v>175</v>
      </c>
      <c r="O42" s="652"/>
      <c r="P42" s="652"/>
      <c r="Q42" s="281"/>
      <c r="R42" s="225" t="s">
        <v>357</v>
      </c>
      <c r="S42" s="658"/>
      <c r="T42" s="658"/>
      <c r="U42" s="658"/>
      <c r="V42" s="658"/>
      <c r="W42" s="659"/>
      <c r="X42" s="221"/>
      <c r="Y42" s="221"/>
      <c r="Z42" s="221"/>
    </row>
    <row r="43" spans="1:39" ht="22.5" customHeight="1">
      <c r="A43" s="588"/>
      <c r="B43" s="588"/>
      <c r="C43" s="651" t="s">
        <v>359</v>
      </c>
      <c r="D43" s="652"/>
      <c r="E43" s="652"/>
      <c r="F43" s="652"/>
      <c r="G43" s="653"/>
      <c r="H43" s="651" t="s">
        <v>355</v>
      </c>
      <c r="I43" s="652"/>
      <c r="J43" s="281"/>
      <c r="K43" s="225" t="s">
        <v>356</v>
      </c>
      <c r="L43" s="281"/>
      <c r="M43" s="225" t="s">
        <v>357</v>
      </c>
      <c r="N43" s="657" t="s">
        <v>175</v>
      </c>
      <c r="O43" s="652"/>
      <c r="P43" s="652"/>
      <c r="Q43" s="281"/>
      <c r="R43" s="225" t="s">
        <v>357</v>
      </c>
      <c r="S43" s="658"/>
      <c r="T43" s="658"/>
      <c r="U43" s="658"/>
      <c r="V43" s="658"/>
      <c r="W43" s="659"/>
    </row>
    <row r="44" spans="1:39" ht="22.5" customHeight="1">
      <c r="A44" s="588"/>
      <c r="B44" s="588"/>
      <c r="C44" s="660" t="s">
        <v>360</v>
      </c>
      <c r="D44" s="661"/>
      <c r="E44" s="661"/>
      <c r="F44" s="661"/>
      <c r="G44" s="662"/>
      <c r="H44" s="660" t="s">
        <v>355</v>
      </c>
      <c r="I44" s="661"/>
      <c r="J44" s="282"/>
      <c r="K44" s="227" t="s">
        <v>356</v>
      </c>
      <c r="L44" s="282"/>
      <c r="M44" s="227" t="s">
        <v>357</v>
      </c>
      <c r="N44" s="657" t="s">
        <v>175</v>
      </c>
      <c r="O44" s="652"/>
      <c r="P44" s="652"/>
      <c r="Q44" s="282"/>
      <c r="R44" s="227" t="s">
        <v>357</v>
      </c>
      <c r="S44" s="658"/>
      <c r="T44" s="658"/>
      <c r="U44" s="658"/>
      <c r="V44" s="658"/>
      <c r="W44" s="659"/>
    </row>
    <row r="45" spans="1:39" ht="22.5" customHeight="1">
      <c r="A45" s="588"/>
      <c r="B45" s="588"/>
      <c r="C45" s="673" t="s">
        <v>361</v>
      </c>
      <c r="D45" s="673"/>
      <c r="E45" s="673"/>
      <c r="F45" s="673"/>
      <c r="G45" s="673"/>
      <c r="H45" s="661" t="s">
        <v>362</v>
      </c>
      <c r="I45" s="661"/>
      <c r="J45" s="675"/>
      <c r="K45" s="677" t="s">
        <v>363</v>
      </c>
      <c r="L45" s="675"/>
      <c r="M45" s="677" t="s">
        <v>357</v>
      </c>
      <c r="N45" s="679" t="s">
        <v>364</v>
      </c>
      <c r="O45" s="680"/>
      <c r="P45" s="680"/>
      <c r="Q45" s="683"/>
      <c r="R45" s="683"/>
      <c r="S45" s="683"/>
      <c r="T45" s="683"/>
      <c r="U45" s="683"/>
      <c r="V45" s="683"/>
      <c r="W45" s="684"/>
    </row>
    <row r="46" spans="1:39" ht="22.5" customHeight="1">
      <c r="A46" s="588"/>
      <c r="B46" s="588"/>
      <c r="C46" s="550"/>
      <c r="D46" s="550"/>
      <c r="E46" s="550"/>
      <c r="F46" s="550"/>
      <c r="G46" s="550"/>
      <c r="H46" s="674"/>
      <c r="I46" s="674"/>
      <c r="J46" s="676"/>
      <c r="K46" s="678"/>
      <c r="L46" s="676"/>
      <c r="M46" s="678"/>
      <c r="N46" s="681"/>
      <c r="O46" s="682"/>
      <c r="P46" s="682"/>
      <c r="Q46" s="685"/>
      <c r="R46" s="685"/>
      <c r="S46" s="685"/>
      <c r="T46" s="685"/>
      <c r="U46" s="685"/>
      <c r="V46" s="685"/>
      <c r="W46" s="686"/>
    </row>
    <row r="47" spans="1:39" ht="22.5" customHeight="1">
      <c r="A47" s="367"/>
      <c r="B47" s="228"/>
      <c r="C47" s="229"/>
      <c r="D47" s="229"/>
      <c r="E47" s="229"/>
      <c r="F47" s="229"/>
      <c r="G47" s="229"/>
      <c r="H47" s="229"/>
      <c r="I47" s="229"/>
      <c r="J47" s="229"/>
      <c r="K47" s="229"/>
      <c r="L47" s="207"/>
      <c r="M47" s="207"/>
      <c r="N47" s="207"/>
      <c r="O47" s="207"/>
      <c r="P47" s="230"/>
      <c r="Q47" s="230"/>
      <c r="R47" s="207"/>
      <c r="S47" s="207"/>
      <c r="T47" s="207"/>
      <c r="U47" s="207"/>
      <c r="V47" s="230"/>
      <c r="W47" s="230"/>
      <c r="X47" s="207"/>
      <c r="Y47" s="207"/>
      <c r="Z47" s="207"/>
      <c r="AA47" s="230"/>
      <c r="AB47" s="230"/>
      <c r="AC47" s="229"/>
      <c r="AD47" s="229"/>
      <c r="AE47" s="230"/>
      <c r="AF47" s="230"/>
      <c r="AG47" s="230"/>
    </row>
    <row r="48" spans="1:39" ht="22.5" customHeight="1">
      <c r="A48" s="193" t="s">
        <v>365</v>
      </c>
    </row>
    <row r="49" spans="1:36" ht="22.5" customHeight="1">
      <c r="A49" s="672" t="s">
        <v>366</v>
      </c>
      <c r="B49" s="672"/>
      <c r="C49" s="672"/>
      <c r="E49" s="672" t="s">
        <v>367</v>
      </c>
      <c r="F49" s="672"/>
      <c r="G49" s="672"/>
      <c r="I49" s="672" t="s">
        <v>368</v>
      </c>
      <c r="J49" s="672"/>
      <c r="K49" s="672"/>
      <c r="M49" s="672" t="s">
        <v>369</v>
      </c>
      <c r="N49" s="672"/>
      <c r="O49" s="672"/>
      <c r="Q49" s="672" t="s">
        <v>370</v>
      </c>
      <c r="R49" s="672"/>
      <c r="S49" s="672"/>
      <c r="U49" s="672" t="s">
        <v>371</v>
      </c>
      <c r="V49" s="672"/>
      <c r="W49" s="672"/>
    </row>
    <row r="50" spans="1:36" ht="22.5" customHeight="1">
      <c r="A50" s="687"/>
      <c r="B50" s="688"/>
      <c r="C50" s="689"/>
      <c r="E50" s="687"/>
      <c r="F50" s="688"/>
      <c r="G50" s="689"/>
      <c r="I50" s="687"/>
      <c r="J50" s="688"/>
      <c r="K50" s="689"/>
      <c r="M50" s="687"/>
      <c r="N50" s="688"/>
      <c r="O50" s="689"/>
      <c r="Q50" s="687"/>
      <c r="R50" s="688"/>
      <c r="S50" s="689"/>
      <c r="U50" s="687"/>
      <c r="V50" s="688"/>
      <c r="W50" s="689"/>
    </row>
    <row r="51" spans="1:36" ht="22.5" customHeight="1">
      <c r="A51" s="690"/>
      <c r="B51" s="691"/>
      <c r="C51" s="692"/>
      <c r="E51" s="690"/>
      <c r="F51" s="691"/>
      <c r="G51" s="692"/>
      <c r="I51" s="690"/>
      <c r="J51" s="691"/>
      <c r="K51" s="692"/>
      <c r="M51" s="690"/>
      <c r="N51" s="691"/>
      <c r="O51" s="692"/>
      <c r="Q51" s="690"/>
      <c r="R51" s="691"/>
      <c r="S51" s="692"/>
      <c r="U51" s="690"/>
      <c r="V51" s="691"/>
      <c r="W51" s="692"/>
    </row>
    <row r="52" spans="1:36" ht="22.5" customHeight="1">
      <c r="A52" s="693"/>
      <c r="B52" s="694"/>
      <c r="C52" s="695"/>
      <c r="E52" s="693"/>
      <c r="F52" s="694"/>
      <c r="G52" s="695"/>
      <c r="I52" s="693"/>
      <c r="J52" s="694"/>
      <c r="K52" s="695"/>
      <c r="M52" s="693"/>
      <c r="N52" s="694"/>
      <c r="O52" s="695"/>
      <c r="Q52" s="693"/>
      <c r="R52" s="694"/>
      <c r="S52" s="695"/>
      <c r="U52" s="693"/>
      <c r="V52" s="694"/>
      <c r="W52" s="695"/>
    </row>
    <row r="53" spans="1:36" ht="22.5" customHeight="1"/>
    <row r="54" spans="1:36" ht="22.5" customHeight="1">
      <c r="A54" s="696" t="s">
        <v>526</v>
      </c>
      <c r="B54" s="696"/>
      <c r="C54" s="696"/>
      <c r="D54" s="696"/>
      <c r="E54" s="696"/>
      <c r="F54" s="696"/>
      <c r="G54" s="696"/>
      <c r="H54" s="696"/>
      <c r="I54" s="696"/>
      <c r="J54" s="696"/>
      <c r="K54" s="696"/>
      <c r="L54" s="696"/>
      <c r="M54" s="696"/>
      <c r="N54" s="696"/>
      <c r="O54" s="696"/>
      <c r="P54" s="696"/>
      <c r="Q54" s="696"/>
      <c r="R54" s="696"/>
      <c r="S54" s="696"/>
      <c r="T54" s="696"/>
      <c r="U54" s="696"/>
      <c r="V54" s="696"/>
      <c r="W54" s="696"/>
    </row>
    <row r="55" spans="1:36" ht="22.5" customHeight="1">
      <c r="A55" s="663"/>
      <c r="B55" s="664"/>
      <c r="C55" s="664"/>
      <c r="D55" s="664"/>
      <c r="E55" s="664"/>
      <c r="F55" s="664"/>
      <c r="G55" s="664"/>
      <c r="H55" s="664"/>
      <c r="I55" s="664"/>
      <c r="J55" s="664"/>
      <c r="K55" s="664"/>
      <c r="L55" s="664"/>
      <c r="M55" s="664"/>
      <c r="N55" s="664"/>
      <c r="O55" s="664"/>
      <c r="P55" s="664"/>
      <c r="Q55" s="664"/>
      <c r="R55" s="664"/>
      <c r="S55" s="664"/>
      <c r="T55" s="664"/>
      <c r="U55" s="664"/>
      <c r="V55" s="664"/>
      <c r="W55" s="665"/>
    </row>
    <row r="56" spans="1:36" ht="22.5" customHeight="1">
      <c r="A56" s="666"/>
      <c r="B56" s="667"/>
      <c r="C56" s="667"/>
      <c r="D56" s="667"/>
      <c r="E56" s="667"/>
      <c r="F56" s="667"/>
      <c r="G56" s="667"/>
      <c r="H56" s="667"/>
      <c r="I56" s="667"/>
      <c r="J56" s="667"/>
      <c r="K56" s="667"/>
      <c r="L56" s="667"/>
      <c r="M56" s="667"/>
      <c r="N56" s="667"/>
      <c r="O56" s="667"/>
      <c r="P56" s="667"/>
      <c r="Q56" s="667"/>
      <c r="R56" s="667"/>
      <c r="S56" s="667"/>
      <c r="T56" s="667"/>
      <c r="U56" s="667"/>
      <c r="V56" s="667"/>
      <c r="W56" s="668"/>
    </row>
    <row r="57" spans="1:36" ht="22.5" customHeight="1">
      <c r="A57" s="666"/>
      <c r="B57" s="667"/>
      <c r="C57" s="667"/>
      <c r="D57" s="667"/>
      <c r="E57" s="667"/>
      <c r="F57" s="667"/>
      <c r="G57" s="667"/>
      <c r="H57" s="667"/>
      <c r="I57" s="667"/>
      <c r="J57" s="667"/>
      <c r="K57" s="667"/>
      <c r="L57" s="667"/>
      <c r="M57" s="667"/>
      <c r="N57" s="667"/>
      <c r="O57" s="667"/>
      <c r="P57" s="667"/>
      <c r="Q57" s="667"/>
      <c r="R57" s="667"/>
      <c r="S57" s="667"/>
      <c r="T57" s="667"/>
      <c r="U57" s="667"/>
      <c r="V57" s="667"/>
      <c r="W57" s="668"/>
    </row>
    <row r="58" spans="1:36" ht="22.5" customHeight="1">
      <c r="A58" s="666"/>
      <c r="B58" s="667"/>
      <c r="C58" s="667"/>
      <c r="D58" s="667"/>
      <c r="E58" s="667"/>
      <c r="F58" s="667"/>
      <c r="G58" s="667"/>
      <c r="H58" s="667"/>
      <c r="I58" s="667"/>
      <c r="J58" s="667"/>
      <c r="K58" s="667"/>
      <c r="L58" s="667"/>
      <c r="M58" s="667"/>
      <c r="N58" s="667"/>
      <c r="O58" s="667"/>
      <c r="P58" s="667"/>
      <c r="Q58" s="667"/>
      <c r="R58" s="667"/>
      <c r="S58" s="667"/>
      <c r="T58" s="667"/>
      <c r="U58" s="667"/>
      <c r="V58" s="667"/>
      <c r="W58" s="668"/>
    </row>
    <row r="59" spans="1:36" ht="22.5" customHeight="1">
      <c r="A59" s="666"/>
      <c r="B59" s="667"/>
      <c r="C59" s="667"/>
      <c r="D59" s="667"/>
      <c r="E59" s="667"/>
      <c r="F59" s="667"/>
      <c r="G59" s="667"/>
      <c r="H59" s="667"/>
      <c r="I59" s="667"/>
      <c r="J59" s="667"/>
      <c r="K59" s="667"/>
      <c r="L59" s="667"/>
      <c r="M59" s="667"/>
      <c r="N59" s="667"/>
      <c r="O59" s="667"/>
      <c r="P59" s="667"/>
      <c r="Q59" s="667"/>
      <c r="R59" s="667"/>
      <c r="S59" s="667"/>
      <c r="T59" s="667"/>
      <c r="U59" s="667"/>
      <c r="V59" s="667"/>
      <c r="W59" s="668"/>
    </row>
    <row r="60" spans="1:36" ht="22.5" customHeight="1">
      <c r="A60" s="666"/>
      <c r="B60" s="667"/>
      <c r="C60" s="667"/>
      <c r="D60" s="667"/>
      <c r="E60" s="667"/>
      <c r="F60" s="667"/>
      <c r="G60" s="667"/>
      <c r="H60" s="667"/>
      <c r="I60" s="667"/>
      <c r="J60" s="667"/>
      <c r="K60" s="667"/>
      <c r="L60" s="667"/>
      <c r="M60" s="667"/>
      <c r="N60" s="667"/>
      <c r="O60" s="667"/>
      <c r="P60" s="667"/>
      <c r="Q60" s="667"/>
      <c r="R60" s="667"/>
      <c r="S60" s="667"/>
      <c r="T60" s="667"/>
      <c r="U60" s="667"/>
      <c r="V60" s="667"/>
      <c r="W60" s="668"/>
    </row>
    <row r="61" spans="1:36" ht="22.5" customHeight="1">
      <c r="A61" s="669"/>
      <c r="B61" s="670"/>
      <c r="C61" s="670"/>
      <c r="D61" s="670"/>
      <c r="E61" s="670"/>
      <c r="F61" s="670"/>
      <c r="G61" s="670"/>
      <c r="H61" s="670"/>
      <c r="I61" s="670"/>
      <c r="J61" s="670"/>
      <c r="K61" s="670"/>
      <c r="L61" s="670"/>
      <c r="M61" s="670"/>
      <c r="N61" s="670"/>
      <c r="O61" s="670"/>
      <c r="P61" s="670"/>
      <c r="Q61" s="670"/>
      <c r="R61" s="670"/>
      <c r="S61" s="670"/>
      <c r="T61" s="670"/>
      <c r="U61" s="670"/>
      <c r="V61" s="670"/>
      <c r="W61" s="671"/>
    </row>
    <row r="62" spans="1:36" ht="22.5" customHeight="1">
      <c r="A62" s="231"/>
      <c r="B62" s="231"/>
      <c r="C62" s="231"/>
      <c r="D62" s="231"/>
      <c r="E62" s="231"/>
      <c r="F62" s="231"/>
      <c r="G62" s="231"/>
      <c r="H62" s="231"/>
      <c r="I62" s="231"/>
      <c r="J62" s="231"/>
      <c r="K62" s="231"/>
      <c r="L62" s="231"/>
      <c r="M62" s="231"/>
      <c r="N62" s="231"/>
      <c r="O62" s="231"/>
      <c r="P62" s="231"/>
      <c r="Q62" s="231"/>
      <c r="R62" s="231"/>
      <c r="S62" s="231"/>
      <c r="T62" s="231"/>
      <c r="U62" s="231"/>
      <c r="V62" s="231"/>
      <c r="W62" s="231"/>
      <c r="AJ62" s="232"/>
    </row>
    <row r="63" spans="1:36" ht="22.5" customHeight="1">
      <c r="A63" s="696" t="s">
        <v>508</v>
      </c>
      <c r="B63" s="696"/>
      <c r="C63" s="696"/>
      <c r="D63" s="696"/>
      <c r="E63" s="696"/>
      <c r="F63" s="696"/>
      <c r="G63" s="696"/>
      <c r="H63" s="696"/>
      <c r="I63" s="696"/>
      <c r="J63" s="696"/>
      <c r="K63" s="696"/>
      <c r="L63" s="696"/>
      <c r="M63" s="696"/>
      <c r="N63" s="696"/>
      <c r="O63" s="696"/>
      <c r="P63" s="696"/>
      <c r="Q63" s="696"/>
      <c r="R63" s="696"/>
      <c r="S63" s="696"/>
      <c r="T63" s="696"/>
      <c r="U63" s="696"/>
      <c r="V63" s="696"/>
      <c r="W63" s="696"/>
    </row>
    <row r="64" spans="1:36" ht="22.5" customHeight="1">
      <c r="A64" s="663"/>
      <c r="B64" s="664"/>
      <c r="C64" s="664"/>
      <c r="D64" s="664"/>
      <c r="E64" s="664"/>
      <c r="F64" s="664"/>
      <c r="G64" s="664"/>
      <c r="H64" s="664"/>
      <c r="I64" s="664"/>
      <c r="J64" s="664"/>
      <c r="K64" s="664"/>
      <c r="L64" s="664"/>
      <c r="M64" s="664"/>
      <c r="N64" s="664"/>
      <c r="O64" s="664"/>
      <c r="P64" s="664"/>
      <c r="Q64" s="664"/>
      <c r="R64" s="664"/>
      <c r="S64" s="664"/>
      <c r="T64" s="664"/>
      <c r="U64" s="664"/>
      <c r="V64" s="664"/>
      <c r="W64" s="665"/>
    </row>
    <row r="65" spans="1:23" ht="22.5" customHeight="1">
      <c r="A65" s="666"/>
      <c r="B65" s="667"/>
      <c r="C65" s="667"/>
      <c r="D65" s="667"/>
      <c r="E65" s="667"/>
      <c r="F65" s="667"/>
      <c r="G65" s="667"/>
      <c r="H65" s="667"/>
      <c r="I65" s="667"/>
      <c r="J65" s="667"/>
      <c r="K65" s="667"/>
      <c r="L65" s="667"/>
      <c r="M65" s="667"/>
      <c r="N65" s="667"/>
      <c r="O65" s="667"/>
      <c r="P65" s="667"/>
      <c r="Q65" s="667"/>
      <c r="R65" s="667"/>
      <c r="S65" s="667"/>
      <c r="T65" s="667"/>
      <c r="U65" s="667"/>
      <c r="V65" s="667"/>
      <c r="W65" s="668"/>
    </row>
    <row r="66" spans="1:23" ht="22.5" customHeight="1">
      <c r="A66" s="666"/>
      <c r="B66" s="667"/>
      <c r="C66" s="667"/>
      <c r="D66" s="667"/>
      <c r="E66" s="667"/>
      <c r="F66" s="667"/>
      <c r="G66" s="667"/>
      <c r="H66" s="667"/>
      <c r="I66" s="667"/>
      <c r="J66" s="667"/>
      <c r="K66" s="667"/>
      <c r="L66" s="667"/>
      <c r="M66" s="667"/>
      <c r="N66" s="667"/>
      <c r="O66" s="667"/>
      <c r="P66" s="667"/>
      <c r="Q66" s="667"/>
      <c r="R66" s="667"/>
      <c r="S66" s="667"/>
      <c r="T66" s="667"/>
      <c r="U66" s="667"/>
      <c r="V66" s="667"/>
      <c r="W66" s="668"/>
    </row>
    <row r="67" spans="1:23" ht="22.5" customHeight="1">
      <c r="A67" s="666"/>
      <c r="B67" s="667"/>
      <c r="C67" s="667"/>
      <c r="D67" s="667"/>
      <c r="E67" s="667"/>
      <c r="F67" s="667"/>
      <c r="G67" s="667"/>
      <c r="H67" s="667"/>
      <c r="I67" s="667"/>
      <c r="J67" s="667"/>
      <c r="K67" s="667"/>
      <c r="L67" s="667"/>
      <c r="M67" s="667"/>
      <c r="N67" s="667"/>
      <c r="O67" s="667"/>
      <c r="P67" s="667"/>
      <c r="Q67" s="667"/>
      <c r="R67" s="667"/>
      <c r="S67" s="667"/>
      <c r="T67" s="667"/>
      <c r="U67" s="667"/>
      <c r="V67" s="667"/>
      <c r="W67" s="668"/>
    </row>
    <row r="68" spans="1:23" ht="22.5" customHeight="1">
      <c r="A68" s="666"/>
      <c r="B68" s="667"/>
      <c r="C68" s="667"/>
      <c r="D68" s="667"/>
      <c r="E68" s="667"/>
      <c r="F68" s="667"/>
      <c r="G68" s="667"/>
      <c r="H68" s="667"/>
      <c r="I68" s="667"/>
      <c r="J68" s="667"/>
      <c r="K68" s="667"/>
      <c r="L68" s="667"/>
      <c r="M68" s="667"/>
      <c r="N68" s="667"/>
      <c r="O68" s="667"/>
      <c r="P68" s="667"/>
      <c r="Q68" s="667"/>
      <c r="R68" s="667"/>
      <c r="S68" s="667"/>
      <c r="T68" s="667"/>
      <c r="U68" s="667"/>
      <c r="V68" s="667"/>
      <c r="W68" s="668"/>
    </row>
    <row r="69" spans="1:23" ht="22.5" customHeight="1">
      <c r="A69" s="666"/>
      <c r="B69" s="667"/>
      <c r="C69" s="667"/>
      <c r="D69" s="667"/>
      <c r="E69" s="667"/>
      <c r="F69" s="667"/>
      <c r="G69" s="667"/>
      <c r="H69" s="667"/>
      <c r="I69" s="667"/>
      <c r="J69" s="667"/>
      <c r="K69" s="667"/>
      <c r="L69" s="667"/>
      <c r="M69" s="667"/>
      <c r="N69" s="667"/>
      <c r="O69" s="667"/>
      <c r="P69" s="667"/>
      <c r="Q69" s="667"/>
      <c r="R69" s="667"/>
      <c r="S69" s="667"/>
      <c r="T69" s="667"/>
      <c r="U69" s="667"/>
      <c r="V69" s="667"/>
      <c r="W69" s="668"/>
    </row>
    <row r="70" spans="1:23" ht="22.5" customHeight="1">
      <c r="A70" s="669"/>
      <c r="B70" s="670"/>
      <c r="C70" s="670"/>
      <c r="D70" s="670"/>
      <c r="E70" s="670"/>
      <c r="F70" s="670"/>
      <c r="G70" s="670"/>
      <c r="H70" s="670"/>
      <c r="I70" s="670"/>
      <c r="J70" s="670"/>
      <c r="K70" s="670"/>
      <c r="L70" s="670"/>
      <c r="M70" s="670"/>
      <c r="N70" s="670"/>
      <c r="O70" s="670"/>
      <c r="P70" s="670"/>
      <c r="Q70" s="670"/>
      <c r="R70" s="670"/>
      <c r="S70" s="670"/>
      <c r="T70" s="670"/>
      <c r="U70" s="670"/>
      <c r="V70" s="670"/>
      <c r="W70" s="671"/>
    </row>
    <row r="71" spans="1:23" ht="22.5" customHeight="1"/>
    <row r="72" spans="1:23" ht="22.5" customHeight="1"/>
    <row r="73" spans="1:23" ht="22.5" customHeight="1"/>
    <row r="74" spans="1:23" ht="22.5" customHeight="1"/>
    <row r="75" spans="1:23" ht="22.5" customHeight="1"/>
    <row r="76" spans="1:23" ht="22.5" customHeight="1"/>
    <row r="77" spans="1:23" ht="22.5" customHeight="1"/>
    <row r="78" spans="1:23" ht="22.5" customHeight="1"/>
    <row r="79" spans="1:23" ht="22.5" customHeight="1"/>
    <row r="80" spans="1:23" ht="22.5" customHeight="1"/>
    <row r="81" ht="22.5" customHeight="1"/>
    <row r="82" ht="22.5" customHeight="1"/>
    <row r="83" ht="22.5" customHeight="1"/>
    <row r="84" ht="15" customHeight="1"/>
    <row r="85" ht="15" customHeight="1"/>
  </sheetData>
  <sheetProtection password="FA39" sheet="1" objects="1" scenarios="1"/>
  <mergeCells count="152">
    <mergeCell ref="H5:I5"/>
    <mergeCell ref="A11:E11"/>
    <mergeCell ref="F11:W11"/>
    <mergeCell ref="V12:W12"/>
    <mergeCell ref="A12:E12"/>
    <mergeCell ref="F12:U12"/>
    <mergeCell ref="A1:D1"/>
    <mergeCell ref="A2:W2"/>
    <mergeCell ref="A4:B4"/>
    <mergeCell ref="C4:G4"/>
    <mergeCell ref="H4:I4"/>
    <mergeCell ref="J5:K5"/>
    <mergeCell ref="L5:S5"/>
    <mergeCell ref="T5:U5"/>
    <mergeCell ref="V5:W5"/>
    <mergeCell ref="T4:U4"/>
    <mergeCell ref="J4:K4"/>
    <mergeCell ref="L4:S4"/>
    <mergeCell ref="A10:E10"/>
    <mergeCell ref="F10:V10"/>
    <mergeCell ref="A9:E9"/>
    <mergeCell ref="F9:W9"/>
    <mergeCell ref="V4:W4"/>
    <mergeCell ref="A5:B5"/>
    <mergeCell ref="C5:G5"/>
    <mergeCell ref="F19:N19"/>
    <mergeCell ref="O19:T19"/>
    <mergeCell ref="U19:V19"/>
    <mergeCell ref="F20:N20"/>
    <mergeCell ref="O20:T20"/>
    <mergeCell ref="U20:V20"/>
    <mergeCell ref="A24:E24"/>
    <mergeCell ref="F24:H24"/>
    <mergeCell ref="I24:K24"/>
    <mergeCell ref="L24:N24"/>
    <mergeCell ref="O24:Q24"/>
    <mergeCell ref="S24:U24"/>
    <mergeCell ref="A13:E20"/>
    <mergeCell ref="F14:N14"/>
    <mergeCell ref="O14:T14"/>
    <mergeCell ref="U14:V14"/>
    <mergeCell ref="F15:N15"/>
    <mergeCell ref="O15:T15"/>
    <mergeCell ref="U15:V15"/>
    <mergeCell ref="U13:W13"/>
    <mergeCell ref="F13:N13"/>
    <mergeCell ref="O13:T13"/>
    <mergeCell ref="F16:N16"/>
    <mergeCell ref="O16:T16"/>
    <mergeCell ref="U16:V16"/>
    <mergeCell ref="F17:N17"/>
    <mergeCell ref="O17:T17"/>
    <mergeCell ref="U17:V17"/>
    <mergeCell ref="F18:N18"/>
    <mergeCell ref="O18:T18"/>
    <mergeCell ref="U18:V18"/>
    <mergeCell ref="A25:E25"/>
    <mergeCell ref="F25:G25"/>
    <mergeCell ref="I25:J25"/>
    <mergeCell ref="L25:M25"/>
    <mergeCell ref="O25:P25"/>
    <mergeCell ref="S25:T25"/>
    <mergeCell ref="A26:E26"/>
    <mergeCell ref="F26:G26"/>
    <mergeCell ref="I26:J26"/>
    <mergeCell ref="L26:M26"/>
    <mergeCell ref="O26:P26"/>
    <mergeCell ref="S26:T26"/>
    <mergeCell ref="A27:E27"/>
    <mergeCell ref="F27:G27"/>
    <mergeCell ref="I27:J27"/>
    <mergeCell ref="L27:M27"/>
    <mergeCell ref="O27:P27"/>
    <mergeCell ref="S27:T27"/>
    <mergeCell ref="A28:E28"/>
    <mergeCell ref="F28:G28"/>
    <mergeCell ref="I28:J28"/>
    <mergeCell ref="L28:M28"/>
    <mergeCell ref="O28:P28"/>
    <mergeCell ref="S28:T28"/>
    <mergeCell ref="B29:E29"/>
    <mergeCell ref="F29:G29"/>
    <mergeCell ref="I29:J29"/>
    <mergeCell ref="L29:M29"/>
    <mergeCell ref="O29:P29"/>
    <mergeCell ref="S29:T29"/>
    <mergeCell ref="A30:E30"/>
    <mergeCell ref="F30:G30"/>
    <mergeCell ref="I30:J30"/>
    <mergeCell ref="L30:M30"/>
    <mergeCell ref="O30:P30"/>
    <mergeCell ref="S30:T30"/>
    <mergeCell ref="A35:B40"/>
    <mergeCell ref="C35:G35"/>
    <mergeCell ref="H35:J35"/>
    <mergeCell ref="K35:W35"/>
    <mergeCell ref="C36:G36"/>
    <mergeCell ref="H36:I36"/>
    <mergeCell ref="K36:W36"/>
    <mergeCell ref="C37:G37"/>
    <mergeCell ref="H37:I37"/>
    <mergeCell ref="K37:W37"/>
    <mergeCell ref="C38:G38"/>
    <mergeCell ref="H38:I38"/>
    <mergeCell ref="K38:W38"/>
    <mergeCell ref="C39:G39"/>
    <mergeCell ref="H39:I39"/>
    <mergeCell ref="K39:W39"/>
    <mergeCell ref="A55:W61"/>
    <mergeCell ref="A64:W70"/>
    <mergeCell ref="A50:C52"/>
    <mergeCell ref="E50:G52"/>
    <mergeCell ref="I50:K52"/>
    <mergeCell ref="M50:O52"/>
    <mergeCell ref="A63:W63"/>
    <mergeCell ref="A54:W54"/>
    <mergeCell ref="C40:G40"/>
    <mergeCell ref="H40:I40"/>
    <mergeCell ref="K40:W40"/>
    <mergeCell ref="C43:G43"/>
    <mergeCell ref="H43:I43"/>
    <mergeCell ref="N43:P43"/>
    <mergeCell ref="S43:W43"/>
    <mergeCell ref="H41:I41"/>
    <mergeCell ref="N41:P41"/>
    <mergeCell ref="S41:W41"/>
    <mergeCell ref="C45:G46"/>
    <mergeCell ref="H45:I46"/>
    <mergeCell ref="J45:J46"/>
    <mergeCell ref="K45:K46"/>
    <mergeCell ref="L45:L46"/>
    <mergeCell ref="M45:M46"/>
    <mergeCell ref="A41:B46"/>
    <mergeCell ref="C41:G41"/>
    <mergeCell ref="C44:G44"/>
    <mergeCell ref="H44:I44"/>
    <mergeCell ref="Q50:S52"/>
    <mergeCell ref="U50:W52"/>
    <mergeCell ref="N45:P46"/>
    <mergeCell ref="Q45:W46"/>
    <mergeCell ref="A49:C49"/>
    <mergeCell ref="E49:G49"/>
    <mergeCell ref="I49:K49"/>
    <mergeCell ref="M49:O49"/>
    <mergeCell ref="Q49:S49"/>
    <mergeCell ref="U49:W49"/>
    <mergeCell ref="C42:G42"/>
    <mergeCell ref="H42:I42"/>
    <mergeCell ref="N42:P42"/>
    <mergeCell ref="S42:W42"/>
    <mergeCell ref="N44:P44"/>
    <mergeCell ref="S44:W44"/>
  </mergeCells>
  <phoneticPr fontId="39"/>
  <conditionalFormatting sqref="A5 T5 F9:F11 F14:V20 F25:G30 I25:J30 L25:M30 O25:P30 S25:T30 C36:I40 K36:W40 J41:J46 L41:L46 Q41:Q45 A50 E50 I50 M50 Q50 U50 A55 A64">
    <cfRule type="expression" dxfId="7" priority="2" stopIfTrue="1">
      <formula>A5=""</formula>
    </cfRule>
  </conditionalFormatting>
  <conditionalFormatting sqref="C5:S5 V5 F12">
    <cfRule type="expression" dxfId="6" priority="1" stopIfTrue="1">
      <formula>C5=""</formula>
    </cfRule>
  </conditionalFormatting>
  <dataValidations count="3">
    <dataValidation operator="greaterThanOrEqual" allowBlank="1" showErrorMessage="1" sqref="U14:V14"/>
    <dataValidation type="whole" imeMode="halfAlpha" operator="greaterThanOrEqual" allowBlank="1" showErrorMessage="1" sqref="T5:U5">
      <formula1>1</formula1>
    </dataValidation>
    <dataValidation type="list" allowBlank="1" showInputMessage="1" showErrorMessage="1" sqref="A5:B5">
      <formula1>INDIRECT("FL研修生番号")</formula1>
    </dataValidation>
  </dataValidations>
  <printOptions horizontalCentered="1"/>
  <pageMargins left="0.39370078740157483" right="0.39370078740157483" top="0.39370078740157483" bottom="0.19685039370078741" header="0.47244094488188981" footer="3.937007874015748E-2"/>
  <pageSetup paperSize="9" orientation="portrait" r:id="rId1"/>
  <headerFooter alignWithMargins="0">
    <oddHeader>&amp;R&amp;A&amp;P/&amp;N</oddHeader>
  </headerFooter>
  <rowBreaks count="1" manualBreakCount="1">
    <brk id="32" max="22"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59999389629810485"/>
  </sheetPr>
  <dimension ref="A1:AM91"/>
  <sheetViews>
    <sheetView showRuler="0" view="pageBreakPreview" zoomScaleNormal="100" zoomScaleSheetLayoutView="100" workbookViewId="0">
      <selection sqref="A1:D1"/>
    </sheetView>
  </sheetViews>
  <sheetFormatPr defaultColWidth="2.625" defaultRowHeight="14.25"/>
  <cols>
    <col min="1" max="39" width="3.75" style="193" customWidth="1"/>
    <col min="40" max="16384" width="2.625" style="193"/>
  </cols>
  <sheetData>
    <row r="1" spans="1:39" ht="22.5" customHeight="1">
      <c r="A1" s="568" t="s">
        <v>372</v>
      </c>
      <c r="B1" s="568"/>
      <c r="C1" s="568"/>
      <c r="D1" s="568"/>
      <c r="E1" s="191"/>
      <c r="F1" s="192"/>
      <c r="G1" s="192"/>
      <c r="H1" s="192"/>
      <c r="I1" s="192"/>
      <c r="J1" s="192"/>
      <c r="K1" s="192"/>
      <c r="L1" s="192"/>
      <c r="M1" s="192"/>
      <c r="N1" s="192"/>
      <c r="O1" s="192"/>
      <c r="P1" s="192"/>
      <c r="Q1" s="192"/>
      <c r="R1" s="192"/>
      <c r="S1" s="192"/>
      <c r="T1" s="192"/>
      <c r="U1" s="192"/>
      <c r="V1" s="192"/>
      <c r="W1" s="238"/>
      <c r="AG1" s="194"/>
    </row>
    <row r="2" spans="1:39" ht="22.5" customHeight="1">
      <c r="A2" s="569" t="s">
        <v>373</v>
      </c>
      <c r="B2" s="569"/>
      <c r="C2" s="569"/>
      <c r="D2" s="569"/>
      <c r="E2" s="569"/>
      <c r="F2" s="569"/>
      <c r="G2" s="569"/>
      <c r="H2" s="569"/>
      <c r="I2" s="569"/>
      <c r="J2" s="569"/>
      <c r="K2" s="569"/>
      <c r="L2" s="569"/>
      <c r="M2" s="569"/>
      <c r="N2" s="569"/>
      <c r="O2" s="569"/>
      <c r="P2" s="569"/>
      <c r="Q2" s="569"/>
      <c r="R2" s="569"/>
      <c r="S2" s="569"/>
      <c r="T2" s="569"/>
      <c r="U2" s="569"/>
      <c r="V2" s="569"/>
      <c r="W2" s="569"/>
      <c r="X2" s="195"/>
      <c r="Y2" s="195"/>
      <c r="Z2" s="195"/>
      <c r="AA2" s="195"/>
      <c r="AB2" s="195"/>
      <c r="AC2" s="195"/>
      <c r="AD2" s="195"/>
      <c r="AE2" s="195"/>
      <c r="AF2" s="195"/>
      <c r="AG2" s="195"/>
      <c r="AH2" s="195"/>
      <c r="AI2" s="195"/>
      <c r="AJ2" s="195"/>
      <c r="AK2" s="195"/>
      <c r="AL2" s="195"/>
      <c r="AM2" s="195"/>
    </row>
    <row r="3" spans="1:39" ht="22.5" customHeight="1">
      <c r="A3" s="193" t="s">
        <v>310</v>
      </c>
      <c r="E3" s="234" t="str">
        <f>IF('7-1(表紙)'!H10&lt;&gt;"","（所属："&amp;'7-1(表紙)'!H10&amp;"）","(所属）")</f>
        <v>(所属）</v>
      </c>
      <c r="F3" s="234"/>
      <c r="G3" s="234"/>
      <c r="H3" s="234"/>
      <c r="I3" s="234"/>
      <c r="J3" s="234"/>
      <c r="K3" s="234"/>
      <c r="L3" s="234"/>
      <c r="M3" s="234"/>
      <c r="N3" s="234"/>
      <c r="O3" s="234"/>
      <c r="P3" s="234"/>
      <c r="Q3" s="234"/>
      <c r="R3" s="234"/>
      <c r="S3" s="234"/>
      <c r="T3" s="234"/>
      <c r="U3" s="234"/>
      <c r="V3" s="234"/>
      <c r="W3" s="234"/>
    </row>
    <row r="4" spans="1:39" ht="22.5" customHeight="1">
      <c r="A4" s="570" t="s">
        <v>311</v>
      </c>
      <c r="B4" s="571"/>
      <c r="C4" s="550" t="s">
        <v>312</v>
      </c>
      <c r="D4" s="550"/>
      <c r="E4" s="550"/>
      <c r="F4" s="550"/>
      <c r="G4" s="550"/>
      <c r="H4" s="550" t="s">
        <v>313</v>
      </c>
      <c r="I4" s="550"/>
      <c r="J4" s="550" t="s">
        <v>314</v>
      </c>
      <c r="K4" s="550"/>
      <c r="L4" s="550" t="s">
        <v>315</v>
      </c>
      <c r="M4" s="550"/>
      <c r="N4" s="550"/>
      <c r="O4" s="550"/>
      <c r="P4" s="550"/>
      <c r="Q4" s="550"/>
      <c r="R4" s="550"/>
      <c r="S4" s="550"/>
      <c r="T4" s="715" t="s">
        <v>316</v>
      </c>
      <c r="U4" s="715"/>
      <c r="V4" s="570" t="s">
        <v>317</v>
      </c>
      <c r="W4" s="571"/>
    </row>
    <row r="5" spans="1:39" ht="22.5" customHeight="1">
      <c r="A5" s="713"/>
      <c r="B5" s="714"/>
      <c r="C5" s="552" t="str">
        <f>IF(A5&lt;&gt;"",VLOOKUP(A5,'7-2(基本)'!D20:L29,2,FALSE),"")</f>
        <v/>
      </c>
      <c r="D5" s="587"/>
      <c r="E5" s="587"/>
      <c r="F5" s="587"/>
      <c r="G5" s="553"/>
      <c r="H5" s="552" t="str">
        <f>IF(A5&lt;&gt;"",VLOOKUP(A5,'7-2(基本)'!D20:L29,5,FALSE)&amp;"","")</f>
        <v/>
      </c>
      <c r="I5" s="553"/>
      <c r="J5" s="552" t="str">
        <f>IF(A5&lt;&gt;"",VLOOKUP(A5,'7-2(基本)'!D20:L29,6,FALSE)&amp;"","")</f>
        <v/>
      </c>
      <c r="K5" s="553"/>
      <c r="L5" s="580" t="str">
        <f>IF(A5&lt;&gt;"",VLOOKUP(A5,'7-2(基本)'!D20:L29,7,FALSE)&amp;"","")</f>
        <v/>
      </c>
      <c r="M5" s="580"/>
      <c r="N5" s="580"/>
      <c r="O5" s="580"/>
      <c r="P5" s="580"/>
      <c r="Q5" s="580"/>
      <c r="R5" s="580"/>
      <c r="S5" s="580"/>
      <c r="T5" s="581"/>
      <c r="U5" s="581"/>
      <c r="V5" s="552" t="str">
        <f>IF(A5&lt;&gt;"",VLOOKUP(A5,'7-2(基本)'!D20:L29,9,FALSE)&amp;"","")</f>
        <v/>
      </c>
      <c r="W5" s="553"/>
    </row>
    <row r="6" spans="1:39" ht="22.5" customHeight="1">
      <c r="A6" s="197" t="s">
        <v>517</v>
      </c>
      <c r="B6" s="198"/>
      <c r="C6" s="198"/>
    </row>
    <row r="7" spans="1:39" ht="22.5" customHeight="1">
      <c r="A7" s="197"/>
      <c r="B7" s="198"/>
      <c r="C7" s="198"/>
    </row>
    <row r="8" spans="1:39" ht="22.5" customHeight="1">
      <c r="A8" s="193" t="s">
        <v>318</v>
      </c>
    </row>
    <row r="9" spans="1:39" ht="22.5" customHeight="1">
      <c r="A9" s="552" t="s">
        <v>323</v>
      </c>
      <c r="B9" s="587"/>
      <c r="C9" s="587"/>
      <c r="D9" s="587"/>
      <c r="E9" s="587"/>
      <c r="F9" s="587"/>
      <c r="G9" s="587"/>
      <c r="H9" s="587"/>
      <c r="I9" s="587"/>
      <c r="J9" s="587"/>
      <c r="K9" s="587"/>
      <c r="L9" s="587"/>
      <c r="M9" s="587"/>
      <c r="N9" s="587"/>
      <c r="O9" s="587"/>
      <c r="P9" s="587"/>
      <c r="Q9" s="587"/>
      <c r="R9" s="587"/>
      <c r="S9" s="553"/>
      <c r="T9" s="697" t="str">
        <f>IF(SUM(T10:T16)=0,"",SUM(T10:T16))</f>
        <v/>
      </c>
      <c r="U9" s="698"/>
      <c r="V9" s="699" t="s">
        <v>324</v>
      </c>
      <c r="W9" s="700"/>
    </row>
    <row r="10" spans="1:39" ht="22.5" customHeight="1">
      <c r="A10" s="550" t="s">
        <v>325</v>
      </c>
      <c r="B10" s="550"/>
      <c r="C10" s="550"/>
      <c r="D10" s="550"/>
      <c r="E10" s="550"/>
      <c r="F10" s="701"/>
      <c r="G10" s="702"/>
      <c r="H10" s="702"/>
      <c r="I10" s="702"/>
      <c r="J10" s="702"/>
      <c r="K10" s="702"/>
      <c r="L10" s="702"/>
      <c r="M10" s="702"/>
      <c r="N10" s="702"/>
      <c r="O10" s="702"/>
      <c r="P10" s="702"/>
      <c r="Q10" s="702"/>
      <c r="R10" s="702"/>
      <c r="S10" s="703"/>
      <c r="T10" s="704"/>
      <c r="U10" s="705"/>
      <c r="V10" s="706" t="s">
        <v>324</v>
      </c>
      <c r="W10" s="707"/>
    </row>
    <row r="11" spans="1:39" ht="22.5" customHeight="1">
      <c r="A11" s="550"/>
      <c r="B11" s="550"/>
      <c r="C11" s="550"/>
      <c r="D11" s="550"/>
      <c r="E11" s="550"/>
      <c r="F11" s="708"/>
      <c r="G11" s="709"/>
      <c r="H11" s="709"/>
      <c r="I11" s="709"/>
      <c r="J11" s="709"/>
      <c r="K11" s="709"/>
      <c r="L11" s="709"/>
      <c r="M11" s="709"/>
      <c r="N11" s="709"/>
      <c r="O11" s="709"/>
      <c r="P11" s="709"/>
      <c r="Q11" s="709"/>
      <c r="R11" s="709"/>
      <c r="S11" s="710"/>
      <c r="T11" s="711"/>
      <c r="U11" s="712"/>
      <c r="V11" s="720" t="s">
        <v>324</v>
      </c>
      <c r="W11" s="721"/>
    </row>
    <row r="12" spans="1:39" ht="22.5" customHeight="1">
      <c r="A12" s="550"/>
      <c r="B12" s="550"/>
      <c r="C12" s="550"/>
      <c r="D12" s="550"/>
      <c r="E12" s="550"/>
      <c r="F12" s="708"/>
      <c r="G12" s="709"/>
      <c r="H12" s="709"/>
      <c r="I12" s="709"/>
      <c r="J12" s="709"/>
      <c r="K12" s="709"/>
      <c r="L12" s="709"/>
      <c r="M12" s="709"/>
      <c r="N12" s="709"/>
      <c r="O12" s="709"/>
      <c r="P12" s="709"/>
      <c r="Q12" s="709"/>
      <c r="R12" s="709"/>
      <c r="S12" s="710"/>
      <c r="T12" s="711"/>
      <c r="U12" s="712"/>
      <c r="V12" s="720" t="s">
        <v>324</v>
      </c>
      <c r="W12" s="721"/>
    </row>
    <row r="13" spans="1:39" ht="22.5" customHeight="1">
      <c r="A13" s="550"/>
      <c r="B13" s="550"/>
      <c r="C13" s="550"/>
      <c r="D13" s="550"/>
      <c r="E13" s="550"/>
      <c r="F13" s="708"/>
      <c r="G13" s="709"/>
      <c r="H13" s="709"/>
      <c r="I13" s="709"/>
      <c r="J13" s="709"/>
      <c r="K13" s="709"/>
      <c r="L13" s="709"/>
      <c r="M13" s="709"/>
      <c r="N13" s="709"/>
      <c r="O13" s="709"/>
      <c r="P13" s="709"/>
      <c r="Q13" s="709"/>
      <c r="R13" s="709"/>
      <c r="S13" s="710"/>
      <c r="T13" s="711"/>
      <c r="U13" s="712"/>
      <c r="V13" s="720" t="s">
        <v>324</v>
      </c>
      <c r="W13" s="721"/>
    </row>
    <row r="14" spans="1:39" ht="22.5" customHeight="1">
      <c r="A14" s="550"/>
      <c r="B14" s="550"/>
      <c r="C14" s="550"/>
      <c r="D14" s="550"/>
      <c r="E14" s="550"/>
      <c r="F14" s="708"/>
      <c r="G14" s="709"/>
      <c r="H14" s="709"/>
      <c r="I14" s="709"/>
      <c r="J14" s="709"/>
      <c r="K14" s="709"/>
      <c r="L14" s="709"/>
      <c r="M14" s="709"/>
      <c r="N14" s="709"/>
      <c r="O14" s="709"/>
      <c r="P14" s="709"/>
      <c r="Q14" s="709"/>
      <c r="R14" s="709"/>
      <c r="S14" s="710"/>
      <c r="T14" s="711"/>
      <c r="U14" s="712"/>
      <c r="V14" s="720" t="s">
        <v>324</v>
      </c>
      <c r="W14" s="721"/>
    </row>
    <row r="15" spans="1:39" ht="22.5" customHeight="1">
      <c r="A15" s="550"/>
      <c r="B15" s="550"/>
      <c r="C15" s="550"/>
      <c r="D15" s="550"/>
      <c r="E15" s="550"/>
      <c r="F15" s="708"/>
      <c r="G15" s="709"/>
      <c r="H15" s="709"/>
      <c r="I15" s="709"/>
      <c r="J15" s="709"/>
      <c r="K15" s="709"/>
      <c r="L15" s="709"/>
      <c r="M15" s="709"/>
      <c r="N15" s="709"/>
      <c r="O15" s="709"/>
      <c r="P15" s="709"/>
      <c r="Q15" s="709"/>
      <c r="R15" s="709"/>
      <c r="S15" s="710"/>
      <c r="T15" s="711"/>
      <c r="U15" s="712"/>
      <c r="V15" s="720" t="s">
        <v>324</v>
      </c>
      <c r="W15" s="721"/>
    </row>
    <row r="16" spans="1:39" ht="22.5" customHeight="1">
      <c r="A16" s="550"/>
      <c r="B16" s="550"/>
      <c r="C16" s="550"/>
      <c r="D16" s="550"/>
      <c r="E16" s="550"/>
      <c r="F16" s="722"/>
      <c r="G16" s="723"/>
      <c r="H16" s="723"/>
      <c r="I16" s="723"/>
      <c r="J16" s="723"/>
      <c r="K16" s="723"/>
      <c r="L16" s="723"/>
      <c r="M16" s="723"/>
      <c r="N16" s="723"/>
      <c r="O16" s="723"/>
      <c r="P16" s="723"/>
      <c r="Q16" s="723"/>
      <c r="R16" s="723"/>
      <c r="S16" s="724"/>
      <c r="T16" s="725"/>
      <c r="U16" s="726"/>
      <c r="V16" s="678" t="s">
        <v>324</v>
      </c>
      <c r="W16" s="727"/>
    </row>
    <row r="17" spans="1:34" ht="22.5" customHeight="1">
      <c r="A17" s="197"/>
      <c r="B17" s="198"/>
      <c r="C17" s="198"/>
    </row>
    <row r="18" spans="1:34" ht="22.5" customHeight="1">
      <c r="A18" s="193" t="s">
        <v>374</v>
      </c>
    </row>
    <row r="19" spans="1:34" ht="22.5" customHeight="1">
      <c r="A19" s="552" t="s">
        <v>375</v>
      </c>
      <c r="B19" s="587"/>
      <c r="C19" s="587"/>
      <c r="D19" s="587"/>
      <c r="E19" s="553"/>
      <c r="F19" s="550" t="s">
        <v>376</v>
      </c>
      <c r="G19" s="550"/>
      <c r="H19" s="550"/>
      <c r="I19" s="550"/>
      <c r="J19" s="550"/>
      <c r="K19" s="550"/>
      <c r="L19" s="550"/>
      <c r="M19" s="550"/>
      <c r="N19" s="552" t="s">
        <v>325</v>
      </c>
      <c r="O19" s="587"/>
      <c r="P19" s="587"/>
      <c r="Q19" s="587"/>
      <c r="R19" s="587"/>
      <c r="S19" s="587"/>
      <c r="T19" s="587"/>
      <c r="U19" s="587"/>
      <c r="V19" s="587"/>
      <c r="W19" s="553"/>
    </row>
    <row r="20" spans="1:34" ht="22.5" customHeight="1">
      <c r="A20" s="716"/>
      <c r="B20" s="717"/>
      <c r="C20" s="717"/>
      <c r="D20" s="717"/>
      <c r="E20" s="718"/>
      <c r="F20" s="719"/>
      <c r="G20" s="719"/>
      <c r="H20" s="719"/>
      <c r="I20" s="719"/>
      <c r="J20" s="719"/>
      <c r="K20" s="719"/>
      <c r="L20" s="719"/>
      <c r="M20" s="719"/>
      <c r="N20" s="701"/>
      <c r="O20" s="702"/>
      <c r="P20" s="702"/>
      <c r="Q20" s="702"/>
      <c r="R20" s="702"/>
      <c r="S20" s="702"/>
      <c r="T20" s="702"/>
      <c r="U20" s="702"/>
      <c r="V20" s="702"/>
      <c r="W20" s="703"/>
    </row>
    <row r="21" spans="1:34" ht="22.5" customHeight="1">
      <c r="A21" s="716"/>
      <c r="B21" s="717"/>
      <c r="C21" s="717"/>
      <c r="D21" s="717"/>
      <c r="E21" s="718"/>
      <c r="F21" s="728"/>
      <c r="G21" s="728"/>
      <c r="H21" s="728"/>
      <c r="I21" s="728"/>
      <c r="J21" s="728"/>
      <c r="K21" s="728"/>
      <c r="L21" s="728"/>
      <c r="M21" s="728"/>
      <c r="N21" s="708"/>
      <c r="O21" s="709"/>
      <c r="P21" s="709"/>
      <c r="Q21" s="709"/>
      <c r="R21" s="709"/>
      <c r="S21" s="709"/>
      <c r="T21" s="709"/>
      <c r="U21" s="709"/>
      <c r="V21" s="709"/>
      <c r="W21" s="710"/>
    </row>
    <row r="22" spans="1:34" ht="22.5" customHeight="1">
      <c r="A22" s="716"/>
      <c r="B22" s="717"/>
      <c r="C22" s="717"/>
      <c r="D22" s="717"/>
      <c r="E22" s="718"/>
      <c r="F22" s="728"/>
      <c r="G22" s="728"/>
      <c r="H22" s="728"/>
      <c r="I22" s="728"/>
      <c r="J22" s="728"/>
      <c r="K22" s="728"/>
      <c r="L22" s="728"/>
      <c r="M22" s="728"/>
      <c r="N22" s="708"/>
      <c r="O22" s="709"/>
      <c r="P22" s="709"/>
      <c r="Q22" s="709"/>
      <c r="R22" s="709"/>
      <c r="S22" s="709"/>
      <c r="T22" s="709"/>
      <c r="U22" s="709"/>
      <c r="V22" s="709"/>
      <c r="W22" s="710"/>
    </row>
    <row r="23" spans="1:34" ht="22.5" customHeight="1">
      <c r="A23" s="716"/>
      <c r="B23" s="717"/>
      <c r="C23" s="717"/>
      <c r="D23" s="717"/>
      <c r="E23" s="718"/>
      <c r="F23" s="728"/>
      <c r="G23" s="728"/>
      <c r="H23" s="728"/>
      <c r="I23" s="728"/>
      <c r="J23" s="728"/>
      <c r="K23" s="728"/>
      <c r="L23" s="728"/>
      <c r="M23" s="728"/>
      <c r="N23" s="708"/>
      <c r="O23" s="709"/>
      <c r="P23" s="709"/>
      <c r="Q23" s="709"/>
      <c r="R23" s="709"/>
      <c r="S23" s="709"/>
      <c r="T23" s="709"/>
      <c r="U23" s="709"/>
      <c r="V23" s="709"/>
      <c r="W23" s="710"/>
    </row>
    <row r="24" spans="1:34" ht="22.5" customHeight="1">
      <c r="A24" s="716"/>
      <c r="B24" s="717"/>
      <c r="C24" s="717"/>
      <c r="D24" s="717"/>
      <c r="E24" s="718"/>
      <c r="F24" s="728"/>
      <c r="G24" s="728"/>
      <c r="H24" s="728"/>
      <c r="I24" s="728"/>
      <c r="J24" s="728"/>
      <c r="K24" s="728"/>
      <c r="L24" s="728"/>
      <c r="M24" s="728"/>
      <c r="N24" s="708"/>
      <c r="O24" s="709"/>
      <c r="P24" s="709"/>
      <c r="Q24" s="709"/>
      <c r="R24" s="709"/>
      <c r="S24" s="709"/>
      <c r="T24" s="709"/>
      <c r="U24" s="709"/>
      <c r="V24" s="709"/>
      <c r="W24" s="710"/>
    </row>
    <row r="25" spans="1:34" ht="22.5" customHeight="1">
      <c r="A25" s="716"/>
      <c r="B25" s="717"/>
      <c r="C25" s="717"/>
      <c r="D25" s="717"/>
      <c r="E25" s="718"/>
      <c r="F25" s="728"/>
      <c r="G25" s="728"/>
      <c r="H25" s="728"/>
      <c r="I25" s="728"/>
      <c r="J25" s="728"/>
      <c r="K25" s="728"/>
      <c r="L25" s="728"/>
      <c r="M25" s="728"/>
      <c r="N25" s="708"/>
      <c r="O25" s="709"/>
      <c r="P25" s="709"/>
      <c r="Q25" s="709"/>
      <c r="R25" s="709"/>
      <c r="S25" s="709"/>
      <c r="T25" s="709"/>
      <c r="U25" s="709"/>
      <c r="V25" s="709"/>
      <c r="W25" s="710"/>
    </row>
    <row r="26" spans="1:34" ht="22.5" customHeight="1">
      <c r="A26" s="729"/>
      <c r="B26" s="729"/>
      <c r="C26" s="729"/>
      <c r="D26" s="729"/>
      <c r="E26" s="729"/>
      <c r="F26" s="730"/>
      <c r="G26" s="730"/>
      <c r="H26" s="730"/>
      <c r="I26" s="730"/>
      <c r="J26" s="730"/>
      <c r="K26" s="730"/>
      <c r="L26" s="730"/>
      <c r="M26" s="730"/>
      <c r="N26" s="722"/>
      <c r="O26" s="723"/>
      <c r="P26" s="723"/>
      <c r="Q26" s="723"/>
      <c r="R26" s="723"/>
      <c r="S26" s="723"/>
      <c r="T26" s="723"/>
      <c r="U26" s="723"/>
      <c r="V26" s="723"/>
      <c r="W26" s="724"/>
    </row>
    <row r="27" spans="1:34" ht="22.5" customHeight="1">
      <c r="A27" s="197"/>
      <c r="B27" s="204"/>
      <c r="C27" s="204"/>
      <c r="D27" s="204"/>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row>
    <row r="28" spans="1:34" ht="22.5" customHeight="1">
      <c r="A28" s="193" t="s">
        <v>377</v>
      </c>
    </row>
    <row r="29" spans="1:34" ht="39.950000000000003" customHeight="1">
      <c r="A29" s="588"/>
      <c r="B29" s="588"/>
      <c r="C29" s="588"/>
      <c r="D29" s="588"/>
      <c r="E29" s="588"/>
      <c r="F29" s="589" t="s">
        <v>332</v>
      </c>
      <c r="G29" s="590"/>
      <c r="H29" s="591"/>
      <c r="I29" s="592" t="s">
        <v>333</v>
      </c>
      <c r="J29" s="593"/>
      <c r="K29" s="594"/>
      <c r="L29" s="592" t="s">
        <v>334</v>
      </c>
      <c r="M29" s="593"/>
      <c r="N29" s="594"/>
      <c r="O29" s="589" t="s">
        <v>335</v>
      </c>
      <c r="P29" s="590"/>
      <c r="Q29" s="591"/>
      <c r="S29" s="595" t="s">
        <v>336</v>
      </c>
      <c r="T29" s="596"/>
      <c r="U29" s="597"/>
      <c r="W29" s="209"/>
      <c r="X29" s="209"/>
    </row>
    <row r="30" spans="1:34" ht="22.5" customHeight="1">
      <c r="A30" s="552" t="s">
        <v>337</v>
      </c>
      <c r="B30" s="587"/>
      <c r="C30" s="587"/>
      <c r="D30" s="587"/>
      <c r="E30" s="553"/>
      <c r="F30" s="731"/>
      <c r="G30" s="732"/>
      <c r="H30" s="200" t="s">
        <v>378</v>
      </c>
      <c r="I30" s="731"/>
      <c r="J30" s="732"/>
      <c r="K30" s="200" t="s">
        <v>378</v>
      </c>
      <c r="L30" s="731"/>
      <c r="M30" s="732"/>
      <c r="N30" s="200" t="s">
        <v>378</v>
      </c>
      <c r="O30" s="731"/>
      <c r="P30" s="732"/>
      <c r="Q30" s="200" t="s">
        <v>378</v>
      </c>
      <c r="S30" s="731"/>
      <c r="T30" s="732"/>
      <c r="U30" s="211" t="s">
        <v>378</v>
      </c>
      <c r="W30" s="210"/>
      <c r="X30" s="210"/>
    </row>
    <row r="31" spans="1:34" ht="22.5" customHeight="1">
      <c r="A31" s="552" t="s">
        <v>339</v>
      </c>
      <c r="B31" s="587"/>
      <c r="C31" s="587"/>
      <c r="D31" s="587"/>
      <c r="E31" s="553"/>
      <c r="F31" s="731"/>
      <c r="G31" s="732"/>
      <c r="H31" s="200" t="s">
        <v>378</v>
      </c>
      <c r="I31" s="731"/>
      <c r="J31" s="732"/>
      <c r="K31" s="200" t="s">
        <v>378</v>
      </c>
      <c r="L31" s="731"/>
      <c r="M31" s="732"/>
      <c r="N31" s="200" t="s">
        <v>378</v>
      </c>
      <c r="O31" s="731"/>
      <c r="P31" s="732"/>
      <c r="Q31" s="200" t="s">
        <v>378</v>
      </c>
      <c r="S31" s="731"/>
      <c r="T31" s="732"/>
      <c r="U31" s="196" t="s">
        <v>378</v>
      </c>
      <c r="W31" s="210"/>
      <c r="X31" s="210"/>
    </row>
    <row r="32" spans="1:34" ht="22.5" customHeight="1">
      <c r="A32" s="552" t="s">
        <v>340</v>
      </c>
      <c r="B32" s="587"/>
      <c r="C32" s="587"/>
      <c r="D32" s="587"/>
      <c r="E32" s="553"/>
      <c r="F32" s="731"/>
      <c r="G32" s="732"/>
      <c r="H32" s="200" t="s">
        <v>378</v>
      </c>
      <c r="I32" s="731"/>
      <c r="J32" s="732"/>
      <c r="K32" s="200" t="s">
        <v>378</v>
      </c>
      <c r="L32" s="731"/>
      <c r="M32" s="732"/>
      <c r="N32" s="200" t="s">
        <v>378</v>
      </c>
      <c r="O32" s="731"/>
      <c r="P32" s="732"/>
      <c r="Q32" s="200" t="s">
        <v>378</v>
      </c>
      <c r="S32" s="731"/>
      <c r="T32" s="732"/>
      <c r="U32" s="213" t="s">
        <v>378</v>
      </c>
    </row>
    <row r="33" spans="1:39" ht="22.5" customHeight="1">
      <c r="A33" s="615" t="s">
        <v>341</v>
      </c>
      <c r="B33" s="616"/>
      <c r="C33" s="616"/>
      <c r="D33" s="616"/>
      <c r="E33" s="617"/>
      <c r="F33" s="704"/>
      <c r="G33" s="705"/>
      <c r="H33" s="215" t="s">
        <v>379</v>
      </c>
      <c r="I33" s="704"/>
      <c r="J33" s="705"/>
      <c r="K33" s="215" t="s">
        <v>379</v>
      </c>
      <c r="L33" s="704"/>
      <c r="M33" s="705"/>
      <c r="N33" s="215" t="s">
        <v>379</v>
      </c>
      <c r="O33" s="704"/>
      <c r="P33" s="705"/>
      <c r="Q33" s="215" t="s">
        <v>379</v>
      </c>
      <c r="S33" s="704"/>
      <c r="T33" s="705"/>
      <c r="U33" s="214" t="s">
        <v>379</v>
      </c>
      <c r="W33" s="209"/>
      <c r="X33" s="209"/>
    </row>
    <row r="34" spans="1:39" ht="22.5" customHeight="1">
      <c r="A34" s="216"/>
      <c r="B34" s="620" t="s">
        <v>343</v>
      </c>
      <c r="C34" s="620"/>
      <c r="D34" s="620"/>
      <c r="E34" s="621"/>
      <c r="F34" s="725"/>
      <c r="G34" s="726"/>
      <c r="H34" s="218" t="s">
        <v>379</v>
      </c>
      <c r="I34" s="725"/>
      <c r="J34" s="726"/>
      <c r="K34" s="218" t="s">
        <v>379</v>
      </c>
      <c r="L34" s="725"/>
      <c r="M34" s="726"/>
      <c r="N34" s="218" t="s">
        <v>379</v>
      </c>
      <c r="O34" s="725"/>
      <c r="P34" s="726"/>
      <c r="Q34" s="218" t="s">
        <v>379</v>
      </c>
      <c r="S34" s="725"/>
      <c r="T34" s="726"/>
      <c r="U34" s="217" t="s">
        <v>379</v>
      </c>
      <c r="W34" s="209"/>
      <c r="X34" s="209"/>
    </row>
    <row r="35" spans="1:39" ht="22.5" customHeight="1">
      <c r="A35" s="552" t="s">
        <v>345</v>
      </c>
      <c r="B35" s="587"/>
      <c r="C35" s="587"/>
      <c r="D35" s="587"/>
      <c r="E35" s="553"/>
      <c r="F35" s="731"/>
      <c r="G35" s="732"/>
      <c r="H35" s="200" t="s">
        <v>380</v>
      </c>
      <c r="I35" s="731"/>
      <c r="J35" s="732"/>
      <c r="K35" s="200" t="s">
        <v>380</v>
      </c>
      <c r="L35" s="731"/>
      <c r="M35" s="732"/>
      <c r="N35" s="200" t="s">
        <v>380</v>
      </c>
      <c r="O35" s="731"/>
      <c r="P35" s="732"/>
      <c r="Q35" s="200" t="s">
        <v>380</v>
      </c>
      <c r="S35" s="731"/>
      <c r="T35" s="732"/>
      <c r="U35" s="196" t="s">
        <v>380</v>
      </c>
    </row>
    <row r="36" spans="1:39" ht="22.5" customHeight="1">
      <c r="A36" s="197" t="s">
        <v>518</v>
      </c>
      <c r="B36" s="206"/>
      <c r="C36" s="206"/>
      <c r="D36" s="206"/>
      <c r="E36" s="206"/>
      <c r="F36" s="207"/>
      <c r="G36" s="207"/>
      <c r="H36" s="207"/>
      <c r="I36" s="207"/>
      <c r="J36" s="208"/>
      <c r="K36" s="207"/>
      <c r="L36" s="207"/>
      <c r="M36" s="207"/>
      <c r="N36" s="207"/>
      <c r="O36" s="208"/>
      <c r="P36" s="207"/>
      <c r="Q36" s="207"/>
      <c r="R36" s="207"/>
      <c r="S36" s="207"/>
      <c r="T36" s="208"/>
      <c r="U36" s="207"/>
      <c r="V36" s="207"/>
      <c r="W36" s="207"/>
      <c r="X36" s="208"/>
      <c r="AC36" s="207"/>
      <c r="AD36" s="207"/>
      <c r="AE36" s="208"/>
      <c r="AF36" s="207"/>
    </row>
    <row r="37" spans="1:39" ht="22.5" customHeight="1">
      <c r="A37" s="219"/>
      <c r="B37" s="206"/>
      <c r="C37" s="206"/>
      <c r="D37" s="206"/>
      <c r="E37" s="206"/>
      <c r="F37" s="207"/>
      <c r="G37" s="207"/>
      <c r="H37" s="207"/>
      <c r="I37" s="207"/>
      <c r="J37" s="208"/>
      <c r="K37" s="207"/>
      <c r="L37" s="207"/>
      <c r="M37" s="207"/>
      <c r="N37" s="207"/>
      <c r="O37" s="208"/>
      <c r="P37" s="207"/>
      <c r="Q37" s="207"/>
      <c r="R37" s="207"/>
      <c r="S37" s="207"/>
      <c r="T37" s="208"/>
      <c r="U37" s="207"/>
      <c r="V37" s="207"/>
      <c r="W37" s="207"/>
      <c r="X37" s="208"/>
      <c r="AC37" s="207"/>
      <c r="AD37" s="207"/>
      <c r="AE37" s="207"/>
      <c r="AF37" s="207"/>
      <c r="AG37" s="208"/>
      <c r="AH37" s="207"/>
      <c r="AM37" s="194"/>
    </row>
    <row r="38" spans="1:39" ht="22.5" customHeight="1">
      <c r="A38" s="219"/>
      <c r="B38" s="206"/>
      <c r="C38" s="206"/>
      <c r="D38" s="206"/>
      <c r="E38" s="206"/>
      <c r="F38" s="207"/>
      <c r="G38" s="207"/>
      <c r="H38" s="207"/>
      <c r="I38" s="207"/>
      <c r="J38" s="208"/>
      <c r="K38" s="207"/>
      <c r="L38" s="207"/>
      <c r="M38" s="207"/>
      <c r="N38" s="207"/>
      <c r="O38" s="208"/>
      <c r="P38" s="207"/>
      <c r="Q38" s="207"/>
      <c r="R38" s="207"/>
      <c r="S38" s="207"/>
      <c r="T38" s="208"/>
      <c r="U38" s="207"/>
      <c r="V38" s="207"/>
      <c r="W38" s="207"/>
      <c r="X38" s="208"/>
      <c r="AC38" s="207"/>
      <c r="AD38" s="207"/>
      <c r="AE38" s="207"/>
      <c r="AF38" s="207"/>
      <c r="AG38" s="208"/>
      <c r="AH38" s="207"/>
      <c r="AI38" s="233"/>
      <c r="AJ38" s="175"/>
      <c r="AK38" s="175"/>
      <c r="AL38" s="175"/>
      <c r="AM38" s="194"/>
    </row>
    <row r="39" spans="1:39" ht="22.5" customHeight="1">
      <c r="A39" s="193" t="s">
        <v>381</v>
      </c>
    </row>
    <row r="40" spans="1:39" ht="22.5" customHeight="1">
      <c r="A40" s="624" t="s">
        <v>348</v>
      </c>
      <c r="B40" s="625"/>
      <c r="C40" s="589" t="s">
        <v>349</v>
      </c>
      <c r="D40" s="590"/>
      <c r="E40" s="590"/>
      <c r="F40" s="590"/>
      <c r="G40" s="590"/>
      <c r="H40" s="589" t="s">
        <v>350</v>
      </c>
      <c r="I40" s="590"/>
      <c r="J40" s="591"/>
      <c r="K40" s="589" t="s">
        <v>351</v>
      </c>
      <c r="L40" s="590"/>
      <c r="M40" s="590"/>
      <c r="N40" s="590"/>
      <c r="O40" s="590"/>
      <c r="P40" s="590"/>
      <c r="Q40" s="590"/>
      <c r="R40" s="590"/>
      <c r="S40" s="590"/>
      <c r="T40" s="590"/>
      <c r="U40" s="590"/>
      <c r="V40" s="590"/>
      <c r="W40" s="591"/>
    </row>
    <row r="41" spans="1:39" ht="22.5" customHeight="1">
      <c r="A41" s="626"/>
      <c r="B41" s="627"/>
      <c r="C41" s="630"/>
      <c r="D41" s="631"/>
      <c r="E41" s="631"/>
      <c r="F41" s="631"/>
      <c r="G41" s="631"/>
      <c r="H41" s="735"/>
      <c r="I41" s="736"/>
      <c r="J41" s="214" t="s">
        <v>352</v>
      </c>
      <c r="K41" s="634"/>
      <c r="L41" s="635"/>
      <c r="M41" s="635"/>
      <c r="N41" s="635"/>
      <c r="O41" s="635"/>
      <c r="P41" s="635"/>
      <c r="Q41" s="635"/>
      <c r="R41" s="635"/>
      <c r="S41" s="635"/>
      <c r="T41" s="635"/>
      <c r="U41" s="635"/>
      <c r="V41" s="635"/>
      <c r="W41" s="636"/>
    </row>
    <row r="42" spans="1:39" ht="22.5" customHeight="1">
      <c r="A42" s="626"/>
      <c r="B42" s="627"/>
      <c r="C42" s="637"/>
      <c r="D42" s="638"/>
      <c r="E42" s="638"/>
      <c r="F42" s="638"/>
      <c r="G42" s="638"/>
      <c r="H42" s="733"/>
      <c r="I42" s="734"/>
      <c r="J42" s="220" t="s">
        <v>352</v>
      </c>
      <c r="K42" s="641"/>
      <c r="L42" s="642"/>
      <c r="M42" s="642"/>
      <c r="N42" s="642"/>
      <c r="O42" s="642"/>
      <c r="P42" s="642"/>
      <c r="Q42" s="642"/>
      <c r="R42" s="642"/>
      <c r="S42" s="642"/>
      <c r="T42" s="642"/>
      <c r="U42" s="642"/>
      <c r="V42" s="642"/>
      <c r="W42" s="643"/>
    </row>
    <row r="43" spans="1:39" ht="22.5" customHeight="1">
      <c r="A43" s="626"/>
      <c r="B43" s="627"/>
      <c r="C43" s="637"/>
      <c r="D43" s="638"/>
      <c r="E43" s="638"/>
      <c r="F43" s="638"/>
      <c r="G43" s="638"/>
      <c r="H43" s="733"/>
      <c r="I43" s="734"/>
      <c r="J43" s="220" t="s">
        <v>352</v>
      </c>
      <c r="K43" s="641"/>
      <c r="L43" s="642"/>
      <c r="M43" s="642"/>
      <c r="N43" s="642"/>
      <c r="O43" s="642"/>
      <c r="P43" s="642"/>
      <c r="Q43" s="642"/>
      <c r="R43" s="642"/>
      <c r="S43" s="642"/>
      <c r="T43" s="642"/>
      <c r="U43" s="642"/>
      <c r="V43" s="642"/>
      <c r="W43" s="643"/>
    </row>
    <row r="44" spans="1:39" ht="22.5" customHeight="1">
      <c r="A44" s="626"/>
      <c r="B44" s="627"/>
      <c r="C44" s="637"/>
      <c r="D44" s="638"/>
      <c r="E44" s="638"/>
      <c r="F44" s="638"/>
      <c r="G44" s="638"/>
      <c r="H44" s="733"/>
      <c r="I44" s="734"/>
      <c r="J44" s="220" t="s">
        <v>352</v>
      </c>
      <c r="K44" s="641"/>
      <c r="L44" s="642"/>
      <c r="M44" s="642"/>
      <c r="N44" s="642"/>
      <c r="O44" s="642"/>
      <c r="P44" s="642"/>
      <c r="Q44" s="642"/>
      <c r="R44" s="642"/>
      <c r="S44" s="642"/>
      <c r="T44" s="642"/>
      <c r="U44" s="642"/>
      <c r="V44" s="642"/>
      <c r="W44" s="643"/>
      <c r="X44" s="221"/>
    </row>
    <row r="45" spans="1:39" ht="22.5" customHeight="1">
      <c r="A45" s="628"/>
      <c r="B45" s="629"/>
      <c r="C45" s="644"/>
      <c r="D45" s="645"/>
      <c r="E45" s="645"/>
      <c r="F45" s="645"/>
      <c r="G45" s="645"/>
      <c r="H45" s="737"/>
      <c r="I45" s="738"/>
      <c r="J45" s="217" t="s">
        <v>352</v>
      </c>
      <c r="K45" s="648"/>
      <c r="L45" s="649"/>
      <c r="M45" s="649"/>
      <c r="N45" s="649"/>
      <c r="O45" s="649"/>
      <c r="P45" s="649"/>
      <c r="Q45" s="649"/>
      <c r="R45" s="649"/>
      <c r="S45" s="649"/>
      <c r="T45" s="649"/>
      <c r="U45" s="649"/>
      <c r="V45" s="649"/>
      <c r="W45" s="650"/>
      <c r="X45" s="221"/>
    </row>
    <row r="46" spans="1:39" ht="22.5" customHeight="1">
      <c r="A46" s="565" t="s">
        <v>353</v>
      </c>
      <c r="B46" s="588"/>
      <c r="C46" s="615" t="s">
        <v>354</v>
      </c>
      <c r="D46" s="616"/>
      <c r="E46" s="616"/>
      <c r="F46" s="616"/>
      <c r="G46" s="616"/>
      <c r="H46" s="615" t="s">
        <v>355</v>
      </c>
      <c r="I46" s="616"/>
      <c r="J46" s="222"/>
      <c r="K46" s="223" t="s">
        <v>356</v>
      </c>
      <c r="L46" s="222"/>
      <c r="M46" s="223" t="s">
        <v>357</v>
      </c>
      <c r="N46" s="616" t="s">
        <v>175</v>
      </c>
      <c r="O46" s="616"/>
      <c r="P46" s="616"/>
      <c r="Q46" s="222"/>
      <c r="R46" s="223" t="s">
        <v>357</v>
      </c>
      <c r="S46" s="655"/>
      <c r="T46" s="655"/>
      <c r="U46" s="655"/>
      <c r="V46" s="655"/>
      <c r="W46" s="656"/>
      <c r="X46" s="221"/>
      <c r="Y46" s="221"/>
      <c r="Z46" s="221"/>
    </row>
    <row r="47" spans="1:39" ht="22.5" customHeight="1">
      <c r="A47" s="588"/>
      <c r="B47" s="588"/>
      <c r="C47" s="651" t="s">
        <v>358</v>
      </c>
      <c r="D47" s="652"/>
      <c r="E47" s="652"/>
      <c r="F47" s="652"/>
      <c r="G47" s="653"/>
      <c r="H47" s="651" t="s">
        <v>355</v>
      </c>
      <c r="I47" s="652"/>
      <c r="J47" s="224"/>
      <c r="K47" s="225" t="s">
        <v>356</v>
      </c>
      <c r="L47" s="224"/>
      <c r="M47" s="225" t="s">
        <v>357</v>
      </c>
      <c r="N47" s="652" t="s">
        <v>175</v>
      </c>
      <c r="O47" s="652"/>
      <c r="P47" s="652"/>
      <c r="Q47" s="224"/>
      <c r="R47" s="225" t="s">
        <v>357</v>
      </c>
      <c r="S47" s="658"/>
      <c r="T47" s="658"/>
      <c r="U47" s="658"/>
      <c r="V47" s="658"/>
      <c r="W47" s="659"/>
      <c r="X47" s="221"/>
      <c r="Y47" s="221"/>
      <c r="Z47" s="221"/>
    </row>
    <row r="48" spans="1:39" ht="22.5" customHeight="1">
      <c r="A48" s="588"/>
      <c r="B48" s="588"/>
      <c r="C48" s="651" t="s">
        <v>359</v>
      </c>
      <c r="D48" s="652"/>
      <c r="E48" s="652"/>
      <c r="F48" s="652"/>
      <c r="G48" s="653"/>
      <c r="H48" s="651" t="s">
        <v>355</v>
      </c>
      <c r="I48" s="652"/>
      <c r="J48" s="224"/>
      <c r="K48" s="225" t="s">
        <v>356</v>
      </c>
      <c r="L48" s="224"/>
      <c r="M48" s="225" t="s">
        <v>357</v>
      </c>
      <c r="N48" s="652" t="s">
        <v>175</v>
      </c>
      <c r="O48" s="652"/>
      <c r="P48" s="652"/>
      <c r="Q48" s="224"/>
      <c r="R48" s="225" t="s">
        <v>357</v>
      </c>
      <c r="S48" s="658"/>
      <c r="T48" s="658"/>
      <c r="U48" s="658"/>
      <c r="V48" s="658"/>
      <c r="W48" s="659"/>
    </row>
    <row r="49" spans="1:33" ht="22.5" customHeight="1">
      <c r="A49" s="588"/>
      <c r="B49" s="588"/>
      <c r="C49" s="660" t="s">
        <v>360</v>
      </c>
      <c r="D49" s="661"/>
      <c r="E49" s="661"/>
      <c r="F49" s="661"/>
      <c r="G49" s="662"/>
      <c r="H49" s="660" t="s">
        <v>355</v>
      </c>
      <c r="I49" s="661"/>
      <c r="J49" s="226"/>
      <c r="K49" s="227" t="s">
        <v>356</v>
      </c>
      <c r="L49" s="226"/>
      <c r="M49" s="227" t="s">
        <v>357</v>
      </c>
      <c r="N49" s="661" t="s">
        <v>175</v>
      </c>
      <c r="O49" s="661"/>
      <c r="P49" s="661"/>
      <c r="Q49" s="226"/>
      <c r="R49" s="227" t="s">
        <v>357</v>
      </c>
      <c r="S49" s="658"/>
      <c r="T49" s="658"/>
      <c r="U49" s="658"/>
      <c r="V49" s="658"/>
      <c r="W49" s="659"/>
    </row>
    <row r="50" spans="1:33" ht="22.5" customHeight="1">
      <c r="A50" s="588"/>
      <c r="B50" s="588"/>
      <c r="C50" s="673" t="s">
        <v>361</v>
      </c>
      <c r="D50" s="673"/>
      <c r="E50" s="673"/>
      <c r="F50" s="673"/>
      <c r="G50" s="673"/>
      <c r="H50" s="661" t="s">
        <v>362</v>
      </c>
      <c r="I50" s="661"/>
      <c r="J50" s="753"/>
      <c r="K50" s="677" t="s">
        <v>363</v>
      </c>
      <c r="L50" s="753"/>
      <c r="M50" s="677" t="s">
        <v>357</v>
      </c>
      <c r="N50" s="679" t="s">
        <v>364</v>
      </c>
      <c r="O50" s="680"/>
      <c r="P50" s="680"/>
      <c r="Q50" s="683"/>
      <c r="R50" s="683"/>
      <c r="S50" s="683"/>
      <c r="T50" s="683"/>
      <c r="U50" s="683"/>
      <c r="V50" s="683"/>
      <c r="W50" s="684"/>
    </row>
    <row r="51" spans="1:33" ht="22.5" customHeight="1">
      <c r="A51" s="588"/>
      <c r="B51" s="588"/>
      <c r="C51" s="550"/>
      <c r="D51" s="550"/>
      <c r="E51" s="550"/>
      <c r="F51" s="550"/>
      <c r="G51" s="550"/>
      <c r="H51" s="674"/>
      <c r="I51" s="674"/>
      <c r="J51" s="754"/>
      <c r="K51" s="678"/>
      <c r="L51" s="754"/>
      <c r="M51" s="678"/>
      <c r="N51" s="681"/>
      <c r="O51" s="682"/>
      <c r="P51" s="682"/>
      <c r="Q51" s="685"/>
      <c r="R51" s="685"/>
      <c r="S51" s="685"/>
      <c r="T51" s="685"/>
      <c r="U51" s="685"/>
      <c r="V51" s="685"/>
      <c r="W51" s="686"/>
    </row>
    <row r="52" spans="1:33" ht="22.5" customHeight="1">
      <c r="A52" s="624" t="s">
        <v>382</v>
      </c>
      <c r="B52" s="739"/>
      <c r="C52" s="744"/>
      <c r="D52" s="745"/>
      <c r="E52" s="745"/>
      <c r="F52" s="745"/>
      <c r="G52" s="745"/>
      <c r="H52" s="745"/>
      <c r="I52" s="745"/>
      <c r="J52" s="745"/>
      <c r="K52" s="745"/>
      <c r="L52" s="745"/>
      <c r="M52" s="745"/>
      <c r="N52" s="745"/>
      <c r="O52" s="745"/>
      <c r="P52" s="745"/>
      <c r="Q52" s="745"/>
      <c r="R52" s="745"/>
      <c r="S52" s="745"/>
      <c r="T52" s="745"/>
      <c r="U52" s="745"/>
      <c r="V52" s="745"/>
      <c r="W52" s="746"/>
    </row>
    <row r="53" spans="1:33" ht="22.5" customHeight="1">
      <c r="A53" s="740"/>
      <c r="B53" s="741"/>
      <c r="C53" s="747"/>
      <c r="D53" s="748"/>
      <c r="E53" s="748"/>
      <c r="F53" s="748"/>
      <c r="G53" s="748"/>
      <c r="H53" s="748"/>
      <c r="I53" s="748"/>
      <c r="J53" s="748"/>
      <c r="K53" s="748"/>
      <c r="L53" s="748"/>
      <c r="M53" s="748"/>
      <c r="N53" s="748"/>
      <c r="O53" s="748"/>
      <c r="P53" s="748"/>
      <c r="Q53" s="748"/>
      <c r="R53" s="748"/>
      <c r="S53" s="748"/>
      <c r="T53" s="748"/>
      <c r="U53" s="748"/>
      <c r="V53" s="748"/>
      <c r="W53" s="749"/>
    </row>
    <row r="54" spans="1:33" ht="22.5" customHeight="1">
      <c r="A54" s="742"/>
      <c r="B54" s="743"/>
      <c r="C54" s="750"/>
      <c r="D54" s="751"/>
      <c r="E54" s="751"/>
      <c r="F54" s="751"/>
      <c r="G54" s="751"/>
      <c r="H54" s="751"/>
      <c r="I54" s="751"/>
      <c r="J54" s="751"/>
      <c r="K54" s="751"/>
      <c r="L54" s="751"/>
      <c r="M54" s="751"/>
      <c r="N54" s="751"/>
      <c r="O54" s="751"/>
      <c r="P54" s="751"/>
      <c r="Q54" s="751"/>
      <c r="R54" s="751"/>
      <c r="S54" s="751"/>
      <c r="T54" s="751"/>
      <c r="U54" s="751"/>
      <c r="V54" s="751"/>
      <c r="W54" s="752"/>
    </row>
    <row r="55" spans="1:33" ht="22.5" customHeight="1">
      <c r="A55" s="367"/>
      <c r="B55" s="228"/>
      <c r="C55" s="229"/>
      <c r="D55" s="229"/>
      <c r="E55" s="229"/>
      <c r="F55" s="229"/>
      <c r="G55" s="229"/>
      <c r="H55" s="229"/>
      <c r="I55" s="229"/>
      <c r="J55" s="229"/>
      <c r="K55" s="229"/>
      <c r="L55" s="207"/>
      <c r="M55" s="207"/>
      <c r="N55" s="207"/>
      <c r="O55" s="207"/>
      <c r="P55" s="230"/>
      <c r="Q55" s="230"/>
      <c r="R55" s="207"/>
      <c r="S55" s="207"/>
      <c r="T55" s="207"/>
      <c r="U55" s="207"/>
      <c r="V55" s="230"/>
      <c r="W55" s="230"/>
      <c r="X55" s="207"/>
      <c r="Y55" s="207"/>
      <c r="Z55" s="207"/>
      <c r="AA55" s="230"/>
      <c r="AB55" s="230"/>
      <c r="AC55" s="229"/>
      <c r="AD55" s="229"/>
      <c r="AE55" s="230"/>
      <c r="AF55" s="230"/>
      <c r="AG55" s="230"/>
    </row>
    <row r="56" spans="1:33" ht="22.5" customHeight="1">
      <c r="A56" s="193" t="s">
        <v>383</v>
      </c>
    </row>
    <row r="57" spans="1:33" ht="22.5" customHeight="1">
      <c r="A57" s="672" t="s">
        <v>366</v>
      </c>
      <c r="B57" s="672"/>
      <c r="C57" s="672"/>
      <c r="E57" s="672" t="s">
        <v>367</v>
      </c>
      <c r="F57" s="672"/>
      <c r="G57" s="672"/>
      <c r="I57" s="672" t="s">
        <v>368</v>
      </c>
      <c r="J57" s="672"/>
      <c r="K57" s="672"/>
      <c r="M57" s="672" t="s">
        <v>369</v>
      </c>
      <c r="N57" s="672"/>
      <c r="O57" s="672"/>
      <c r="Q57" s="672" t="s">
        <v>370</v>
      </c>
      <c r="R57" s="672"/>
      <c r="S57" s="672"/>
      <c r="U57" s="672" t="s">
        <v>371</v>
      </c>
      <c r="V57" s="672"/>
      <c r="W57" s="672"/>
    </row>
    <row r="58" spans="1:33" ht="22.5" customHeight="1">
      <c r="A58" s="687"/>
      <c r="B58" s="688"/>
      <c r="C58" s="689"/>
      <c r="E58" s="687"/>
      <c r="F58" s="688"/>
      <c r="G58" s="689"/>
      <c r="I58" s="687"/>
      <c r="J58" s="688"/>
      <c r="K58" s="689"/>
      <c r="M58" s="687"/>
      <c r="N58" s="688"/>
      <c r="O58" s="689"/>
      <c r="Q58" s="687"/>
      <c r="R58" s="688"/>
      <c r="S58" s="689"/>
      <c r="U58" s="687"/>
      <c r="V58" s="688"/>
      <c r="W58" s="689"/>
    </row>
    <row r="59" spans="1:33" ht="22.5" customHeight="1">
      <c r="A59" s="690"/>
      <c r="B59" s="691"/>
      <c r="C59" s="692"/>
      <c r="E59" s="690"/>
      <c r="F59" s="691"/>
      <c r="G59" s="692"/>
      <c r="I59" s="690"/>
      <c r="J59" s="691"/>
      <c r="K59" s="692"/>
      <c r="M59" s="690"/>
      <c r="N59" s="691"/>
      <c r="O59" s="692"/>
      <c r="Q59" s="690"/>
      <c r="R59" s="691"/>
      <c r="S59" s="692"/>
      <c r="U59" s="690"/>
      <c r="V59" s="691"/>
      <c r="W59" s="692"/>
    </row>
    <row r="60" spans="1:33" ht="22.5" customHeight="1">
      <c r="A60" s="693"/>
      <c r="B60" s="694"/>
      <c r="C60" s="695"/>
      <c r="E60" s="693"/>
      <c r="F60" s="694"/>
      <c r="G60" s="695"/>
      <c r="I60" s="693"/>
      <c r="J60" s="694"/>
      <c r="K60" s="695"/>
      <c r="M60" s="693"/>
      <c r="N60" s="694"/>
      <c r="O60" s="695"/>
      <c r="Q60" s="693"/>
      <c r="R60" s="694"/>
      <c r="S60" s="695"/>
      <c r="U60" s="693"/>
      <c r="V60" s="694"/>
      <c r="W60" s="695"/>
    </row>
    <row r="61" spans="1:33" ht="22.5" customHeight="1"/>
    <row r="62" spans="1:33" ht="22.5" customHeight="1">
      <c r="A62" s="696" t="s">
        <v>519</v>
      </c>
      <c r="B62" s="696"/>
      <c r="C62" s="696"/>
      <c r="D62" s="696"/>
      <c r="E62" s="696"/>
      <c r="F62" s="696"/>
      <c r="G62" s="696"/>
      <c r="H62" s="696"/>
      <c r="I62" s="696"/>
      <c r="J62" s="696"/>
      <c r="K62" s="696"/>
      <c r="L62" s="696"/>
      <c r="M62" s="696"/>
      <c r="N62" s="696"/>
      <c r="O62" s="696"/>
      <c r="P62" s="696"/>
      <c r="Q62" s="696"/>
      <c r="R62" s="696"/>
      <c r="S62" s="696"/>
      <c r="T62" s="696"/>
      <c r="U62" s="696"/>
      <c r="V62" s="696"/>
      <c r="W62" s="696"/>
    </row>
    <row r="63" spans="1:33" ht="22.5" customHeight="1">
      <c r="A63" s="663"/>
      <c r="B63" s="664"/>
      <c r="C63" s="664"/>
      <c r="D63" s="664"/>
      <c r="E63" s="664"/>
      <c r="F63" s="664"/>
      <c r="G63" s="664"/>
      <c r="H63" s="664"/>
      <c r="I63" s="664"/>
      <c r="J63" s="664"/>
      <c r="K63" s="664"/>
      <c r="L63" s="664"/>
      <c r="M63" s="664"/>
      <c r="N63" s="664"/>
      <c r="O63" s="664"/>
      <c r="P63" s="664"/>
      <c r="Q63" s="664"/>
      <c r="R63" s="664"/>
      <c r="S63" s="664"/>
      <c r="T63" s="664"/>
      <c r="U63" s="664"/>
      <c r="V63" s="664"/>
      <c r="W63" s="665"/>
    </row>
    <row r="64" spans="1:33" ht="22.5" customHeight="1">
      <c r="A64" s="666"/>
      <c r="B64" s="667"/>
      <c r="C64" s="667"/>
      <c r="D64" s="667"/>
      <c r="E64" s="667"/>
      <c r="F64" s="667"/>
      <c r="G64" s="667"/>
      <c r="H64" s="667"/>
      <c r="I64" s="667"/>
      <c r="J64" s="667"/>
      <c r="K64" s="667"/>
      <c r="L64" s="667"/>
      <c r="M64" s="667"/>
      <c r="N64" s="667"/>
      <c r="O64" s="667"/>
      <c r="P64" s="667"/>
      <c r="Q64" s="667"/>
      <c r="R64" s="667"/>
      <c r="S64" s="667"/>
      <c r="T64" s="667"/>
      <c r="U64" s="667"/>
      <c r="V64" s="667"/>
      <c r="W64" s="668"/>
    </row>
    <row r="65" spans="1:36" ht="22.5" customHeight="1">
      <c r="A65" s="666"/>
      <c r="B65" s="667"/>
      <c r="C65" s="667"/>
      <c r="D65" s="667"/>
      <c r="E65" s="667"/>
      <c r="F65" s="667"/>
      <c r="G65" s="667"/>
      <c r="H65" s="667"/>
      <c r="I65" s="667"/>
      <c r="J65" s="667"/>
      <c r="K65" s="667"/>
      <c r="L65" s="667"/>
      <c r="M65" s="667"/>
      <c r="N65" s="667"/>
      <c r="O65" s="667"/>
      <c r="P65" s="667"/>
      <c r="Q65" s="667"/>
      <c r="R65" s="667"/>
      <c r="S65" s="667"/>
      <c r="T65" s="667"/>
      <c r="U65" s="667"/>
      <c r="V65" s="667"/>
      <c r="W65" s="668"/>
    </row>
    <row r="66" spans="1:36" ht="22.5" customHeight="1">
      <c r="A66" s="666"/>
      <c r="B66" s="667"/>
      <c r="C66" s="667"/>
      <c r="D66" s="667"/>
      <c r="E66" s="667"/>
      <c r="F66" s="667"/>
      <c r="G66" s="667"/>
      <c r="H66" s="667"/>
      <c r="I66" s="667"/>
      <c r="J66" s="667"/>
      <c r="K66" s="667"/>
      <c r="L66" s="667"/>
      <c r="M66" s="667"/>
      <c r="N66" s="667"/>
      <c r="O66" s="667"/>
      <c r="P66" s="667"/>
      <c r="Q66" s="667"/>
      <c r="R66" s="667"/>
      <c r="S66" s="667"/>
      <c r="T66" s="667"/>
      <c r="U66" s="667"/>
      <c r="V66" s="667"/>
      <c r="W66" s="668"/>
    </row>
    <row r="67" spans="1:36" ht="22.5" customHeight="1">
      <c r="A67" s="666"/>
      <c r="B67" s="667"/>
      <c r="C67" s="667"/>
      <c r="D67" s="667"/>
      <c r="E67" s="667"/>
      <c r="F67" s="667"/>
      <c r="G67" s="667"/>
      <c r="H67" s="667"/>
      <c r="I67" s="667"/>
      <c r="J67" s="667"/>
      <c r="K67" s="667"/>
      <c r="L67" s="667"/>
      <c r="M67" s="667"/>
      <c r="N67" s="667"/>
      <c r="O67" s="667"/>
      <c r="P67" s="667"/>
      <c r="Q67" s="667"/>
      <c r="R67" s="667"/>
      <c r="S67" s="667"/>
      <c r="T67" s="667"/>
      <c r="U67" s="667"/>
      <c r="V67" s="667"/>
      <c r="W67" s="668"/>
    </row>
    <row r="68" spans="1:36" ht="22.5" customHeight="1">
      <c r="A68" s="669"/>
      <c r="B68" s="670"/>
      <c r="C68" s="670"/>
      <c r="D68" s="670"/>
      <c r="E68" s="670"/>
      <c r="F68" s="670"/>
      <c r="G68" s="670"/>
      <c r="H68" s="670"/>
      <c r="I68" s="670"/>
      <c r="J68" s="670"/>
      <c r="K68" s="670"/>
      <c r="L68" s="670"/>
      <c r="M68" s="670"/>
      <c r="N68" s="670"/>
      <c r="O68" s="670"/>
      <c r="P68" s="670"/>
      <c r="Q68" s="670"/>
      <c r="R68" s="670"/>
      <c r="S68" s="670"/>
      <c r="T68" s="670"/>
      <c r="U68" s="670"/>
      <c r="V68" s="670"/>
      <c r="W68" s="671"/>
    </row>
    <row r="69" spans="1:36" ht="22.5" customHeight="1">
      <c r="A69" s="231"/>
      <c r="B69" s="231"/>
      <c r="C69" s="231"/>
      <c r="D69" s="231"/>
      <c r="E69" s="231"/>
      <c r="F69" s="231"/>
      <c r="G69" s="231"/>
      <c r="H69" s="231"/>
      <c r="I69" s="231"/>
      <c r="J69" s="231"/>
      <c r="K69" s="231"/>
      <c r="L69" s="231"/>
      <c r="M69" s="231"/>
      <c r="N69" s="231"/>
      <c r="O69" s="231"/>
      <c r="P69" s="231"/>
      <c r="Q69" s="231"/>
      <c r="R69" s="231"/>
      <c r="S69" s="231"/>
      <c r="T69" s="231"/>
      <c r="U69" s="231"/>
      <c r="V69" s="231"/>
      <c r="W69" s="231"/>
      <c r="AJ69" s="232"/>
    </row>
    <row r="70" spans="1:36" ht="22.5" customHeight="1">
      <c r="A70" s="696" t="s">
        <v>509</v>
      </c>
      <c r="B70" s="696"/>
      <c r="C70" s="696"/>
      <c r="D70" s="696"/>
      <c r="E70" s="696"/>
      <c r="F70" s="696"/>
      <c r="G70" s="696"/>
      <c r="H70" s="696"/>
      <c r="I70" s="696"/>
      <c r="J70" s="696"/>
      <c r="K70" s="696"/>
      <c r="L70" s="696"/>
      <c r="M70" s="696"/>
      <c r="N70" s="696"/>
      <c r="O70" s="696"/>
      <c r="P70" s="696"/>
      <c r="Q70" s="696"/>
      <c r="R70" s="696"/>
      <c r="S70" s="696"/>
      <c r="T70" s="696"/>
      <c r="U70" s="696"/>
      <c r="V70" s="696"/>
      <c r="W70" s="696"/>
    </row>
    <row r="71" spans="1:36" ht="22.5" customHeight="1">
      <c r="A71" s="663"/>
      <c r="B71" s="664"/>
      <c r="C71" s="664"/>
      <c r="D71" s="664"/>
      <c r="E71" s="664"/>
      <c r="F71" s="664"/>
      <c r="G71" s="664"/>
      <c r="H71" s="664"/>
      <c r="I71" s="664"/>
      <c r="J71" s="664"/>
      <c r="K71" s="664"/>
      <c r="L71" s="664"/>
      <c r="M71" s="664"/>
      <c r="N71" s="664"/>
      <c r="O71" s="664"/>
      <c r="P71" s="664"/>
      <c r="Q71" s="664"/>
      <c r="R71" s="664"/>
      <c r="S71" s="664"/>
      <c r="T71" s="664"/>
      <c r="U71" s="664"/>
      <c r="V71" s="664"/>
      <c r="W71" s="665"/>
    </row>
    <row r="72" spans="1:36" ht="22.5" customHeight="1">
      <c r="A72" s="666"/>
      <c r="B72" s="667"/>
      <c r="C72" s="667"/>
      <c r="D72" s="667"/>
      <c r="E72" s="667"/>
      <c r="F72" s="667"/>
      <c r="G72" s="667"/>
      <c r="H72" s="667"/>
      <c r="I72" s="667"/>
      <c r="J72" s="667"/>
      <c r="K72" s="667"/>
      <c r="L72" s="667"/>
      <c r="M72" s="667"/>
      <c r="N72" s="667"/>
      <c r="O72" s="667"/>
      <c r="P72" s="667"/>
      <c r="Q72" s="667"/>
      <c r="R72" s="667"/>
      <c r="S72" s="667"/>
      <c r="T72" s="667"/>
      <c r="U72" s="667"/>
      <c r="V72" s="667"/>
      <c r="W72" s="668"/>
    </row>
    <row r="73" spans="1:36" ht="22.5" customHeight="1">
      <c r="A73" s="666"/>
      <c r="B73" s="667"/>
      <c r="C73" s="667"/>
      <c r="D73" s="667"/>
      <c r="E73" s="667"/>
      <c r="F73" s="667"/>
      <c r="G73" s="667"/>
      <c r="H73" s="667"/>
      <c r="I73" s="667"/>
      <c r="J73" s="667"/>
      <c r="K73" s="667"/>
      <c r="L73" s="667"/>
      <c r="M73" s="667"/>
      <c r="N73" s="667"/>
      <c r="O73" s="667"/>
      <c r="P73" s="667"/>
      <c r="Q73" s="667"/>
      <c r="R73" s="667"/>
      <c r="S73" s="667"/>
      <c r="T73" s="667"/>
      <c r="U73" s="667"/>
      <c r="V73" s="667"/>
      <c r="W73" s="668"/>
    </row>
    <row r="74" spans="1:36" ht="22.5" customHeight="1">
      <c r="A74" s="666"/>
      <c r="B74" s="667"/>
      <c r="C74" s="667"/>
      <c r="D74" s="667"/>
      <c r="E74" s="667"/>
      <c r="F74" s="667"/>
      <c r="G74" s="667"/>
      <c r="H74" s="667"/>
      <c r="I74" s="667"/>
      <c r="J74" s="667"/>
      <c r="K74" s="667"/>
      <c r="L74" s="667"/>
      <c r="M74" s="667"/>
      <c r="N74" s="667"/>
      <c r="O74" s="667"/>
      <c r="P74" s="667"/>
      <c r="Q74" s="667"/>
      <c r="R74" s="667"/>
      <c r="S74" s="667"/>
      <c r="T74" s="667"/>
      <c r="U74" s="667"/>
      <c r="V74" s="667"/>
      <c r="W74" s="668"/>
    </row>
    <row r="75" spans="1:36" ht="22.5" customHeight="1">
      <c r="A75" s="666"/>
      <c r="B75" s="667"/>
      <c r="C75" s="667"/>
      <c r="D75" s="667"/>
      <c r="E75" s="667"/>
      <c r="F75" s="667"/>
      <c r="G75" s="667"/>
      <c r="H75" s="667"/>
      <c r="I75" s="667"/>
      <c r="J75" s="667"/>
      <c r="K75" s="667"/>
      <c r="L75" s="667"/>
      <c r="M75" s="667"/>
      <c r="N75" s="667"/>
      <c r="O75" s="667"/>
      <c r="P75" s="667"/>
      <c r="Q75" s="667"/>
      <c r="R75" s="667"/>
      <c r="S75" s="667"/>
      <c r="T75" s="667"/>
      <c r="U75" s="667"/>
      <c r="V75" s="667"/>
      <c r="W75" s="668"/>
    </row>
    <row r="76" spans="1:36" ht="22.5" customHeight="1">
      <c r="A76" s="669"/>
      <c r="B76" s="670"/>
      <c r="C76" s="670"/>
      <c r="D76" s="670"/>
      <c r="E76" s="670"/>
      <c r="F76" s="670"/>
      <c r="G76" s="670"/>
      <c r="H76" s="670"/>
      <c r="I76" s="670"/>
      <c r="J76" s="670"/>
      <c r="K76" s="670"/>
      <c r="L76" s="670"/>
      <c r="M76" s="670"/>
      <c r="N76" s="670"/>
      <c r="O76" s="670"/>
      <c r="P76" s="670"/>
      <c r="Q76" s="670"/>
      <c r="R76" s="670"/>
      <c r="S76" s="670"/>
      <c r="T76" s="670"/>
      <c r="U76" s="670"/>
      <c r="V76" s="670"/>
      <c r="W76" s="671"/>
    </row>
    <row r="77" spans="1:36" ht="22.5" customHeight="1"/>
    <row r="78" spans="1:36" ht="22.5" customHeight="1"/>
    <row r="79" spans="1:36" ht="22.5" customHeight="1"/>
    <row r="80" spans="1:36"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15" customHeight="1"/>
    <row r="91" ht="15" customHeight="1"/>
  </sheetData>
  <sheetProtection password="FA39" sheet="1" objects="1" scenarios="1"/>
  <mergeCells count="169">
    <mergeCell ref="A63:W68"/>
    <mergeCell ref="A71:W76"/>
    <mergeCell ref="A58:C60"/>
    <mergeCell ref="E58:G60"/>
    <mergeCell ref="I58:K60"/>
    <mergeCell ref="M58:O60"/>
    <mergeCell ref="Q58:S60"/>
    <mergeCell ref="U58:W60"/>
    <mergeCell ref="A70:W70"/>
    <mergeCell ref="A62:W62"/>
    <mergeCell ref="Q50:W51"/>
    <mergeCell ref="A52:B54"/>
    <mergeCell ref="C52:W54"/>
    <mergeCell ref="A57:C57"/>
    <mergeCell ref="E57:G57"/>
    <mergeCell ref="I57:K57"/>
    <mergeCell ref="M57:O57"/>
    <mergeCell ref="Q57:S57"/>
    <mergeCell ref="U57:W57"/>
    <mergeCell ref="A46:B51"/>
    <mergeCell ref="C50:G51"/>
    <mergeCell ref="H50:I51"/>
    <mergeCell ref="J50:J51"/>
    <mergeCell ref="K50:K51"/>
    <mergeCell ref="L50:L51"/>
    <mergeCell ref="M50:M51"/>
    <mergeCell ref="C48:G48"/>
    <mergeCell ref="H48:I48"/>
    <mergeCell ref="N48:P48"/>
    <mergeCell ref="N50:P51"/>
    <mergeCell ref="A35:E35"/>
    <mergeCell ref="F35:G35"/>
    <mergeCell ref="I35:J35"/>
    <mergeCell ref="L35:M35"/>
    <mergeCell ref="O35:P35"/>
    <mergeCell ref="S35:T35"/>
    <mergeCell ref="C49:G49"/>
    <mergeCell ref="H49:I49"/>
    <mergeCell ref="N49:P49"/>
    <mergeCell ref="S49:W49"/>
    <mergeCell ref="S48:W48"/>
    <mergeCell ref="C47:G47"/>
    <mergeCell ref="H47:I47"/>
    <mergeCell ref="C45:G45"/>
    <mergeCell ref="H45:I45"/>
    <mergeCell ref="K45:W45"/>
    <mergeCell ref="C46:G46"/>
    <mergeCell ref="H46:I46"/>
    <mergeCell ref="N46:P46"/>
    <mergeCell ref="S46:W46"/>
    <mergeCell ref="N47:P47"/>
    <mergeCell ref="S47:W47"/>
    <mergeCell ref="C43:G43"/>
    <mergeCell ref="H43:I43"/>
    <mergeCell ref="K43:W43"/>
    <mergeCell ref="C44:G44"/>
    <mergeCell ref="H44:I44"/>
    <mergeCell ref="K44:W44"/>
    <mergeCell ref="A40:B45"/>
    <mergeCell ref="C40:G40"/>
    <mergeCell ref="H40:J40"/>
    <mergeCell ref="K40:W40"/>
    <mergeCell ref="C41:G41"/>
    <mergeCell ref="H41:I41"/>
    <mergeCell ref="K41:W41"/>
    <mergeCell ref="C42:G42"/>
    <mergeCell ref="H42:I42"/>
    <mergeCell ref="K42:W42"/>
    <mergeCell ref="B34:E34"/>
    <mergeCell ref="F34:G34"/>
    <mergeCell ref="I34:J34"/>
    <mergeCell ref="L34:M34"/>
    <mergeCell ref="O34:P34"/>
    <mergeCell ref="S34:T34"/>
    <mergeCell ref="A33:E33"/>
    <mergeCell ref="F33:G33"/>
    <mergeCell ref="I33:J33"/>
    <mergeCell ref="L33:M33"/>
    <mergeCell ref="O33:P33"/>
    <mergeCell ref="S33:T33"/>
    <mergeCell ref="A32:E32"/>
    <mergeCell ref="F32:G32"/>
    <mergeCell ref="I32:J32"/>
    <mergeCell ref="L32:M32"/>
    <mergeCell ref="O32:P32"/>
    <mergeCell ref="S32:T32"/>
    <mergeCell ref="A31:E31"/>
    <mergeCell ref="F31:G31"/>
    <mergeCell ref="I31:J31"/>
    <mergeCell ref="L31:M31"/>
    <mergeCell ref="O31:P31"/>
    <mergeCell ref="S31:T31"/>
    <mergeCell ref="A30:E30"/>
    <mergeCell ref="F30:G30"/>
    <mergeCell ref="I30:J30"/>
    <mergeCell ref="L30:M30"/>
    <mergeCell ref="O30:P30"/>
    <mergeCell ref="S30:T30"/>
    <mergeCell ref="A29:E29"/>
    <mergeCell ref="F29:H29"/>
    <mergeCell ref="I29:K29"/>
    <mergeCell ref="L29:N29"/>
    <mergeCell ref="O29:Q29"/>
    <mergeCell ref="S29:U29"/>
    <mergeCell ref="N22:W22"/>
    <mergeCell ref="A23:E23"/>
    <mergeCell ref="F23:M23"/>
    <mergeCell ref="N23:W23"/>
    <mergeCell ref="A21:E21"/>
    <mergeCell ref="F21:M21"/>
    <mergeCell ref="N21:W21"/>
    <mergeCell ref="A26:E26"/>
    <mergeCell ref="F26:M26"/>
    <mergeCell ref="N26:W26"/>
    <mergeCell ref="A22:E22"/>
    <mergeCell ref="F22:M22"/>
    <mergeCell ref="A24:E24"/>
    <mergeCell ref="F24:M24"/>
    <mergeCell ref="N24:W24"/>
    <mergeCell ref="A25:E25"/>
    <mergeCell ref="F25:M25"/>
    <mergeCell ref="N25:W25"/>
    <mergeCell ref="A20:E20"/>
    <mergeCell ref="F20:M20"/>
    <mergeCell ref="N20:W20"/>
    <mergeCell ref="V11:W11"/>
    <mergeCell ref="F12:S12"/>
    <mergeCell ref="T12:U12"/>
    <mergeCell ref="V12:W12"/>
    <mergeCell ref="F13:S13"/>
    <mergeCell ref="T13:U13"/>
    <mergeCell ref="V13:W13"/>
    <mergeCell ref="F16:S16"/>
    <mergeCell ref="T16:U16"/>
    <mergeCell ref="V16:W16"/>
    <mergeCell ref="A19:E19"/>
    <mergeCell ref="F19:M19"/>
    <mergeCell ref="N19:W19"/>
    <mergeCell ref="T14:U14"/>
    <mergeCell ref="V14:W14"/>
    <mergeCell ref="F15:S15"/>
    <mergeCell ref="T15:U15"/>
    <mergeCell ref="V15:W15"/>
    <mergeCell ref="F14:S14"/>
    <mergeCell ref="A1:D1"/>
    <mergeCell ref="A2:W2"/>
    <mergeCell ref="A4:B4"/>
    <mergeCell ref="C4:G4"/>
    <mergeCell ref="H4:I4"/>
    <mergeCell ref="J4:K4"/>
    <mergeCell ref="L4:S4"/>
    <mergeCell ref="T4:U4"/>
    <mergeCell ref="V4:W4"/>
    <mergeCell ref="V5:W5"/>
    <mergeCell ref="A9:S9"/>
    <mergeCell ref="T9:U9"/>
    <mergeCell ref="V9:W9"/>
    <mergeCell ref="A10:E16"/>
    <mergeCell ref="F10:S10"/>
    <mergeCell ref="T10:U10"/>
    <mergeCell ref="V10:W10"/>
    <mergeCell ref="F11:S11"/>
    <mergeCell ref="T11:U11"/>
    <mergeCell ref="A5:B5"/>
    <mergeCell ref="C5:G5"/>
    <mergeCell ref="H5:I5"/>
    <mergeCell ref="J5:K5"/>
    <mergeCell ref="L5:S5"/>
    <mergeCell ref="T5:U5"/>
  </mergeCells>
  <phoneticPr fontId="17"/>
  <conditionalFormatting sqref="A5 T5 F10:U16 F30:G35 I30:J35 L30:M35 O30:P35 S30:T35 C41:I45 K41:W45 J46:J51 L46:L51 Q46:Q50 C52 A58 E58 I58 M58 Q58 U58 A63 A71 A20:W26">
    <cfRule type="expression" dxfId="5" priority="2" stopIfTrue="1">
      <formula>A5=""</formula>
    </cfRule>
  </conditionalFormatting>
  <conditionalFormatting sqref="C5:S5 V5 T9">
    <cfRule type="expression" dxfId="4" priority="1" stopIfTrue="1">
      <formula>C5=""</formula>
    </cfRule>
  </conditionalFormatting>
  <dataValidations count="2">
    <dataValidation type="whole" imeMode="halfAlpha" operator="greaterThanOrEqual" allowBlank="1" showErrorMessage="1" sqref="T5:U5">
      <formula1>1</formula1>
    </dataValidation>
    <dataValidation type="list" allowBlank="1" showInputMessage="1" showErrorMessage="1" sqref="A5:B5">
      <formula1>INDIRECT("FM研修生番号")</formula1>
    </dataValidation>
  </dataValidations>
  <printOptions horizontalCentered="1"/>
  <pageMargins left="0.39370078740157483" right="0.39370078740157483" top="0.39370078740157483" bottom="0.19685039370078741" header="0.47244094488188981" footer="3.937007874015748E-2"/>
  <pageSetup paperSize="9" orientation="portrait" r:id="rId1"/>
  <headerFooter alignWithMargins="0">
    <oddHeader>&amp;R&amp;A&amp;P/&amp;N</oddHeader>
  </headerFooter>
  <rowBreaks count="1" manualBreakCount="1">
    <brk id="37" max="22"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tint="0.59999389629810485"/>
  </sheetPr>
  <dimension ref="A1:AM91"/>
  <sheetViews>
    <sheetView showRuler="0" view="pageBreakPreview" zoomScaleNormal="100" zoomScaleSheetLayoutView="100" workbookViewId="0">
      <selection sqref="A1:D1"/>
    </sheetView>
  </sheetViews>
  <sheetFormatPr defaultColWidth="2.625" defaultRowHeight="14.25"/>
  <cols>
    <col min="1" max="39" width="3.75" style="193" customWidth="1"/>
    <col min="40" max="16384" width="2.625" style="193"/>
  </cols>
  <sheetData>
    <row r="1" spans="1:39" ht="22.5" customHeight="1">
      <c r="A1" s="568" t="s">
        <v>372</v>
      </c>
      <c r="B1" s="568"/>
      <c r="C1" s="568"/>
      <c r="D1" s="568"/>
      <c r="E1" s="191"/>
      <c r="F1" s="192"/>
      <c r="G1" s="192"/>
      <c r="H1" s="192"/>
      <c r="I1" s="192"/>
      <c r="J1" s="192"/>
      <c r="K1" s="192"/>
      <c r="L1" s="192"/>
      <c r="M1" s="192"/>
      <c r="N1" s="192"/>
      <c r="O1" s="192"/>
      <c r="P1" s="192"/>
      <c r="Q1" s="192"/>
      <c r="R1" s="192"/>
      <c r="S1" s="192"/>
      <c r="T1" s="192"/>
      <c r="U1" s="192"/>
      <c r="V1" s="192"/>
      <c r="W1" s="238"/>
      <c r="AG1" s="194"/>
    </row>
    <row r="2" spans="1:39" ht="22.5" customHeight="1">
      <c r="A2" s="569" t="s">
        <v>373</v>
      </c>
      <c r="B2" s="569"/>
      <c r="C2" s="569"/>
      <c r="D2" s="569"/>
      <c r="E2" s="569"/>
      <c r="F2" s="569"/>
      <c r="G2" s="569"/>
      <c r="H2" s="569"/>
      <c r="I2" s="569"/>
      <c r="J2" s="569"/>
      <c r="K2" s="569"/>
      <c r="L2" s="569"/>
      <c r="M2" s="569"/>
      <c r="N2" s="569"/>
      <c r="O2" s="569"/>
      <c r="P2" s="569"/>
      <c r="Q2" s="569"/>
      <c r="R2" s="569"/>
      <c r="S2" s="569"/>
      <c r="T2" s="569"/>
      <c r="U2" s="569"/>
      <c r="V2" s="569"/>
      <c r="W2" s="569"/>
      <c r="X2" s="195"/>
      <c r="Y2" s="195"/>
      <c r="Z2" s="195"/>
      <c r="AA2" s="195"/>
      <c r="AB2" s="195"/>
      <c r="AC2" s="195"/>
      <c r="AD2" s="195"/>
      <c r="AE2" s="195"/>
      <c r="AF2" s="195"/>
      <c r="AG2" s="195"/>
      <c r="AH2" s="195"/>
      <c r="AI2" s="195"/>
      <c r="AJ2" s="195"/>
      <c r="AK2" s="195"/>
      <c r="AL2" s="195"/>
      <c r="AM2" s="195"/>
    </row>
    <row r="3" spans="1:39" ht="22.5" customHeight="1">
      <c r="A3" s="193" t="s">
        <v>310</v>
      </c>
      <c r="E3" s="234" t="str">
        <f>IF('7-1(表紙)'!H10&lt;&gt;"","（所属："&amp;'7-1(表紙)'!H10&amp;"）","(所属）")</f>
        <v>(所属）</v>
      </c>
      <c r="F3" s="234"/>
      <c r="G3" s="234"/>
      <c r="H3" s="234"/>
      <c r="I3" s="234"/>
      <c r="J3" s="234"/>
      <c r="K3" s="234"/>
      <c r="L3" s="234"/>
      <c r="M3" s="234"/>
      <c r="N3" s="234"/>
      <c r="O3" s="234"/>
      <c r="P3" s="234"/>
      <c r="Q3" s="234"/>
      <c r="R3" s="234"/>
      <c r="S3" s="234"/>
      <c r="T3" s="234"/>
      <c r="U3" s="234"/>
      <c r="V3" s="234"/>
      <c r="W3" s="234"/>
    </row>
    <row r="4" spans="1:39" ht="22.5" customHeight="1">
      <c r="A4" s="570" t="s">
        <v>311</v>
      </c>
      <c r="B4" s="571"/>
      <c r="C4" s="550" t="s">
        <v>312</v>
      </c>
      <c r="D4" s="550"/>
      <c r="E4" s="550"/>
      <c r="F4" s="550"/>
      <c r="G4" s="550"/>
      <c r="H4" s="550" t="s">
        <v>313</v>
      </c>
      <c r="I4" s="550"/>
      <c r="J4" s="550" t="s">
        <v>314</v>
      </c>
      <c r="K4" s="550"/>
      <c r="L4" s="550" t="s">
        <v>315</v>
      </c>
      <c r="M4" s="550"/>
      <c r="N4" s="550"/>
      <c r="O4" s="550"/>
      <c r="P4" s="550"/>
      <c r="Q4" s="550"/>
      <c r="R4" s="550"/>
      <c r="S4" s="550"/>
      <c r="T4" s="715" t="s">
        <v>316</v>
      </c>
      <c r="U4" s="715"/>
      <c r="V4" s="570" t="s">
        <v>317</v>
      </c>
      <c r="W4" s="571"/>
    </row>
    <row r="5" spans="1:39" ht="22.5" customHeight="1">
      <c r="A5" s="713"/>
      <c r="B5" s="714"/>
      <c r="C5" s="552" t="str">
        <f>IF(A5&lt;&gt;"",VLOOKUP(A5,'7-2(基本)'!D20:L29,2,FALSE),"")</f>
        <v/>
      </c>
      <c r="D5" s="587"/>
      <c r="E5" s="587"/>
      <c r="F5" s="587"/>
      <c r="G5" s="553"/>
      <c r="H5" s="552" t="str">
        <f>IF(A5&lt;&gt;"",VLOOKUP(A5,'7-2(基本)'!D20:L29,5,FALSE)&amp;"","")</f>
        <v/>
      </c>
      <c r="I5" s="553"/>
      <c r="J5" s="552" t="str">
        <f>IF(A5&lt;&gt;"",VLOOKUP(A5,'7-2(基本)'!D20:L29,6,FALSE)&amp;"","")</f>
        <v/>
      </c>
      <c r="K5" s="553"/>
      <c r="L5" s="580" t="str">
        <f>IF(A5&lt;&gt;"",VLOOKUP(A5,'7-2(基本)'!D20:L29,7,FALSE)&amp;"","")</f>
        <v/>
      </c>
      <c r="M5" s="580"/>
      <c r="N5" s="580"/>
      <c r="O5" s="580"/>
      <c r="P5" s="580"/>
      <c r="Q5" s="580"/>
      <c r="R5" s="580"/>
      <c r="S5" s="580"/>
      <c r="T5" s="581"/>
      <c r="U5" s="581"/>
      <c r="V5" s="552" t="str">
        <f>IF(A5&lt;&gt;"",VLOOKUP(A5,'7-2(基本)'!D20:L29,9,FALSE)&amp;"","")</f>
        <v/>
      </c>
      <c r="W5" s="553"/>
    </row>
    <row r="6" spans="1:39" ht="22.5" customHeight="1">
      <c r="A6" s="197" t="s">
        <v>517</v>
      </c>
      <c r="B6" s="198"/>
      <c r="C6" s="198"/>
    </row>
    <row r="7" spans="1:39" ht="22.5" customHeight="1">
      <c r="A7" s="197"/>
      <c r="B7" s="198"/>
      <c r="C7" s="198"/>
    </row>
    <row r="8" spans="1:39" ht="22.5" customHeight="1">
      <c r="A8" s="193" t="s">
        <v>318</v>
      </c>
    </row>
    <row r="9" spans="1:39" ht="22.5" customHeight="1">
      <c r="A9" s="552" t="s">
        <v>323</v>
      </c>
      <c r="B9" s="587"/>
      <c r="C9" s="587"/>
      <c r="D9" s="587"/>
      <c r="E9" s="587"/>
      <c r="F9" s="587"/>
      <c r="G9" s="587"/>
      <c r="H9" s="587"/>
      <c r="I9" s="587"/>
      <c r="J9" s="587"/>
      <c r="K9" s="587"/>
      <c r="L9" s="587"/>
      <c r="M9" s="587"/>
      <c r="N9" s="587"/>
      <c r="O9" s="587"/>
      <c r="P9" s="587"/>
      <c r="Q9" s="587"/>
      <c r="R9" s="587"/>
      <c r="S9" s="553"/>
      <c r="T9" s="697" t="str">
        <f>IF(SUM(T10:T16)=0,"",SUM(T10:T16))</f>
        <v/>
      </c>
      <c r="U9" s="698"/>
      <c r="V9" s="699" t="s">
        <v>324</v>
      </c>
      <c r="W9" s="700"/>
    </row>
    <row r="10" spans="1:39" ht="22.5" customHeight="1">
      <c r="A10" s="550" t="s">
        <v>325</v>
      </c>
      <c r="B10" s="550"/>
      <c r="C10" s="550"/>
      <c r="D10" s="550"/>
      <c r="E10" s="550"/>
      <c r="F10" s="701"/>
      <c r="G10" s="702"/>
      <c r="H10" s="702"/>
      <c r="I10" s="702"/>
      <c r="J10" s="702"/>
      <c r="K10" s="702"/>
      <c r="L10" s="702"/>
      <c r="M10" s="702"/>
      <c r="N10" s="702"/>
      <c r="O10" s="702"/>
      <c r="P10" s="702"/>
      <c r="Q10" s="702"/>
      <c r="R10" s="702"/>
      <c r="S10" s="703"/>
      <c r="T10" s="704"/>
      <c r="U10" s="705"/>
      <c r="V10" s="706" t="s">
        <v>324</v>
      </c>
      <c r="W10" s="707"/>
    </row>
    <row r="11" spans="1:39" ht="22.5" customHeight="1">
      <c r="A11" s="550"/>
      <c r="B11" s="550"/>
      <c r="C11" s="550"/>
      <c r="D11" s="550"/>
      <c r="E11" s="550"/>
      <c r="F11" s="708"/>
      <c r="G11" s="709"/>
      <c r="H11" s="709"/>
      <c r="I11" s="709"/>
      <c r="J11" s="709"/>
      <c r="K11" s="709"/>
      <c r="L11" s="709"/>
      <c r="M11" s="709"/>
      <c r="N11" s="709"/>
      <c r="O11" s="709"/>
      <c r="P11" s="709"/>
      <c r="Q11" s="709"/>
      <c r="R11" s="709"/>
      <c r="S11" s="710"/>
      <c r="T11" s="711"/>
      <c r="U11" s="712"/>
      <c r="V11" s="720" t="s">
        <v>324</v>
      </c>
      <c r="W11" s="721"/>
    </row>
    <row r="12" spans="1:39" ht="22.5" customHeight="1">
      <c r="A12" s="550"/>
      <c r="B12" s="550"/>
      <c r="C12" s="550"/>
      <c r="D12" s="550"/>
      <c r="E12" s="550"/>
      <c r="F12" s="708"/>
      <c r="G12" s="709"/>
      <c r="H12" s="709"/>
      <c r="I12" s="709"/>
      <c r="J12" s="709"/>
      <c r="K12" s="709"/>
      <c r="L12" s="709"/>
      <c r="M12" s="709"/>
      <c r="N12" s="709"/>
      <c r="O12" s="709"/>
      <c r="P12" s="709"/>
      <c r="Q12" s="709"/>
      <c r="R12" s="709"/>
      <c r="S12" s="710"/>
      <c r="T12" s="711"/>
      <c r="U12" s="712"/>
      <c r="V12" s="720" t="s">
        <v>324</v>
      </c>
      <c r="W12" s="721"/>
    </row>
    <row r="13" spans="1:39" ht="22.5" customHeight="1">
      <c r="A13" s="550"/>
      <c r="B13" s="550"/>
      <c r="C13" s="550"/>
      <c r="D13" s="550"/>
      <c r="E13" s="550"/>
      <c r="F13" s="708"/>
      <c r="G13" s="709"/>
      <c r="H13" s="709"/>
      <c r="I13" s="709"/>
      <c r="J13" s="709"/>
      <c r="K13" s="709"/>
      <c r="L13" s="709"/>
      <c r="M13" s="709"/>
      <c r="N13" s="709"/>
      <c r="O13" s="709"/>
      <c r="P13" s="709"/>
      <c r="Q13" s="709"/>
      <c r="R13" s="709"/>
      <c r="S13" s="710"/>
      <c r="T13" s="711"/>
      <c r="U13" s="712"/>
      <c r="V13" s="720" t="s">
        <v>324</v>
      </c>
      <c r="W13" s="721"/>
    </row>
    <row r="14" spans="1:39" ht="22.5" customHeight="1">
      <c r="A14" s="550"/>
      <c r="B14" s="550"/>
      <c r="C14" s="550"/>
      <c r="D14" s="550"/>
      <c r="E14" s="550"/>
      <c r="F14" s="708"/>
      <c r="G14" s="709"/>
      <c r="H14" s="709"/>
      <c r="I14" s="709"/>
      <c r="J14" s="709"/>
      <c r="K14" s="709"/>
      <c r="L14" s="709"/>
      <c r="M14" s="709"/>
      <c r="N14" s="709"/>
      <c r="O14" s="709"/>
      <c r="P14" s="709"/>
      <c r="Q14" s="709"/>
      <c r="R14" s="709"/>
      <c r="S14" s="710"/>
      <c r="T14" s="711"/>
      <c r="U14" s="712"/>
      <c r="V14" s="720" t="s">
        <v>324</v>
      </c>
      <c r="W14" s="721"/>
    </row>
    <row r="15" spans="1:39" ht="22.5" customHeight="1">
      <c r="A15" s="550"/>
      <c r="B15" s="550"/>
      <c r="C15" s="550"/>
      <c r="D15" s="550"/>
      <c r="E15" s="550"/>
      <c r="F15" s="708"/>
      <c r="G15" s="709"/>
      <c r="H15" s="709"/>
      <c r="I15" s="709"/>
      <c r="J15" s="709"/>
      <c r="K15" s="709"/>
      <c r="L15" s="709"/>
      <c r="M15" s="709"/>
      <c r="N15" s="709"/>
      <c r="O15" s="709"/>
      <c r="P15" s="709"/>
      <c r="Q15" s="709"/>
      <c r="R15" s="709"/>
      <c r="S15" s="710"/>
      <c r="T15" s="711"/>
      <c r="U15" s="712"/>
      <c r="V15" s="720" t="s">
        <v>324</v>
      </c>
      <c r="W15" s="721"/>
    </row>
    <row r="16" spans="1:39" ht="22.5" customHeight="1">
      <c r="A16" s="550"/>
      <c r="B16" s="550"/>
      <c r="C16" s="550"/>
      <c r="D16" s="550"/>
      <c r="E16" s="550"/>
      <c r="F16" s="722"/>
      <c r="G16" s="723"/>
      <c r="H16" s="723"/>
      <c r="I16" s="723"/>
      <c r="J16" s="723"/>
      <c r="K16" s="723"/>
      <c r="L16" s="723"/>
      <c r="M16" s="723"/>
      <c r="N16" s="723"/>
      <c r="O16" s="723"/>
      <c r="P16" s="723"/>
      <c r="Q16" s="723"/>
      <c r="R16" s="723"/>
      <c r="S16" s="724"/>
      <c r="T16" s="725"/>
      <c r="U16" s="726"/>
      <c r="V16" s="678" t="s">
        <v>324</v>
      </c>
      <c r="W16" s="727"/>
    </row>
    <row r="17" spans="1:34" ht="22.5" customHeight="1">
      <c r="A17" s="197"/>
      <c r="B17" s="198"/>
      <c r="C17" s="198"/>
    </row>
    <row r="18" spans="1:34" ht="22.5" customHeight="1">
      <c r="A18" s="193" t="s">
        <v>374</v>
      </c>
    </row>
    <row r="19" spans="1:34" ht="22.5" customHeight="1">
      <c r="A19" s="552" t="s">
        <v>375</v>
      </c>
      <c r="B19" s="587"/>
      <c r="C19" s="587"/>
      <c r="D19" s="587"/>
      <c r="E19" s="553"/>
      <c r="F19" s="550" t="s">
        <v>376</v>
      </c>
      <c r="G19" s="550"/>
      <c r="H19" s="550"/>
      <c r="I19" s="550"/>
      <c r="J19" s="550"/>
      <c r="K19" s="550"/>
      <c r="L19" s="550"/>
      <c r="M19" s="550"/>
      <c r="N19" s="552" t="s">
        <v>325</v>
      </c>
      <c r="O19" s="587"/>
      <c r="P19" s="587"/>
      <c r="Q19" s="587"/>
      <c r="R19" s="587"/>
      <c r="S19" s="587"/>
      <c r="T19" s="587"/>
      <c r="U19" s="587"/>
      <c r="V19" s="587"/>
      <c r="W19" s="553"/>
    </row>
    <row r="20" spans="1:34" ht="22.5" customHeight="1">
      <c r="A20" s="716"/>
      <c r="B20" s="717"/>
      <c r="C20" s="717"/>
      <c r="D20" s="717"/>
      <c r="E20" s="718"/>
      <c r="F20" s="719"/>
      <c r="G20" s="719"/>
      <c r="H20" s="719"/>
      <c r="I20" s="719"/>
      <c r="J20" s="719"/>
      <c r="K20" s="719"/>
      <c r="L20" s="719"/>
      <c r="M20" s="719"/>
      <c r="N20" s="701"/>
      <c r="O20" s="702"/>
      <c r="P20" s="702"/>
      <c r="Q20" s="702"/>
      <c r="R20" s="702"/>
      <c r="S20" s="702"/>
      <c r="T20" s="702"/>
      <c r="U20" s="702"/>
      <c r="V20" s="702"/>
      <c r="W20" s="703"/>
    </row>
    <row r="21" spans="1:34" ht="22.5" customHeight="1">
      <c r="A21" s="716"/>
      <c r="B21" s="717"/>
      <c r="C21" s="717"/>
      <c r="D21" s="717"/>
      <c r="E21" s="718"/>
      <c r="F21" s="728"/>
      <c r="G21" s="728"/>
      <c r="H21" s="728"/>
      <c r="I21" s="728"/>
      <c r="J21" s="728"/>
      <c r="K21" s="728"/>
      <c r="L21" s="728"/>
      <c r="M21" s="728"/>
      <c r="N21" s="708"/>
      <c r="O21" s="709"/>
      <c r="P21" s="709"/>
      <c r="Q21" s="709"/>
      <c r="R21" s="709"/>
      <c r="S21" s="709"/>
      <c r="T21" s="709"/>
      <c r="U21" s="709"/>
      <c r="V21" s="709"/>
      <c r="W21" s="710"/>
    </row>
    <row r="22" spans="1:34" ht="22.5" customHeight="1">
      <c r="A22" s="716"/>
      <c r="B22" s="717"/>
      <c r="C22" s="717"/>
      <c r="D22" s="717"/>
      <c r="E22" s="718"/>
      <c r="F22" s="728"/>
      <c r="G22" s="728"/>
      <c r="H22" s="728"/>
      <c r="I22" s="728"/>
      <c r="J22" s="728"/>
      <c r="K22" s="728"/>
      <c r="L22" s="728"/>
      <c r="M22" s="728"/>
      <c r="N22" s="708"/>
      <c r="O22" s="709"/>
      <c r="P22" s="709"/>
      <c r="Q22" s="709"/>
      <c r="R22" s="709"/>
      <c r="S22" s="709"/>
      <c r="T22" s="709"/>
      <c r="U22" s="709"/>
      <c r="V22" s="709"/>
      <c r="W22" s="710"/>
    </row>
    <row r="23" spans="1:34" ht="22.5" customHeight="1">
      <c r="A23" s="716"/>
      <c r="B23" s="717"/>
      <c r="C23" s="717"/>
      <c r="D23" s="717"/>
      <c r="E23" s="718"/>
      <c r="F23" s="728"/>
      <c r="G23" s="728"/>
      <c r="H23" s="728"/>
      <c r="I23" s="728"/>
      <c r="J23" s="728"/>
      <c r="K23" s="728"/>
      <c r="L23" s="728"/>
      <c r="M23" s="728"/>
      <c r="N23" s="708"/>
      <c r="O23" s="709"/>
      <c r="P23" s="709"/>
      <c r="Q23" s="709"/>
      <c r="R23" s="709"/>
      <c r="S23" s="709"/>
      <c r="T23" s="709"/>
      <c r="U23" s="709"/>
      <c r="V23" s="709"/>
      <c r="W23" s="710"/>
    </row>
    <row r="24" spans="1:34" ht="22.5" customHeight="1">
      <c r="A24" s="716"/>
      <c r="B24" s="717"/>
      <c r="C24" s="717"/>
      <c r="D24" s="717"/>
      <c r="E24" s="718"/>
      <c r="F24" s="728"/>
      <c r="G24" s="728"/>
      <c r="H24" s="728"/>
      <c r="I24" s="728"/>
      <c r="J24" s="728"/>
      <c r="K24" s="728"/>
      <c r="L24" s="728"/>
      <c r="M24" s="728"/>
      <c r="N24" s="708"/>
      <c r="O24" s="709"/>
      <c r="P24" s="709"/>
      <c r="Q24" s="709"/>
      <c r="R24" s="709"/>
      <c r="S24" s="709"/>
      <c r="T24" s="709"/>
      <c r="U24" s="709"/>
      <c r="V24" s="709"/>
      <c r="W24" s="710"/>
    </row>
    <row r="25" spans="1:34" ht="22.5" customHeight="1">
      <c r="A25" s="716"/>
      <c r="B25" s="717"/>
      <c r="C25" s="717"/>
      <c r="D25" s="717"/>
      <c r="E25" s="718"/>
      <c r="F25" s="728"/>
      <c r="G25" s="728"/>
      <c r="H25" s="728"/>
      <c r="I25" s="728"/>
      <c r="J25" s="728"/>
      <c r="K25" s="728"/>
      <c r="L25" s="728"/>
      <c r="M25" s="728"/>
      <c r="N25" s="708"/>
      <c r="O25" s="709"/>
      <c r="P25" s="709"/>
      <c r="Q25" s="709"/>
      <c r="R25" s="709"/>
      <c r="S25" s="709"/>
      <c r="T25" s="709"/>
      <c r="U25" s="709"/>
      <c r="V25" s="709"/>
      <c r="W25" s="710"/>
    </row>
    <row r="26" spans="1:34" ht="22.5" customHeight="1">
      <c r="A26" s="729"/>
      <c r="B26" s="729"/>
      <c r="C26" s="729"/>
      <c r="D26" s="729"/>
      <c r="E26" s="729"/>
      <c r="F26" s="730"/>
      <c r="G26" s="730"/>
      <c r="H26" s="730"/>
      <c r="I26" s="730"/>
      <c r="J26" s="730"/>
      <c r="K26" s="730"/>
      <c r="L26" s="730"/>
      <c r="M26" s="730"/>
      <c r="N26" s="722"/>
      <c r="O26" s="723"/>
      <c r="P26" s="723"/>
      <c r="Q26" s="723"/>
      <c r="R26" s="723"/>
      <c r="S26" s="723"/>
      <c r="T26" s="723"/>
      <c r="U26" s="723"/>
      <c r="V26" s="723"/>
      <c r="W26" s="724"/>
    </row>
    <row r="27" spans="1:34" ht="22.5" customHeight="1">
      <c r="A27" s="197"/>
      <c r="B27" s="204"/>
      <c r="C27" s="204"/>
      <c r="D27" s="204"/>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row>
    <row r="28" spans="1:34" ht="22.5" customHeight="1">
      <c r="A28" s="193" t="s">
        <v>377</v>
      </c>
    </row>
    <row r="29" spans="1:34" ht="39.950000000000003" customHeight="1">
      <c r="A29" s="588"/>
      <c r="B29" s="588"/>
      <c r="C29" s="588"/>
      <c r="D29" s="588"/>
      <c r="E29" s="588"/>
      <c r="F29" s="589" t="s">
        <v>332</v>
      </c>
      <c r="G29" s="590"/>
      <c r="H29" s="591"/>
      <c r="I29" s="592" t="s">
        <v>333</v>
      </c>
      <c r="J29" s="593"/>
      <c r="K29" s="594"/>
      <c r="L29" s="592" t="s">
        <v>334</v>
      </c>
      <c r="M29" s="593"/>
      <c r="N29" s="594"/>
      <c r="O29" s="589" t="s">
        <v>335</v>
      </c>
      <c r="P29" s="590"/>
      <c r="Q29" s="591"/>
      <c r="S29" s="595" t="s">
        <v>336</v>
      </c>
      <c r="T29" s="596"/>
      <c r="U29" s="597"/>
      <c r="W29" s="209"/>
      <c r="X29" s="209"/>
    </row>
    <row r="30" spans="1:34" ht="22.5" customHeight="1">
      <c r="A30" s="552" t="s">
        <v>337</v>
      </c>
      <c r="B30" s="587"/>
      <c r="C30" s="587"/>
      <c r="D30" s="587"/>
      <c r="E30" s="553"/>
      <c r="F30" s="731"/>
      <c r="G30" s="732"/>
      <c r="H30" s="200" t="s">
        <v>338</v>
      </c>
      <c r="I30" s="731"/>
      <c r="J30" s="732"/>
      <c r="K30" s="200" t="s">
        <v>338</v>
      </c>
      <c r="L30" s="731"/>
      <c r="M30" s="732"/>
      <c r="N30" s="200" t="s">
        <v>338</v>
      </c>
      <c r="O30" s="731"/>
      <c r="P30" s="732"/>
      <c r="Q30" s="200" t="s">
        <v>338</v>
      </c>
      <c r="S30" s="731"/>
      <c r="T30" s="732"/>
      <c r="U30" s="211" t="s">
        <v>338</v>
      </c>
      <c r="W30" s="210"/>
      <c r="X30" s="210"/>
    </row>
    <row r="31" spans="1:34" ht="22.5" customHeight="1">
      <c r="A31" s="552" t="s">
        <v>339</v>
      </c>
      <c r="B31" s="587"/>
      <c r="C31" s="587"/>
      <c r="D31" s="587"/>
      <c r="E31" s="553"/>
      <c r="F31" s="731"/>
      <c r="G31" s="732"/>
      <c r="H31" s="200" t="s">
        <v>338</v>
      </c>
      <c r="I31" s="731"/>
      <c r="J31" s="732"/>
      <c r="K31" s="200" t="s">
        <v>338</v>
      </c>
      <c r="L31" s="731"/>
      <c r="M31" s="732"/>
      <c r="N31" s="200" t="s">
        <v>338</v>
      </c>
      <c r="O31" s="731"/>
      <c r="P31" s="732"/>
      <c r="Q31" s="200" t="s">
        <v>338</v>
      </c>
      <c r="S31" s="731"/>
      <c r="T31" s="732"/>
      <c r="U31" s="196" t="s">
        <v>338</v>
      </c>
      <c r="W31" s="210"/>
      <c r="X31" s="210"/>
    </row>
    <row r="32" spans="1:34" ht="22.5" customHeight="1">
      <c r="A32" s="552" t="s">
        <v>340</v>
      </c>
      <c r="B32" s="587"/>
      <c r="C32" s="587"/>
      <c r="D32" s="587"/>
      <c r="E32" s="553"/>
      <c r="F32" s="731"/>
      <c r="G32" s="732"/>
      <c r="H32" s="200" t="s">
        <v>338</v>
      </c>
      <c r="I32" s="731"/>
      <c r="J32" s="732"/>
      <c r="K32" s="200" t="s">
        <v>338</v>
      </c>
      <c r="L32" s="731"/>
      <c r="M32" s="732"/>
      <c r="N32" s="200" t="s">
        <v>338</v>
      </c>
      <c r="O32" s="731"/>
      <c r="P32" s="732"/>
      <c r="Q32" s="200" t="s">
        <v>338</v>
      </c>
      <c r="S32" s="731"/>
      <c r="T32" s="732"/>
      <c r="U32" s="213" t="s">
        <v>338</v>
      </c>
    </row>
    <row r="33" spans="1:39" ht="22.5" customHeight="1">
      <c r="A33" s="615" t="s">
        <v>341</v>
      </c>
      <c r="B33" s="616"/>
      <c r="C33" s="616"/>
      <c r="D33" s="616"/>
      <c r="E33" s="617"/>
      <c r="F33" s="704"/>
      <c r="G33" s="705"/>
      <c r="H33" s="215" t="s">
        <v>342</v>
      </c>
      <c r="I33" s="704"/>
      <c r="J33" s="705"/>
      <c r="K33" s="215" t="s">
        <v>342</v>
      </c>
      <c r="L33" s="704"/>
      <c r="M33" s="705"/>
      <c r="N33" s="215" t="s">
        <v>342</v>
      </c>
      <c r="O33" s="704"/>
      <c r="P33" s="705"/>
      <c r="Q33" s="215" t="s">
        <v>342</v>
      </c>
      <c r="S33" s="704"/>
      <c r="T33" s="705"/>
      <c r="U33" s="214" t="s">
        <v>342</v>
      </c>
      <c r="W33" s="209"/>
      <c r="X33" s="209"/>
    </row>
    <row r="34" spans="1:39" ht="22.5" customHeight="1">
      <c r="A34" s="216"/>
      <c r="B34" s="620" t="s">
        <v>343</v>
      </c>
      <c r="C34" s="620"/>
      <c r="D34" s="620"/>
      <c r="E34" s="621"/>
      <c r="F34" s="725"/>
      <c r="G34" s="726"/>
      <c r="H34" s="218" t="s">
        <v>342</v>
      </c>
      <c r="I34" s="725"/>
      <c r="J34" s="726"/>
      <c r="K34" s="218" t="s">
        <v>342</v>
      </c>
      <c r="L34" s="725"/>
      <c r="M34" s="726"/>
      <c r="N34" s="218" t="s">
        <v>342</v>
      </c>
      <c r="O34" s="725"/>
      <c r="P34" s="726"/>
      <c r="Q34" s="218" t="s">
        <v>342</v>
      </c>
      <c r="S34" s="725"/>
      <c r="T34" s="726"/>
      <c r="U34" s="217" t="s">
        <v>342</v>
      </c>
      <c r="W34" s="209"/>
      <c r="X34" s="209"/>
    </row>
    <row r="35" spans="1:39" ht="22.5" customHeight="1">
      <c r="A35" s="552" t="s">
        <v>345</v>
      </c>
      <c r="B35" s="587"/>
      <c r="C35" s="587"/>
      <c r="D35" s="587"/>
      <c r="E35" s="553"/>
      <c r="F35" s="731"/>
      <c r="G35" s="732"/>
      <c r="H35" s="200" t="s">
        <v>346</v>
      </c>
      <c r="I35" s="731"/>
      <c r="J35" s="732"/>
      <c r="K35" s="200" t="s">
        <v>346</v>
      </c>
      <c r="L35" s="731"/>
      <c r="M35" s="732"/>
      <c r="N35" s="200" t="s">
        <v>346</v>
      </c>
      <c r="O35" s="731"/>
      <c r="P35" s="732"/>
      <c r="Q35" s="200" t="s">
        <v>346</v>
      </c>
      <c r="S35" s="731"/>
      <c r="T35" s="732"/>
      <c r="U35" s="196" t="s">
        <v>346</v>
      </c>
    </row>
    <row r="36" spans="1:39" ht="22.5" customHeight="1">
      <c r="A36" s="197" t="s">
        <v>518</v>
      </c>
      <c r="B36" s="206"/>
      <c r="C36" s="206"/>
      <c r="D36" s="206"/>
      <c r="E36" s="206"/>
      <c r="F36" s="207"/>
      <c r="G36" s="207"/>
      <c r="H36" s="207"/>
      <c r="I36" s="207"/>
      <c r="J36" s="208"/>
      <c r="K36" s="207"/>
      <c r="L36" s="207"/>
      <c r="M36" s="207"/>
      <c r="N36" s="207"/>
      <c r="O36" s="208"/>
      <c r="P36" s="207"/>
      <c r="Q36" s="207"/>
      <c r="R36" s="207"/>
      <c r="S36" s="207"/>
      <c r="T36" s="208"/>
      <c r="U36" s="207"/>
      <c r="V36" s="207"/>
      <c r="W36" s="207"/>
      <c r="X36" s="208"/>
      <c r="AC36" s="207"/>
      <c r="AD36" s="207"/>
      <c r="AE36" s="208"/>
      <c r="AF36" s="207"/>
    </row>
    <row r="37" spans="1:39" ht="22.5" customHeight="1">
      <c r="A37" s="219"/>
      <c r="B37" s="206"/>
      <c r="C37" s="206"/>
      <c r="D37" s="206"/>
      <c r="E37" s="206"/>
      <c r="F37" s="207"/>
      <c r="G37" s="207"/>
      <c r="H37" s="207"/>
      <c r="I37" s="207"/>
      <c r="J37" s="208"/>
      <c r="K37" s="207"/>
      <c r="L37" s="207"/>
      <c r="M37" s="207"/>
      <c r="N37" s="207"/>
      <c r="O37" s="208"/>
      <c r="P37" s="207"/>
      <c r="Q37" s="207"/>
      <c r="R37" s="207"/>
      <c r="S37" s="207"/>
      <c r="T37" s="208"/>
      <c r="U37" s="207"/>
      <c r="V37" s="207"/>
      <c r="W37" s="207"/>
      <c r="X37" s="208"/>
      <c r="AC37" s="207"/>
      <c r="AD37" s="207"/>
      <c r="AE37" s="207"/>
      <c r="AF37" s="207"/>
      <c r="AG37" s="208"/>
      <c r="AH37" s="207"/>
      <c r="AM37" s="194"/>
    </row>
    <row r="38" spans="1:39" ht="22.5" customHeight="1">
      <c r="A38" s="219"/>
      <c r="B38" s="206"/>
      <c r="C38" s="206"/>
      <c r="D38" s="206"/>
      <c r="E38" s="206"/>
      <c r="F38" s="207"/>
      <c r="G38" s="207"/>
      <c r="H38" s="207"/>
      <c r="I38" s="207"/>
      <c r="J38" s="208"/>
      <c r="K38" s="207"/>
      <c r="L38" s="207"/>
      <c r="M38" s="207"/>
      <c r="N38" s="207"/>
      <c r="O38" s="208"/>
      <c r="P38" s="207"/>
      <c r="Q38" s="207"/>
      <c r="R38" s="207"/>
      <c r="S38" s="207"/>
      <c r="T38" s="208"/>
      <c r="U38" s="207"/>
      <c r="V38" s="207"/>
      <c r="W38" s="207"/>
      <c r="X38" s="208"/>
      <c r="AC38" s="207"/>
      <c r="AD38" s="207"/>
      <c r="AE38" s="207"/>
      <c r="AF38" s="207"/>
      <c r="AG38" s="208"/>
      <c r="AH38" s="207"/>
      <c r="AI38" s="233"/>
      <c r="AJ38" s="175"/>
      <c r="AK38" s="175"/>
      <c r="AL38" s="175"/>
      <c r="AM38" s="194"/>
    </row>
    <row r="39" spans="1:39" ht="22.5" customHeight="1">
      <c r="A39" s="193" t="s">
        <v>381</v>
      </c>
    </row>
    <row r="40" spans="1:39" ht="22.5" customHeight="1">
      <c r="A40" s="624" t="s">
        <v>348</v>
      </c>
      <c r="B40" s="625"/>
      <c r="C40" s="589" t="s">
        <v>349</v>
      </c>
      <c r="D40" s="590"/>
      <c r="E40" s="590"/>
      <c r="F40" s="590"/>
      <c r="G40" s="590"/>
      <c r="H40" s="589" t="s">
        <v>350</v>
      </c>
      <c r="I40" s="590"/>
      <c r="J40" s="591"/>
      <c r="K40" s="589" t="s">
        <v>351</v>
      </c>
      <c r="L40" s="590"/>
      <c r="M40" s="590"/>
      <c r="N40" s="590"/>
      <c r="O40" s="590"/>
      <c r="P40" s="590"/>
      <c r="Q40" s="590"/>
      <c r="R40" s="590"/>
      <c r="S40" s="590"/>
      <c r="T40" s="590"/>
      <c r="U40" s="590"/>
      <c r="V40" s="590"/>
      <c r="W40" s="591"/>
    </row>
    <row r="41" spans="1:39" ht="22.5" customHeight="1">
      <c r="A41" s="626"/>
      <c r="B41" s="627"/>
      <c r="C41" s="630"/>
      <c r="D41" s="631"/>
      <c r="E41" s="631"/>
      <c r="F41" s="631"/>
      <c r="G41" s="631"/>
      <c r="H41" s="735"/>
      <c r="I41" s="736"/>
      <c r="J41" s="214" t="s">
        <v>352</v>
      </c>
      <c r="K41" s="634"/>
      <c r="L41" s="635"/>
      <c r="M41" s="635"/>
      <c r="N41" s="635"/>
      <c r="O41" s="635"/>
      <c r="P41" s="635"/>
      <c r="Q41" s="635"/>
      <c r="R41" s="635"/>
      <c r="S41" s="635"/>
      <c r="T41" s="635"/>
      <c r="U41" s="635"/>
      <c r="V41" s="635"/>
      <c r="W41" s="636"/>
    </row>
    <row r="42" spans="1:39" ht="22.5" customHeight="1">
      <c r="A42" s="626"/>
      <c r="B42" s="627"/>
      <c r="C42" s="637"/>
      <c r="D42" s="638"/>
      <c r="E42" s="638"/>
      <c r="F42" s="638"/>
      <c r="G42" s="638"/>
      <c r="H42" s="733"/>
      <c r="I42" s="734"/>
      <c r="J42" s="220" t="s">
        <v>352</v>
      </c>
      <c r="K42" s="641"/>
      <c r="L42" s="642"/>
      <c r="M42" s="642"/>
      <c r="N42" s="642"/>
      <c r="O42" s="642"/>
      <c r="P42" s="642"/>
      <c r="Q42" s="642"/>
      <c r="R42" s="642"/>
      <c r="S42" s="642"/>
      <c r="T42" s="642"/>
      <c r="U42" s="642"/>
      <c r="V42" s="642"/>
      <c r="W42" s="643"/>
    </row>
    <row r="43" spans="1:39" ht="22.5" customHeight="1">
      <c r="A43" s="626"/>
      <c r="B43" s="627"/>
      <c r="C43" s="637"/>
      <c r="D43" s="638"/>
      <c r="E43" s="638"/>
      <c r="F43" s="638"/>
      <c r="G43" s="638"/>
      <c r="H43" s="733"/>
      <c r="I43" s="734"/>
      <c r="J43" s="220" t="s">
        <v>352</v>
      </c>
      <c r="K43" s="641"/>
      <c r="L43" s="642"/>
      <c r="M43" s="642"/>
      <c r="N43" s="642"/>
      <c r="O43" s="642"/>
      <c r="P43" s="642"/>
      <c r="Q43" s="642"/>
      <c r="R43" s="642"/>
      <c r="S43" s="642"/>
      <c r="T43" s="642"/>
      <c r="U43" s="642"/>
      <c r="V43" s="642"/>
      <c r="W43" s="643"/>
    </row>
    <row r="44" spans="1:39" ht="22.5" customHeight="1">
      <c r="A44" s="626"/>
      <c r="B44" s="627"/>
      <c r="C44" s="637"/>
      <c r="D44" s="638"/>
      <c r="E44" s="638"/>
      <c r="F44" s="638"/>
      <c r="G44" s="638"/>
      <c r="H44" s="733"/>
      <c r="I44" s="734"/>
      <c r="J44" s="220" t="s">
        <v>352</v>
      </c>
      <c r="K44" s="641"/>
      <c r="L44" s="642"/>
      <c r="M44" s="642"/>
      <c r="N44" s="642"/>
      <c r="O44" s="642"/>
      <c r="P44" s="642"/>
      <c r="Q44" s="642"/>
      <c r="R44" s="642"/>
      <c r="S44" s="642"/>
      <c r="T44" s="642"/>
      <c r="U44" s="642"/>
      <c r="V44" s="642"/>
      <c r="W44" s="643"/>
      <c r="X44" s="221"/>
    </row>
    <row r="45" spans="1:39" ht="22.5" customHeight="1">
      <c r="A45" s="628"/>
      <c r="B45" s="629"/>
      <c r="C45" s="644"/>
      <c r="D45" s="645"/>
      <c r="E45" s="645"/>
      <c r="F45" s="645"/>
      <c r="G45" s="645"/>
      <c r="H45" s="737"/>
      <c r="I45" s="738"/>
      <c r="J45" s="217" t="s">
        <v>352</v>
      </c>
      <c r="K45" s="648"/>
      <c r="L45" s="649"/>
      <c r="M45" s="649"/>
      <c r="N45" s="649"/>
      <c r="O45" s="649"/>
      <c r="P45" s="649"/>
      <c r="Q45" s="649"/>
      <c r="R45" s="649"/>
      <c r="S45" s="649"/>
      <c r="T45" s="649"/>
      <c r="U45" s="649"/>
      <c r="V45" s="649"/>
      <c r="W45" s="650"/>
      <c r="X45" s="221"/>
    </row>
    <row r="46" spans="1:39" ht="22.5" customHeight="1">
      <c r="A46" s="565" t="s">
        <v>353</v>
      </c>
      <c r="B46" s="588"/>
      <c r="C46" s="615" t="s">
        <v>354</v>
      </c>
      <c r="D46" s="616"/>
      <c r="E46" s="616"/>
      <c r="F46" s="616"/>
      <c r="G46" s="616"/>
      <c r="H46" s="615" t="s">
        <v>355</v>
      </c>
      <c r="I46" s="616"/>
      <c r="J46" s="222"/>
      <c r="K46" s="223" t="s">
        <v>356</v>
      </c>
      <c r="L46" s="222"/>
      <c r="M46" s="223" t="s">
        <v>357</v>
      </c>
      <c r="N46" s="616" t="s">
        <v>175</v>
      </c>
      <c r="O46" s="616"/>
      <c r="P46" s="616"/>
      <c r="Q46" s="222"/>
      <c r="R46" s="223" t="s">
        <v>357</v>
      </c>
      <c r="S46" s="655"/>
      <c r="T46" s="655"/>
      <c r="U46" s="655"/>
      <c r="V46" s="655"/>
      <c r="W46" s="656"/>
      <c r="X46" s="221"/>
      <c r="Y46" s="221"/>
      <c r="Z46" s="221"/>
    </row>
    <row r="47" spans="1:39" ht="22.5" customHeight="1">
      <c r="A47" s="588"/>
      <c r="B47" s="588"/>
      <c r="C47" s="651" t="s">
        <v>358</v>
      </c>
      <c r="D47" s="652"/>
      <c r="E47" s="652"/>
      <c r="F47" s="652"/>
      <c r="G47" s="653"/>
      <c r="H47" s="651" t="s">
        <v>355</v>
      </c>
      <c r="I47" s="652"/>
      <c r="J47" s="224"/>
      <c r="K47" s="225" t="s">
        <v>356</v>
      </c>
      <c r="L47" s="224"/>
      <c r="M47" s="225" t="s">
        <v>357</v>
      </c>
      <c r="N47" s="652" t="s">
        <v>175</v>
      </c>
      <c r="O47" s="652"/>
      <c r="P47" s="652"/>
      <c r="Q47" s="224"/>
      <c r="R47" s="225" t="s">
        <v>357</v>
      </c>
      <c r="S47" s="658"/>
      <c r="T47" s="658"/>
      <c r="U47" s="658"/>
      <c r="V47" s="658"/>
      <c r="W47" s="659"/>
      <c r="X47" s="221"/>
      <c r="Y47" s="221"/>
      <c r="Z47" s="221"/>
    </row>
    <row r="48" spans="1:39" ht="22.5" customHeight="1">
      <c r="A48" s="588"/>
      <c r="B48" s="588"/>
      <c r="C48" s="651" t="s">
        <v>359</v>
      </c>
      <c r="D48" s="652"/>
      <c r="E48" s="652"/>
      <c r="F48" s="652"/>
      <c r="G48" s="653"/>
      <c r="H48" s="651" t="s">
        <v>355</v>
      </c>
      <c r="I48" s="652"/>
      <c r="J48" s="224"/>
      <c r="K48" s="225" t="s">
        <v>356</v>
      </c>
      <c r="L48" s="224"/>
      <c r="M48" s="225" t="s">
        <v>357</v>
      </c>
      <c r="N48" s="652" t="s">
        <v>175</v>
      </c>
      <c r="O48" s="652"/>
      <c r="P48" s="652"/>
      <c r="Q48" s="224"/>
      <c r="R48" s="225" t="s">
        <v>357</v>
      </c>
      <c r="S48" s="658"/>
      <c r="T48" s="658"/>
      <c r="U48" s="658"/>
      <c r="V48" s="658"/>
      <c r="W48" s="659"/>
    </row>
    <row r="49" spans="1:33" ht="22.5" customHeight="1">
      <c r="A49" s="588"/>
      <c r="B49" s="588"/>
      <c r="C49" s="660" t="s">
        <v>360</v>
      </c>
      <c r="D49" s="661"/>
      <c r="E49" s="661"/>
      <c r="F49" s="661"/>
      <c r="G49" s="662"/>
      <c r="H49" s="660" t="s">
        <v>355</v>
      </c>
      <c r="I49" s="661"/>
      <c r="J49" s="226"/>
      <c r="K49" s="227" t="s">
        <v>356</v>
      </c>
      <c r="L49" s="226"/>
      <c r="M49" s="227" t="s">
        <v>357</v>
      </c>
      <c r="N49" s="661" t="s">
        <v>175</v>
      </c>
      <c r="O49" s="661"/>
      <c r="P49" s="661"/>
      <c r="Q49" s="226"/>
      <c r="R49" s="227" t="s">
        <v>357</v>
      </c>
      <c r="S49" s="658"/>
      <c r="T49" s="658"/>
      <c r="U49" s="658"/>
      <c r="V49" s="658"/>
      <c r="W49" s="659"/>
    </row>
    <row r="50" spans="1:33" ht="22.5" customHeight="1">
      <c r="A50" s="588"/>
      <c r="B50" s="588"/>
      <c r="C50" s="673" t="s">
        <v>361</v>
      </c>
      <c r="D50" s="673"/>
      <c r="E50" s="673"/>
      <c r="F50" s="673"/>
      <c r="G50" s="673"/>
      <c r="H50" s="661" t="s">
        <v>362</v>
      </c>
      <c r="I50" s="661"/>
      <c r="J50" s="753"/>
      <c r="K50" s="677" t="s">
        <v>363</v>
      </c>
      <c r="L50" s="753"/>
      <c r="M50" s="677" t="s">
        <v>357</v>
      </c>
      <c r="N50" s="679" t="s">
        <v>364</v>
      </c>
      <c r="O50" s="680"/>
      <c r="P50" s="680"/>
      <c r="Q50" s="683"/>
      <c r="R50" s="683"/>
      <c r="S50" s="683"/>
      <c r="T50" s="683"/>
      <c r="U50" s="683"/>
      <c r="V50" s="683"/>
      <c r="W50" s="684"/>
    </row>
    <row r="51" spans="1:33" ht="22.5" customHeight="1">
      <c r="A51" s="588"/>
      <c r="B51" s="588"/>
      <c r="C51" s="550"/>
      <c r="D51" s="550"/>
      <c r="E51" s="550"/>
      <c r="F51" s="550"/>
      <c r="G51" s="550"/>
      <c r="H51" s="674"/>
      <c r="I51" s="674"/>
      <c r="J51" s="754"/>
      <c r="K51" s="678"/>
      <c r="L51" s="754"/>
      <c r="M51" s="678"/>
      <c r="N51" s="681"/>
      <c r="O51" s="682"/>
      <c r="P51" s="682"/>
      <c r="Q51" s="685"/>
      <c r="R51" s="685"/>
      <c r="S51" s="685"/>
      <c r="T51" s="685"/>
      <c r="U51" s="685"/>
      <c r="V51" s="685"/>
      <c r="W51" s="686"/>
    </row>
    <row r="52" spans="1:33" ht="22.5" customHeight="1">
      <c r="A52" s="624" t="s">
        <v>382</v>
      </c>
      <c r="B52" s="739"/>
      <c r="C52" s="744"/>
      <c r="D52" s="745"/>
      <c r="E52" s="745"/>
      <c r="F52" s="745"/>
      <c r="G52" s="745"/>
      <c r="H52" s="745"/>
      <c r="I52" s="745"/>
      <c r="J52" s="745"/>
      <c r="K52" s="745"/>
      <c r="L52" s="745"/>
      <c r="M52" s="745"/>
      <c r="N52" s="745"/>
      <c r="O52" s="745"/>
      <c r="P52" s="745"/>
      <c r="Q52" s="745"/>
      <c r="R52" s="745"/>
      <c r="S52" s="745"/>
      <c r="T52" s="745"/>
      <c r="U52" s="745"/>
      <c r="V52" s="745"/>
      <c r="W52" s="746"/>
    </row>
    <row r="53" spans="1:33" ht="22.5" customHeight="1">
      <c r="A53" s="740"/>
      <c r="B53" s="741"/>
      <c r="C53" s="747"/>
      <c r="D53" s="748"/>
      <c r="E53" s="748"/>
      <c r="F53" s="748"/>
      <c r="G53" s="748"/>
      <c r="H53" s="748"/>
      <c r="I53" s="748"/>
      <c r="J53" s="748"/>
      <c r="K53" s="748"/>
      <c r="L53" s="748"/>
      <c r="M53" s="748"/>
      <c r="N53" s="748"/>
      <c r="O53" s="748"/>
      <c r="P53" s="748"/>
      <c r="Q53" s="748"/>
      <c r="R53" s="748"/>
      <c r="S53" s="748"/>
      <c r="T53" s="748"/>
      <c r="U53" s="748"/>
      <c r="V53" s="748"/>
      <c r="W53" s="749"/>
    </row>
    <row r="54" spans="1:33" ht="22.5" customHeight="1">
      <c r="A54" s="742"/>
      <c r="B54" s="743"/>
      <c r="C54" s="750"/>
      <c r="D54" s="751"/>
      <c r="E54" s="751"/>
      <c r="F54" s="751"/>
      <c r="G54" s="751"/>
      <c r="H54" s="751"/>
      <c r="I54" s="751"/>
      <c r="J54" s="751"/>
      <c r="K54" s="751"/>
      <c r="L54" s="751"/>
      <c r="M54" s="751"/>
      <c r="N54" s="751"/>
      <c r="O54" s="751"/>
      <c r="P54" s="751"/>
      <c r="Q54" s="751"/>
      <c r="R54" s="751"/>
      <c r="S54" s="751"/>
      <c r="T54" s="751"/>
      <c r="U54" s="751"/>
      <c r="V54" s="751"/>
      <c r="W54" s="752"/>
    </row>
    <row r="55" spans="1:33" ht="22.5" customHeight="1">
      <c r="A55" s="367"/>
      <c r="B55" s="228"/>
      <c r="C55" s="229"/>
      <c r="D55" s="229"/>
      <c r="E55" s="229"/>
      <c r="F55" s="229"/>
      <c r="G55" s="229"/>
      <c r="H55" s="229"/>
      <c r="I55" s="229"/>
      <c r="J55" s="229"/>
      <c r="K55" s="229"/>
      <c r="L55" s="207"/>
      <c r="M55" s="207"/>
      <c r="N55" s="207"/>
      <c r="O55" s="207"/>
      <c r="P55" s="230"/>
      <c r="Q55" s="230"/>
      <c r="R55" s="207"/>
      <c r="S55" s="207"/>
      <c r="T55" s="207"/>
      <c r="U55" s="207"/>
      <c r="V55" s="230"/>
      <c r="W55" s="230"/>
      <c r="X55" s="207"/>
      <c r="Y55" s="207"/>
      <c r="Z55" s="207"/>
      <c r="AA55" s="230"/>
      <c r="AB55" s="230"/>
      <c r="AC55" s="229"/>
      <c r="AD55" s="229"/>
      <c r="AE55" s="230"/>
      <c r="AF55" s="230"/>
      <c r="AG55" s="230"/>
    </row>
    <row r="56" spans="1:33" ht="22.5" customHeight="1">
      <c r="A56" s="193" t="s">
        <v>383</v>
      </c>
    </row>
    <row r="57" spans="1:33" ht="22.5" customHeight="1">
      <c r="A57" s="672" t="s">
        <v>366</v>
      </c>
      <c r="B57" s="672"/>
      <c r="C57" s="672"/>
      <c r="E57" s="672" t="s">
        <v>367</v>
      </c>
      <c r="F57" s="672"/>
      <c r="G57" s="672"/>
      <c r="I57" s="672" t="s">
        <v>368</v>
      </c>
      <c r="J57" s="672"/>
      <c r="K57" s="672"/>
      <c r="M57" s="672" t="s">
        <v>369</v>
      </c>
      <c r="N57" s="672"/>
      <c r="O57" s="672"/>
      <c r="Q57" s="672" t="s">
        <v>370</v>
      </c>
      <c r="R57" s="672"/>
      <c r="S57" s="672"/>
      <c r="U57" s="672" t="s">
        <v>371</v>
      </c>
      <c r="V57" s="672"/>
      <c r="W57" s="672"/>
    </row>
    <row r="58" spans="1:33" ht="22.5" customHeight="1">
      <c r="A58" s="687"/>
      <c r="B58" s="688"/>
      <c r="C58" s="689"/>
      <c r="E58" s="687"/>
      <c r="F58" s="688"/>
      <c r="G58" s="689"/>
      <c r="I58" s="687"/>
      <c r="J58" s="688"/>
      <c r="K58" s="689"/>
      <c r="M58" s="687"/>
      <c r="N58" s="688"/>
      <c r="O58" s="689"/>
      <c r="Q58" s="687"/>
      <c r="R58" s="688"/>
      <c r="S58" s="689"/>
      <c r="U58" s="687"/>
      <c r="V58" s="688"/>
      <c r="W58" s="689"/>
    </row>
    <row r="59" spans="1:33" ht="22.5" customHeight="1">
      <c r="A59" s="690"/>
      <c r="B59" s="691"/>
      <c r="C59" s="692"/>
      <c r="E59" s="690"/>
      <c r="F59" s="691"/>
      <c r="G59" s="692"/>
      <c r="I59" s="690"/>
      <c r="J59" s="691"/>
      <c r="K59" s="692"/>
      <c r="M59" s="690"/>
      <c r="N59" s="691"/>
      <c r="O59" s="692"/>
      <c r="Q59" s="690"/>
      <c r="R59" s="691"/>
      <c r="S59" s="692"/>
      <c r="U59" s="690"/>
      <c r="V59" s="691"/>
      <c r="W59" s="692"/>
    </row>
    <row r="60" spans="1:33" ht="22.5" customHeight="1">
      <c r="A60" s="693"/>
      <c r="B60" s="694"/>
      <c r="C60" s="695"/>
      <c r="E60" s="693"/>
      <c r="F60" s="694"/>
      <c r="G60" s="695"/>
      <c r="I60" s="693"/>
      <c r="J60" s="694"/>
      <c r="K60" s="695"/>
      <c r="M60" s="693"/>
      <c r="N60" s="694"/>
      <c r="O60" s="695"/>
      <c r="Q60" s="693"/>
      <c r="R60" s="694"/>
      <c r="S60" s="695"/>
      <c r="U60" s="693"/>
      <c r="V60" s="694"/>
      <c r="W60" s="695"/>
    </row>
    <row r="61" spans="1:33" ht="22.5" customHeight="1"/>
    <row r="62" spans="1:33" ht="22.5" customHeight="1">
      <c r="A62" s="696" t="s">
        <v>519</v>
      </c>
      <c r="B62" s="696"/>
      <c r="C62" s="696"/>
      <c r="D62" s="696"/>
      <c r="E62" s="696"/>
      <c r="F62" s="696"/>
      <c r="G62" s="696"/>
      <c r="H62" s="696"/>
      <c r="I62" s="696"/>
      <c r="J62" s="696"/>
      <c r="K62" s="696"/>
      <c r="L62" s="696"/>
      <c r="M62" s="696"/>
      <c r="N62" s="696"/>
      <c r="O62" s="696"/>
      <c r="P62" s="696"/>
      <c r="Q62" s="696"/>
      <c r="R62" s="696"/>
      <c r="S62" s="696"/>
      <c r="T62" s="696"/>
      <c r="U62" s="696"/>
      <c r="V62" s="696"/>
      <c r="W62" s="696"/>
    </row>
    <row r="63" spans="1:33" ht="22.5" customHeight="1">
      <c r="A63" s="663"/>
      <c r="B63" s="664"/>
      <c r="C63" s="664"/>
      <c r="D63" s="664"/>
      <c r="E63" s="664"/>
      <c r="F63" s="664"/>
      <c r="G63" s="664"/>
      <c r="H63" s="664"/>
      <c r="I63" s="664"/>
      <c r="J63" s="664"/>
      <c r="K63" s="664"/>
      <c r="L63" s="664"/>
      <c r="M63" s="664"/>
      <c r="N63" s="664"/>
      <c r="O63" s="664"/>
      <c r="P63" s="664"/>
      <c r="Q63" s="664"/>
      <c r="R63" s="664"/>
      <c r="S63" s="664"/>
      <c r="T63" s="664"/>
      <c r="U63" s="664"/>
      <c r="V63" s="664"/>
      <c r="W63" s="665"/>
    </row>
    <row r="64" spans="1:33" ht="22.5" customHeight="1">
      <c r="A64" s="666"/>
      <c r="B64" s="667"/>
      <c r="C64" s="667"/>
      <c r="D64" s="667"/>
      <c r="E64" s="667"/>
      <c r="F64" s="667"/>
      <c r="G64" s="667"/>
      <c r="H64" s="667"/>
      <c r="I64" s="667"/>
      <c r="J64" s="667"/>
      <c r="K64" s="667"/>
      <c r="L64" s="667"/>
      <c r="M64" s="667"/>
      <c r="N64" s="667"/>
      <c r="O64" s="667"/>
      <c r="P64" s="667"/>
      <c r="Q64" s="667"/>
      <c r="R64" s="667"/>
      <c r="S64" s="667"/>
      <c r="T64" s="667"/>
      <c r="U64" s="667"/>
      <c r="V64" s="667"/>
      <c r="W64" s="668"/>
    </row>
    <row r="65" spans="1:36" ht="22.5" customHeight="1">
      <c r="A65" s="666"/>
      <c r="B65" s="667"/>
      <c r="C65" s="667"/>
      <c r="D65" s="667"/>
      <c r="E65" s="667"/>
      <c r="F65" s="667"/>
      <c r="G65" s="667"/>
      <c r="H65" s="667"/>
      <c r="I65" s="667"/>
      <c r="J65" s="667"/>
      <c r="K65" s="667"/>
      <c r="L65" s="667"/>
      <c r="M65" s="667"/>
      <c r="N65" s="667"/>
      <c r="O65" s="667"/>
      <c r="P65" s="667"/>
      <c r="Q65" s="667"/>
      <c r="R65" s="667"/>
      <c r="S65" s="667"/>
      <c r="T65" s="667"/>
      <c r="U65" s="667"/>
      <c r="V65" s="667"/>
      <c r="W65" s="668"/>
    </row>
    <row r="66" spans="1:36" ht="22.5" customHeight="1">
      <c r="A66" s="666"/>
      <c r="B66" s="667"/>
      <c r="C66" s="667"/>
      <c r="D66" s="667"/>
      <c r="E66" s="667"/>
      <c r="F66" s="667"/>
      <c r="G66" s="667"/>
      <c r="H66" s="667"/>
      <c r="I66" s="667"/>
      <c r="J66" s="667"/>
      <c r="K66" s="667"/>
      <c r="L66" s="667"/>
      <c r="M66" s="667"/>
      <c r="N66" s="667"/>
      <c r="O66" s="667"/>
      <c r="P66" s="667"/>
      <c r="Q66" s="667"/>
      <c r="R66" s="667"/>
      <c r="S66" s="667"/>
      <c r="T66" s="667"/>
      <c r="U66" s="667"/>
      <c r="V66" s="667"/>
      <c r="W66" s="668"/>
    </row>
    <row r="67" spans="1:36" ht="22.5" customHeight="1">
      <c r="A67" s="666"/>
      <c r="B67" s="667"/>
      <c r="C67" s="667"/>
      <c r="D67" s="667"/>
      <c r="E67" s="667"/>
      <c r="F67" s="667"/>
      <c r="G67" s="667"/>
      <c r="H67" s="667"/>
      <c r="I67" s="667"/>
      <c r="J67" s="667"/>
      <c r="K67" s="667"/>
      <c r="L67" s="667"/>
      <c r="M67" s="667"/>
      <c r="N67" s="667"/>
      <c r="O67" s="667"/>
      <c r="P67" s="667"/>
      <c r="Q67" s="667"/>
      <c r="R67" s="667"/>
      <c r="S67" s="667"/>
      <c r="T67" s="667"/>
      <c r="U67" s="667"/>
      <c r="V67" s="667"/>
      <c r="W67" s="668"/>
    </row>
    <row r="68" spans="1:36" ht="22.5" customHeight="1">
      <c r="A68" s="669"/>
      <c r="B68" s="670"/>
      <c r="C68" s="670"/>
      <c r="D68" s="670"/>
      <c r="E68" s="670"/>
      <c r="F68" s="670"/>
      <c r="G68" s="670"/>
      <c r="H68" s="670"/>
      <c r="I68" s="670"/>
      <c r="J68" s="670"/>
      <c r="K68" s="670"/>
      <c r="L68" s="670"/>
      <c r="M68" s="670"/>
      <c r="N68" s="670"/>
      <c r="O68" s="670"/>
      <c r="P68" s="670"/>
      <c r="Q68" s="670"/>
      <c r="R68" s="670"/>
      <c r="S68" s="670"/>
      <c r="T68" s="670"/>
      <c r="U68" s="670"/>
      <c r="V68" s="670"/>
      <c r="W68" s="671"/>
    </row>
    <row r="69" spans="1:36" ht="22.5" customHeight="1">
      <c r="A69" s="231"/>
      <c r="B69" s="231"/>
      <c r="C69" s="231"/>
      <c r="D69" s="231"/>
      <c r="E69" s="231"/>
      <c r="F69" s="231"/>
      <c r="G69" s="231"/>
      <c r="H69" s="231"/>
      <c r="I69" s="231"/>
      <c r="J69" s="231"/>
      <c r="K69" s="231"/>
      <c r="L69" s="231"/>
      <c r="M69" s="231"/>
      <c r="N69" s="231"/>
      <c r="O69" s="231"/>
      <c r="P69" s="231"/>
      <c r="Q69" s="231"/>
      <c r="R69" s="231"/>
      <c r="S69" s="231"/>
      <c r="T69" s="231"/>
      <c r="U69" s="231"/>
      <c r="V69" s="231"/>
      <c r="W69" s="231"/>
      <c r="AJ69" s="232"/>
    </row>
    <row r="70" spans="1:36" ht="22.5" customHeight="1">
      <c r="A70" s="696" t="s">
        <v>509</v>
      </c>
      <c r="B70" s="696"/>
      <c r="C70" s="696"/>
      <c r="D70" s="696"/>
      <c r="E70" s="696"/>
      <c r="F70" s="696"/>
      <c r="G70" s="696"/>
      <c r="H70" s="696"/>
      <c r="I70" s="696"/>
      <c r="J70" s="696"/>
      <c r="K70" s="696"/>
      <c r="L70" s="696"/>
      <c r="M70" s="696"/>
      <c r="N70" s="696"/>
      <c r="O70" s="696"/>
      <c r="P70" s="696"/>
      <c r="Q70" s="696"/>
      <c r="R70" s="696"/>
      <c r="S70" s="696"/>
      <c r="T70" s="696"/>
      <c r="U70" s="696"/>
      <c r="V70" s="696"/>
      <c r="W70" s="696"/>
    </row>
    <row r="71" spans="1:36" ht="22.5" customHeight="1">
      <c r="A71" s="663"/>
      <c r="B71" s="664"/>
      <c r="C71" s="664"/>
      <c r="D71" s="664"/>
      <c r="E71" s="664"/>
      <c r="F71" s="664"/>
      <c r="G71" s="664"/>
      <c r="H71" s="664"/>
      <c r="I71" s="664"/>
      <c r="J71" s="664"/>
      <c r="K71" s="664"/>
      <c r="L71" s="664"/>
      <c r="M71" s="664"/>
      <c r="N71" s="664"/>
      <c r="O71" s="664"/>
      <c r="P71" s="664"/>
      <c r="Q71" s="664"/>
      <c r="R71" s="664"/>
      <c r="S71" s="664"/>
      <c r="T71" s="664"/>
      <c r="U71" s="664"/>
      <c r="V71" s="664"/>
      <c r="W71" s="665"/>
    </row>
    <row r="72" spans="1:36" ht="22.5" customHeight="1">
      <c r="A72" s="666"/>
      <c r="B72" s="667"/>
      <c r="C72" s="667"/>
      <c r="D72" s="667"/>
      <c r="E72" s="667"/>
      <c r="F72" s="667"/>
      <c r="G72" s="667"/>
      <c r="H72" s="667"/>
      <c r="I72" s="667"/>
      <c r="J72" s="667"/>
      <c r="K72" s="667"/>
      <c r="L72" s="667"/>
      <c r="M72" s="667"/>
      <c r="N72" s="667"/>
      <c r="O72" s="667"/>
      <c r="P72" s="667"/>
      <c r="Q72" s="667"/>
      <c r="R72" s="667"/>
      <c r="S72" s="667"/>
      <c r="T72" s="667"/>
      <c r="U72" s="667"/>
      <c r="V72" s="667"/>
      <c r="W72" s="668"/>
    </row>
    <row r="73" spans="1:36" ht="22.5" customHeight="1">
      <c r="A73" s="666"/>
      <c r="B73" s="667"/>
      <c r="C73" s="667"/>
      <c r="D73" s="667"/>
      <c r="E73" s="667"/>
      <c r="F73" s="667"/>
      <c r="G73" s="667"/>
      <c r="H73" s="667"/>
      <c r="I73" s="667"/>
      <c r="J73" s="667"/>
      <c r="K73" s="667"/>
      <c r="L73" s="667"/>
      <c r="M73" s="667"/>
      <c r="N73" s="667"/>
      <c r="O73" s="667"/>
      <c r="P73" s="667"/>
      <c r="Q73" s="667"/>
      <c r="R73" s="667"/>
      <c r="S73" s="667"/>
      <c r="T73" s="667"/>
      <c r="U73" s="667"/>
      <c r="V73" s="667"/>
      <c r="W73" s="668"/>
    </row>
    <row r="74" spans="1:36" ht="22.5" customHeight="1">
      <c r="A74" s="666"/>
      <c r="B74" s="667"/>
      <c r="C74" s="667"/>
      <c r="D74" s="667"/>
      <c r="E74" s="667"/>
      <c r="F74" s="667"/>
      <c r="G74" s="667"/>
      <c r="H74" s="667"/>
      <c r="I74" s="667"/>
      <c r="J74" s="667"/>
      <c r="K74" s="667"/>
      <c r="L74" s="667"/>
      <c r="M74" s="667"/>
      <c r="N74" s="667"/>
      <c r="O74" s="667"/>
      <c r="P74" s="667"/>
      <c r="Q74" s="667"/>
      <c r="R74" s="667"/>
      <c r="S74" s="667"/>
      <c r="T74" s="667"/>
      <c r="U74" s="667"/>
      <c r="V74" s="667"/>
      <c r="W74" s="668"/>
    </row>
    <row r="75" spans="1:36" ht="22.5" customHeight="1">
      <c r="A75" s="666"/>
      <c r="B75" s="667"/>
      <c r="C75" s="667"/>
      <c r="D75" s="667"/>
      <c r="E75" s="667"/>
      <c r="F75" s="667"/>
      <c r="G75" s="667"/>
      <c r="H75" s="667"/>
      <c r="I75" s="667"/>
      <c r="J75" s="667"/>
      <c r="K75" s="667"/>
      <c r="L75" s="667"/>
      <c r="M75" s="667"/>
      <c r="N75" s="667"/>
      <c r="O75" s="667"/>
      <c r="P75" s="667"/>
      <c r="Q75" s="667"/>
      <c r="R75" s="667"/>
      <c r="S75" s="667"/>
      <c r="T75" s="667"/>
      <c r="U75" s="667"/>
      <c r="V75" s="667"/>
      <c r="W75" s="668"/>
    </row>
    <row r="76" spans="1:36" ht="22.5" customHeight="1">
      <c r="A76" s="669"/>
      <c r="B76" s="670"/>
      <c r="C76" s="670"/>
      <c r="D76" s="670"/>
      <c r="E76" s="670"/>
      <c r="F76" s="670"/>
      <c r="G76" s="670"/>
      <c r="H76" s="670"/>
      <c r="I76" s="670"/>
      <c r="J76" s="670"/>
      <c r="K76" s="670"/>
      <c r="L76" s="670"/>
      <c r="M76" s="670"/>
      <c r="N76" s="670"/>
      <c r="O76" s="670"/>
      <c r="P76" s="670"/>
      <c r="Q76" s="670"/>
      <c r="R76" s="670"/>
      <c r="S76" s="670"/>
      <c r="T76" s="670"/>
      <c r="U76" s="670"/>
      <c r="V76" s="670"/>
      <c r="W76" s="671"/>
    </row>
    <row r="77" spans="1:36" ht="22.5" customHeight="1"/>
    <row r="78" spans="1:36" ht="22.5" customHeight="1"/>
    <row r="79" spans="1:36" ht="22.5" customHeight="1"/>
    <row r="80" spans="1:36"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15" customHeight="1"/>
    <row r="91" ht="15" customHeight="1"/>
  </sheetData>
  <sheetProtection password="FA39" sheet="1" objects="1" scenarios="1"/>
  <mergeCells count="169">
    <mergeCell ref="A1:D1"/>
    <mergeCell ref="A2:W2"/>
    <mergeCell ref="A4:B4"/>
    <mergeCell ref="C4:G4"/>
    <mergeCell ref="H4:I4"/>
    <mergeCell ref="J4:K4"/>
    <mergeCell ref="L4:S4"/>
    <mergeCell ref="T4:U4"/>
    <mergeCell ref="V4:W4"/>
    <mergeCell ref="F15:S15"/>
    <mergeCell ref="T15:U15"/>
    <mergeCell ref="V15:W15"/>
    <mergeCell ref="A5:B5"/>
    <mergeCell ref="C5:G5"/>
    <mergeCell ref="H5:I5"/>
    <mergeCell ref="J5:K5"/>
    <mergeCell ref="L5:S5"/>
    <mergeCell ref="T5:U5"/>
    <mergeCell ref="V5:W5"/>
    <mergeCell ref="A9:S9"/>
    <mergeCell ref="T9:U9"/>
    <mergeCell ref="V9:W9"/>
    <mergeCell ref="A10:E16"/>
    <mergeCell ref="F10:S10"/>
    <mergeCell ref="T10:U10"/>
    <mergeCell ref="V10:W10"/>
    <mergeCell ref="F11:S11"/>
    <mergeCell ref="T11:U11"/>
    <mergeCell ref="V11:W11"/>
    <mergeCell ref="F12:S12"/>
    <mergeCell ref="T12:U12"/>
    <mergeCell ref="V12:W12"/>
    <mergeCell ref="F13:S13"/>
    <mergeCell ref="T13:U13"/>
    <mergeCell ref="V13:W13"/>
    <mergeCell ref="F14:S14"/>
    <mergeCell ref="T14:U14"/>
    <mergeCell ref="V14:W14"/>
    <mergeCell ref="A25:E25"/>
    <mergeCell ref="F25:M25"/>
    <mergeCell ref="N25:W25"/>
    <mergeCell ref="F16:S16"/>
    <mergeCell ref="T16:U16"/>
    <mergeCell ref="V16:W16"/>
    <mergeCell ref="A19:E19"/>
    <mergeCell ref="F19:M19"/>
    <mergeCell ref="N19:W19"/>
    <mergeCell ref="A20:E20"/>
    <mergeCell ref="F20:M20"/>
    <mergeCell ref="N20:W20"/>
    <mergeCell ref="A21:E21"/>
    <mergeCell ref="F21:M21"/>
    <mergeCell ref="N21:W21"/>
    <mergeCell ref="A22:E22"/>
    <mergeCell ref="F22:M22"/>
    <mergeCell ref="N22:W22"/>
    <mergeCell ref="A23:E23"/>
    <mergeCell ref="F23:M23"/>
    <mergeCell ref="N23:W23"/>
    <mergeCell ref="A24:E24"/>
    <mergeCell ref="F24:M24"/>
    <mergeCell ref="N24:W24"/>
    <mergeCell ref="A26:E26"/>
    <mergeCell ref="F26:M26"/>
    <mergeCell ref="N26:W26"/>
    <mergeCell ref="A29:E29"/>
    <mergeCell ref="F29:H29"/>
    <mergeCell ref="I29:K29"/>
    <mergeCell ref="L29:N29"/>
    <mergeCell ref="O29:Q29"/>
    <mergeCell ref="S29:U29"/>
    <mergeCell ref="A30:E30"/>
    <mergeCell ref="F30:G30"/>
    <mergeCell ref="I30:J30"/>
    <mergeCell ref="L30:M30"/>
    <mergeCell ref="O30:P30"/>
    <mergeCell ref="S30:T30"/>
    <mergeCell ref="A31:E31"/>
    <mergeCell ref="F31:G31"/>
    <mergeCell ref="I31:J31"/>
    <mergeCell ref="L31:M31"/>
    <mergeCell ref="O31:P31"/>
    <mergeCell ref="S31:T31"/>
    <mergeCell ref="S33:T33"/>
    <mergeCell ref="A32:E32"/>
    <mergeCell ref="F32:G32"/>
    <mergeCell ref="I32:J32"/>
    <mergeCell ref="L32:M32"/>
    <mergeCell ref="O32:P32"/>
    <mergeCell ref="S32:T32"/>
    <mergeCell ref="A33:E33"/>
    <mergeCell ref="F33:G33"/>
    <mergeCell ref="O33:P33"/>
    <mergeCell ref="A35:E35"/>
    <mergeCell ref="F35:G35"/>
    <mergeCell ref="I33:J33"/>
    <mergeCell ref="L33:M33"/>
    <mergeCell ref="B34:E34"/>
    <mergeCell ref="F34:G34"/>
    <mergeCell ref="I34:J34"/>
    <mergeCell ref="L34:M34"/>
    <mergeCell ref="I35:J35"/>
    <mergeCell ref="O34:P34"/>
    <mergeCell ref="K42:W42"/>
    <mergeCell ref="S49:W49"/>
    <mergeCell ref="N50:P51"/>
    <mergeCell ref="N49:P49"/>
    <mergeCell ref="S34:T34"/>
    <mergeCell ref="L35:M35"/>
    <mergeCell ref="O35:P35"/>
    <mergeCell ref="S35:T35"/>
    <mergeCell ref="Q50:W51"/>
    <mergeCell ref="N47:P47"/>
    <mergeCell ref="S47:W47"/>
    <mergeCell ref="K50:K51"/>
    <mergeCell ref="L50:L51"/>
    <mergeCell ref="M50:M51"/>
    <mergeCell ref="A40:B45"/>
    <mergeCell ref="C40:G40"/>
    <mergeCell ref="H40:J40"/>
    <mergeCell ref="K40:W40"/>
    <mergeCell ref="C41:G41"/>
    <mergeCell ref="H41:I41"/>
    <mergeCell ref="K41:W41"/>
    <mergeCell ref="C42:G42"/>
    <mergeCell ref="H42:I42"/>
    <mergeCell ref="H45:I45"/>
    <mergeCell ref="C43:G43"/>
    <mergeCell ref="H43:I43"/>
    <mergeCell ref="K43:W43"/>
    <mergeCell ref="C44:G44"/>
    <mergeCell ref="H44:I44"/>
    <mergeCell ref="K44:W44"/>
    <mergeCell ref="C45:G45"/>
    <mergeCell ref="K45:W45"/>
    <mergeCell ref="A63:W68"/>
    <mergeCell ref="A71:W76"/>
    <mergeCell ref="A58:C60"/>
    <mergeCell ref="E58:G60"/>
    <mergeCell ref="I58:K60"/>
    <mergeCell ref="M58:O60"/>
    <mergeCell ref="Q58:S60"/>
    <mergeCell ref="A70:W70"/>
    <mergeCell ref="A62:W62"/>
    <mergeCell ref="U58:W60"/>
    <mergeCell ref="A52:B54"/>
    <mergeCell ref="C52:W54"/>
    <mergeCell ref="A57:C57"/>
    <mergeCell ref="E57:G57"/>
    <mergeCell ref="A46:B51"/>
    <mergeCell ref="C46:G46"/>
    <mergeCell ref="H46:I46"/>
    <mergeCell ref="N46:P46"/>
    <mergeCell ref="S46:W46"/>
    <mergeCell ref="C47:G47"/>
    <mergeCell ref="H47:I47"/>
    <mergeCell ref="C49:G49"/>
    <mergeCell ref="H49:I49"/>
    <mergeCell ref="C50:G51"/>
    <mergeCell ref="C48:G48"/>
    <mergeCell ref="H48:I48"/>
    <mergeCell ref="N48:P48"/>
    <mergeCell ref="S48:W48"/>
    <mergeCell ref="I57:K57"/>
    <mergeCell ref="M57:O57"/>
    <mergeCell ref="Q57:S57"/>
    <mergeCell ref="U57:W57"/>
    <mergeCell ref="H50:I51"/>
    <mergeCell ref="J50:J51"/>
  </mergeCells>
  <phoneticPr fontId="39"/>
  <conditionalFormatting sqref="A5 T5 F10:U16 F30:G35 I30:J35 L30:M35 O30:P35 S30:T35 C41:I45 K41:W45 J46:J51 L46:L51 Q46:Q50 C52 A58 E58 I58 M58 Q58 U58 A63 A71 A20:W26">
    <cfRule type="expression" dxfId="3" priority="2" stopIfTrue="1">
      <formula>A5=""</formula>
    </cfRule>
  </conditionalFormatting>
  <conditionalFormatting sqref="C5:S5 V5 T9">
    <cfRule type="expression" dxfId="2" priority="1" stopIfTrue="1">
      <formula>C5=""</formula>
    </cfRule>
  </conditionalFormatting>
  <dataValidations count="2">
    <dataValidation type="list" allowBlank="1" showInputMessage="1" showErrorMessage="1" sqref="A5:B5">
      <formula1>INDIRECT("FM研修生番号")</formula1>
    </dataValidation>
    <dataValidation type="whole" imeMode="halfAlpha" operator="greaterThanOrEqual" allowBlank="1" showErrorMessage="1" sqref="T5:U5">
      <formula1>1</formula1>
    </dataValidation>
  </dataValidations>
  <printOptions horizontalCentered="1"/>
  <pageMargins left="0.39370078740157483" right="0.39370078740157483" top="0.39370078740157483" bottom="0.19685039370078741" header="0.47244094488188981" footer="3.937007874015748E-2"/>
  <pageSetup paperSize="9" orientation="portrait" r:id="rId1"/>
  <headerFooter alignWithMargins="0">
    <oddHeader>&amp;R&amp;A&amp;P/&amp;N</oddHeader>
  </headerFooter>
  <rowBreaks count="1" manualBreakCount="1">
    <brk id="37" max="2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sheetPr>
  <dimension ref="A1:T35"/>
  <sheetViews>
    <sheetView view="pageBreakPreview" zoomScaleNormal="100" zoomScaleSheetLayoutView="100" workbookViewId="0">
      <selection activeCell="L1" sqref="L1"/>
    </sheetView>
  </sheetViews>
  <sheetFormatPr defaultRowHeight="13.5" customHeight="1"/>
  <cols>
    <col min="1" max="1" width="3.625" style="31" customWidth="1"/>
    <col min="2" max="2" width="9" style="31"/>
    <col min="3" max="3" width="5.25" style="31" bestFit="1" customWidth="1"/>
    <col min="4" max="6" width="5.625" style="31" customWidth="1"/>
    <col min="7" max="7" width="9" style="31" bestFit="1" customWidth="1"/>
    <col min="8" max="8" width="9.125" style="31" customWidth="1"/>
    <col min="9" max="9" width="10.625" style="31" customWidth="1"/>
    <col min="10" max="10" width="12.625" style="31" customWidth="1"/>
    <col min="11" max="11" width="10.625" style="31" customWidth="1"/>
    <col min="12" max="12" width="3.625" style="31" customWidth="1"/>
    <col min="13" max="14" width="9" style="31"/>
    <col min="15" max="15" width="9" style="31" customWidth="1"/>
    <col min="16" max="16384" width="9" style="31"/>
  </cols>
  <sheetData>
    <row r="1" spans="1:20" ht="20.100000000000001" customHeight="1">
      <c r="A1" s="388" t="s">
        <v>271</v>
      </c>
      <c r="B1" s="389"/>
      <c r="C1" s="390"/>
      <c r="D1" s="335" t="s">
        <v>580</v>
      </c>
      <c r="E1" s="42"/>
    </row>
    <row r="2" spans="1:20" ht="20.100000000000001" customHeight="1">
      <c r="A2" s="43"/>
      <c r="B2" s="43"/>
      <c r="C2" s="43"/>
      <c r="D2" s="44"/>
      <c r="E2" s="45"/>
      <c r="I2" s="46" t="s">
        <v>224</v>
      </c>
      <c r="J2" s="42"/>
      <c r="K2" s="42"/>
    </row>
    <row r="3" spans="1:20" ht="20.100000000000001" customHeight="1">
      <c r="I3" s="103" t="s">
        <v>12</v>
      </c>
      <c r="J3" s="391"/>
      <c r="K3" s="391"/>
    </row>
    <row r="4" spans="1:20" ht="20.100000000000001" customHeight="1">
      <c r="I4" s="103" t="s">
        <v>13</v>
      </c>
      <c r="J4" s="391"/>
      <c r="K4" s="391"/>
    </row>
    <row r="5" spans="1:20" ht="20.100000000000001" customHeight="1">
      <c r="I5" s="103" t="s">
        <v>14</v>
      </c>
      <c r="J5" s="392"/>
      <c r="K5" s="392"/>
    </row>
    <row r="6" spans="1:20" ht="20.100000000000001" customHeight="1">
      <c r="I6" s="103" t="s">
        <v>17</v>
      </c>
      <c r="J6" s="393" t="str">
        <f>IF(OR(H15="",I15="",J15="",K15=""),"",(H15 &amp; "-" &amp; VLOOKUP(I15,リスト!K4:L50,2,FALSE) &amp; "-" &amp; VLOOKUP(J15,リスト!O4:P12,2,FALSE) &amp; "-" &amp; K15 &amp; "-7"))</f>
        <v/>
      </c>
      <c r="K6" s="393"/>
      <c r="P6" s="47"/>
      <c r="Q6" s="47"/>
      <c r="R6" s="47"/>
      <c r="S6" s="47"/>
      <c r="T6" s="47"/>
    </row>
    <row r="7" spans="1:20" ht="20.100000000000001" customHeight="1">
      <c r="B7" s="31" t="s">
        <v>15</v>
      </c>
      <c r="P7" s="47"/>
      <c r="Q7" s="47"/>
      <c r="R7" s="47"/>
      <c r="S7" s="47"/>
      <c r="T7" s="47"/>
    </row>
    <row r="8" spans="1:20" ht="20.100000000000001" customHeight="1">
      <c r="B8" s="31" t="s">
        <v>16</v>
      </c>
      <c r="P8" s="47"/>
      <c r="Q8" s="47"/>
      <c r="R8" s="47"/>
      <c r="S8" s="47"/>
      <c r="T8" s="47"/>
    </row>
    <row r="9" spans="1:20" ht="20.100000000000001" customHeight="1">
      <c r="P9" s="47"/>
      <c r="Q9" s="47"/>
      <c r="R9" s="47"/>
      <c r="S9" s="47"/>
      <c r="T9" s="47"/>
    </row>
    <row r="10" spans="1:20" ht="20.100000000000001" customHeight="1">
      <c r="F10" s="394" t="s">
        <v>464</v>
      </c>
      <c r="G10" s="394"/>
      <c r="H10" s="377"/>
      <c r="I10" s="377"/>
      <c r="J10" s="377"/>
      <c r="K10" s="377"/>
      <c r="P10" s="47"/>
      <c r="Q10" s="47"/>
      <c r="R10" s="47"/>
      <c r="S10" s="47"/>
      <c r="T10" s="47"/>
    </row>
    <row r="11" spans="1:20" ht="20.100000000000001" customHeight="1">
      <c r="F11" s="41" t="s">
        <v>18</v>
      </c>
      <c r="G11" s="41" t="s">
        <v>19</v>
      </c>
      <c r="H11" s="377"/>
      <c r="I11" s="377"/>
      <c r="J11" s="377"/>
      <c r="K11" s="377"/>
    </row>
    <row r="12" spans="1:20" ht="20.100000000000001" customHeight="1"/>
    <row r="13" spans="1:20" ht="20.100000000000001" customHeight="1">
      <c r="H13" s="383" t="s">
        <v>520</v>
      </c>
      <c r="I13" s="383"/>
      <c r="J13" s="383"/>
      <c r="K13" s="383"/>
    </row>
    <row r="14" spans="1:20" ht="20.100000000000001" customHeight="1">
      <c r="H14" s="40" t="s">
        <v>8</v>
      </c>
      <c r="I14" s="40" t="s">
        <v>9</v>
      </c>
      <c r="J14" s="48" t="s">
        <v>10</v>
      </c>
      <c r="K14" s="40" t="s">
        <v>11</v>
      </c>
    </row>
    <row r="15" spans="1:20" ht="20.100000000000001" customHeight="1">
      <c r="H15" s="49">
        <v>4</v>
      </c>
      <c r="I15" s="39"/>
      <c r="J15" s="39"/>
      <c r="K15" s="39"/>
    </row>
    <row r="16" spans="1:20" ht="20.100000000000001" customHeight="1"/>
    <row r="17" spans="2:11" ht="20.100000000000001" customHeight="1">
      <c r="B17" s="382" t="s">
        <v>428</v>
      </c>
      <c r="C17" s="382"/>
      <c r="D17" s="382"/>
      <c r="E17" s="382"/>
      <c r="F17" s="382"/>
      <c r="G17" s="382"/>
      <c r="H17" s="382"/>
      <c r="I17" s="382"/>
      <c r="J17" s="382"/>
      <c r="K17" s="382"/>
    </row>
    <row r="18" spans="2:11" ht="20.100000000000001" customHeight="1">
      <c r="B18" s="384" t="str">
        <f>IF(J3&lt;&gt;"",VLOOKUP('7-1(表紙)'!J3,リスト!G46:H49,2,FALSE),"")</f>
        <v/>
      </c>
      <c r="C18" s="384"/>
      <c r="D18" s="384"/>
      <c r="E18" s="384"/>
      <c r="F18" s="384"/>
      <c r="G18" s="384"/>
      <c r="H18" s="384"/>
      <c r="I18" s="384"/>
      <c r="J18" s="384"/>
      <c r="K18" s="384"/>
    </row>
    <row r="19" spans="2:11" ht="20.100000000000001" customHeight="1">
      <c r="B19" s="42"/>
      <c r="C19" s="42"/>
      <c r="D19" s="42"/>
      <c r="E19" s="42"/>
      <c r="F19" s="42"/>
      <c r="G19" s="42"/>
      <c r="H19" s="42"/>
      <c r="I19" s="42"/>
      <c r="J19" s="42"/>
      <c r="K19" s="42"/>
    </row>
    <row r="20" spans="2:11" ht="20.100000000000001" customHeight="1">
      <c r="B20" s="376" t="s">
        <v>20</v>
      </c>
      <c r="C20" s="376"/>
      <c r="D20" s="376"/>
      <c r="E20" s="376"/>
      <c r="F20" s="376"/>
      <c r="G20" s="376"/>
      <c r="H20" s="376"/>
      <c r="I20" s="376"/>
      <c r="J20" s="376"/>
      <c r="K20" s="376"/>
    </row>
    <row r="21" spans="2:11" ht="18" customHeight="1">
      <c r="B21" s="387"/>
      <c r="C21" s="387"/>
      <c r="D21" s="387"/>
      <c r="E21" s="387"/>
      <c r="F21" s="387"/>
      <c r="G21" s="387"/>
      <c r="H21" s="387"/>
      <c r="I21" s="387"/>
      <c r="J21" s="387"/>
      <c r="K21" s="387"/>
    </row>
    <row r="22" spans="2:11" ht="18" customHeight="1">
      <c r="B22" s="387" t="s">
        <v>21</v>
      </c>
      <c r="C22" s="387"/>
      <c r="D22" s="387"/>
      <c r="E22" s="387"/>
      <c r="F22" s="387"/>
      <c r="G22" s="387"/>
      <c r="H22" s="387"/>
      <c r="I22" s="387"/>
      <c r="J22" s="387"/>
      <c r="K22" s="387"/>
    </row>
    <row r="23" spans="2:11" ht="18" customHeight="1"/>
    <row r="24" spans="2:11" ht="18" customHeight="1">
      <c r="B24" s="40" t="s">
        <v>123</v>
      </c>
      <c r="C24" s="305" t="s">
        <v>7</v>
      </c>
      <c r="D24" s="303" t="s">
        <v>272</v>
      </c>
      <c r="E24" s="378" t="str">
        <f>B18</f>
        <v/>
      </c>
      <c r="F24" s="378"/>
      <c r="G24" s="378"/>
      <c r="H24" s="378"/>
      <c r="I24" s="378"/>
      <c r="J24" s="378"/>
      <c r="K24" s="379"/>
    </row>
    <row r="25" spans="2:11" ht="18" customHeight="1">
      <c r="B25" s="40" t="s">
        <v>123</v>
      </c>
      <c r="C25" s="305" t="s">
        <v>7</v>
      </c>
      <c r="D25" s="303" t="s">
        <v>273</v>
      </c>
      <c r="E25" s="378" t="s">
        <v>238</v>
      </c>
      <c r="F25" s="378"/>
      <c r="G25" s="378"/>
      <c r="H25" s="378"/>
      <c r="I25" s="378"/>
      <c r="J25" s="378"/>
      <c r="K25" s="379"/>
    </row>
    <row r="26" spans="2:11" ht="18" customHeight="1">
      <c r="B26" s="40" t="s">
        <v>24</v>
      </c>
      <c r="C26" s="305" t="s">
        <v>7</v>
      </c>
      <c r="D26" s="303" t="s">
        <v>274</v>
      </c>
      <c r="E26" s="378" t="s">
        <v>234</v>
      </c>
      <c r="F26" s="378"/>
      <c r="G26" s="378"/>
      <c r="H26" s="378"/>
      <c r="I26" s="378"/>
      <c r="J26" s="378"/>
      <c r="K26" s="379"/>
    </row>
    <row r="27" spans="2:11" ht="18" customHeight="1">
      <c r="B27" s="40" t="str">
        <f>IF(OR('7-4(技術習得費_旅費)'!S11&lt;&gt;0,'7-4(技術習得費_旅費)'!S22&lt;&gt;0),"○","")</f>
        <v/>
      </c>
      <c r="C27" s="306" t="s">
        <v>7</v>
      </c>
      <c r="D27" s="304" t="s">
        <v>481</v>
      </c>
      <c r="E27" s="385" t="s">
        <v>479</v>
      </c>
      <c r="F27" s="385"/>
      <c r="G27" s="385"/>
      <c r="H27" s="385"/>
      <c r="I27" s="385"/>
      <c r="J27" s="385"/>
      <c r="K27" s="386"/>
    </row>
    <row r="28" spans="2:11" ht="18" customHeight="1">
      <c r="B28" s="40" t="str">
        <f>IF('7-5(積算表)'!G8&gt;=0,"○","")</f>
        <v>○</v>
      </c>
      <c r="C28" s="305" t="s">
        <v>7</v>
      </c>
      <c r="D28" s="303" t="s">
        <v>482</v>
      </c>
      <c r="E28" s="378" t="s">
        <v>239</v>
      </c>
      <c r="F28" s="378"/>
      <c r="G28" s="378"/>
      <c r="H28" s="378"/>
      <c r="I28" s="378"/>
      <c r="J28" s="378"/>
      <c r="K28" s="379"/>
    </row>
    <row r="29" spans="2:11" ht="18" customHeight="1">
      <c r="B29" s="171" t="str">
        <f>IF(AND($J$3="研修実績報告書",'7-6(請求書)'!$E$25&lt;&gt;0),"○","")</f>
        <v/>
      </c>
      <c r="C29" s="305" t="str">
        <f>IF(D29="","","様式")</f>
        <v>様式</v>
      </c>
      <c r="D29" s="303" t="s">
        <v>483</v>
      </c>
      <c r="E29" s="378" t="s">
        <v>465</v>
      </c>
      <c r="F29" s="378"/>
      <c r="G29" s="378"/>
      <c r="H29" s="378"/>
      <c r="I29" s="378"/>
      <c r="J29" s="378"/>
      <c r="K29" s="379"/>
    </row>
    <row r="30" spans="2:11" ht="18" customHeight="1">
      <c r="B30" s="171" t="str">
        <f>IF(AND(OR($J$3="研修参加申請書",$J$3="変更研修参加申請書"),'別添様式1（FL調査票）1'!A5&lt;&gt;""),"○","")</f>
        <v/>
      </c>
      <c r="C30" s="380" t="s">
        <v>280</v>
      </c>
      <c r="D30" s="381"/>
      <c r="E30" s="378" t="s">
        <v>281</v>
      </c>
      <c r="F30" s="378"/>
      <c r="G30" s="378"/>
      <c r="H30" s="378"/>
      <c r="I30" s="378"/>
      <c r="J30" s="378"/>
      <c r="K30" s="379"/>
    </row>
    <row r="31" spans="2:11" ht="18" customHeight="1">
      <c r="B31" s="171" t="str">
        <f>IF(AND(OR($J$3="研修参加申請書",$J$3="変更研修参加申請書"),'別添様式2（FM調査票）1'!A5&lt;&gt;""),"○","")</f>
        <v/>
      </c>
      <c r="C31" s="380" t="s">
        <v>282</v>
      </c>
      <c r="D31" s="381"/>
      <c r="E31" s="378" t="s">
        <v>283</v>
      </c>
      <c r="F31" s="378"/>
      <c r="G31" s="378"/>
      <c r="H31" s="378"/>
      <c r="I31" s="378"/>
      <c r="J31" s="378"/>
      <c r="K31" s="379"/>
    </row>
    <row r="32" spans="2:11" ht="18" customHeight="1">
      <c r="D32" s="50"/>
    </row>
    <row r="33" spans="2:11" ht="18" customHeight="1">
      <c r="D33" s="50"/>
      <c r="K33" s="239" t="s">
        <v>216</v>
      </c>
    </row>
    <row r="34" spans="2:11" ht="18" customHeight="1">
      <c r="B34" s="375" t="s">
        <v>485</v>
      </c>
      <c r="C34" s="375"/>
      <c r="D34" s="375"/>
      <c r="E34" s="375"/>
      <c r="F34" s="375"/>
      <c r="G34" s="375"/>
      <c r="H34" s="375"/>
      <c r="I34" s="375"/>
      <c r="J34" s="375"/>
      <c r="K34" s="375"/>
    </row>
    <row r="35" spans="2:11" ht="18" customHeight="1">
      <c r="B35" s="375" t="str">
        <f>"②発信日付は 『 研修生数登録通知書 』 の日付から"&amp;TEXT(リスト!C75,"ggge年m月d日")&amp;"までの期間です"</f>
        <v>②発信日付は 『 研修生数登録通知書 』 の日付から令和5年2月10日までの期間です</v>
      </c>
      <c r="C35" s="375"/>
      <c r="D35" s="375"/>
      <c r="E35" s="375"/>
      <c r="F35" s="375"/>
      <c r="G35" s="375"/>
      <c r="H35" s="375"/>
      <c r="I35" s="375"/>
      <c r="J35" s="375"/>
      <c r="K35" s="375"/>
    </row>
  </sheetData>
  <sheetProtection password="FA39" sheet="1" objects="1" scenarios="1"/>
  <mergeCells count="27">
    <mergeCell ref="E27:K27"/>
    <mergeCell ref="E26:K26"/>
    <mergeCell ref="B21:K21"/>
    <mergeCell ref="B22:K22"/>
    <mergeCell ref="A1:C1"/>
    <mergeCell ref="J3:K3"/>
    <mergeCell ref="J4:K4"/>
    <mergeCell ref="J5:K5"/>
    <mergeCell ref="H10:K10"/>
    <mergeCell ref="J6:K6"/>
    <mergeCell ref="F10:G10"/>
    <mergeCell ref="B34:K34"/>
    <mergeCell ref="B35:K35"/>
    <mergeCell ref="B20:K20"/>
    <mergeCell ref="H11:I11"/>
    <mergeCell ref="J11:K11"/>
    <mergeCell ref="E29:K29"/>
    <mergeCell ref="C30:D30"/>
    <mergeCell ref="C31:D31"/>
    <mergeCell ref="E30:K30"/>
    <mergeCell ref="E31:K31"/>
    <mergeCell ref="B17:K17"/>
    <mergeCell ref="E28:K28"/>
    <mergeCell ref="E24:K24"/>
    <mergeCell ref="H13:K13"/>
    <mergeCell ref="B18:K18"/>
    <mergeCell ref="E25:K25"/>
  </mergeCells>
  <phoneticPr fontId="3"/>
  <conditionalFormatting sqref="F10:G10">
    <cfRule type="expression" dxfId="68" priority="16" stopIfTrue="1">
      <formula>$H$10&lt;&gt;""</formula>
    </cfRule>
    <cfRule type="expression" dxfId="67" priority="17" stopIfTrue="1">
      <formula>$H$10=""</formula>
    </cfRule>
  </conditionalFormatting>
  <conditionalFormatting sqref="F11">
    <cfRule type="expression" dxfId="66" priority="14" stopIfTrue="1">
      <formula>$H$11=""</formula>
    </cfRule>
    <cfRule type="expression" dxfId="65" priority="15" stopIfTrue="1">
      <formula>$H$11&lt;&gt;""</formula>
    </cfRule>
  </conditionalFormatting>
  <conditionalFormatting sqref="G11">
    <cfRule type="expression" dxfId="64" priority="12" stopIfTrue="1">
      <formula>$J$11&lt;&gt;""</formula>
    </cfRule>
    <cfRule type="expression" dxfId="63" priority="13" stopIfTrue="1">
      <formula>$J$11=""</formula>
    </cfRule>
  </conditionalFormatting>
  <conditionalFormatting sqref="I15:K15 J3:K5">
    <cfRule type="containsBlanks" dxfId="62" priority="1" stopIfTrue="1">
      <formula>LEN(TRIM(I3))=0</formula>
    </cfRule>
  </conditionalFormatting>
  <conditionalFormatting sqref="J6 B24:B28">
    <cfRule type="containsBlanks" dxfId="61" priority="10" stopIfTrue="1">
      <formula>LEN(TRIM(B6))=0</formula>
    </cfRule>
  </conditionalFormatting>
  <conditionalFormatting sqref="I3:I6">
    <cfRule type="expression" dxfId="60" priority="9" stopIfTrue="1">
      <formula>J3&lt;&gt;""</formula>
    </cfRule>
  </conditionalFormatting>
  <conditionalFormatting sqref="H10:K10">
    <cfRule type="expression" dxfId="59" priority="8" stopIfTrue="1">
      <formula>$H$10=""</formula>
    </cfRule>
  </conditionalFormatting>
  <conditionalFormatting sqref="H11:I11">
    <cfRule type="expression" dxfId="58" priority="7" stopIfTrue="1">
      <formula>$H$11=""</formula>
    </cfRule>
  </conditionalFormatting>
  <conditionalFormatting sqref="J11:K11">
    <cfRule type="expression" dxfId="57" priority="6" stopIfTrue="1">
      <formula>$J$11=""</formula>
    </cfRule>
  </conditionalFormatting>
  <conditionalFormatting sqref="B29">
    <cfRule type="containsBlanks" dxfId="56" priority="5" stopIfTrue="1">
      <formula>LEN(TRIM(B29))=0</formula>
    </cfRule>
  </conditionalFormatting>
  <conditionalFormatting sqref="B30">
    <cfRule type="containsBlanks" dxfId="55" priority="4" stopIfTrue="1">
      <formula>LEN(TRIM(B30))=0</formula>
    </cfRule>
  </conditionalFormatting>
  <conditionalFormatting sqref="B31">
    <cfRule type="containsBlanks" dxfId="54" priority="3" stopIfTrue="1">
      <formula>LEN(TRIM(B31))=0</formula>
    </cfRule>
  </conditionalFormatting>
  <conditionalFormatting sqref="J5:K5">
    <cfRule type="expression" dxfId="53" priority="2" stopIfTrue="1">
      <formula>AND(J5&gt;=44197,J5&lt;=44561)</formula>
    </cfRule>
    <cfRule type="expression" dxfId="52" priority="11" stopIfTrue="1">
      <formula>AND(J5&gt;=44562,J5&lt;=44926)</formula>
    </cfRule>
  </conditionalFormatting>
  <dataValidations count="7">
    <dataValidation type="custom" operator="equal" allowBlank="1" showInputMessage="1" showErrorMessage="1" error="事業体名は全角25文字以内で入力してください。_x000a_※空白（スペース）も全角で入力してください。" sqref="H10:K10">
      <formula1>AND(LENB(H10)&lt;=50,H10=DBCS(H10))</formula1>
    </dataValidation>
    <dataValidation type="custom" allowBlank="1" showInputMessage="1" showErrorMessage="1" error="役職は全角20文字以内で入力してください。_x000a_※空白（スペース）も全角で入力してください。" sqref="H11:I11">
      <formula1>AND(LENB(H11)&lt;=40,H11=DBCS(H11))</formula1>
    </dataValidation>
    <dataValidation type="custom" allowBlank="1" showInputMessage="1" showErrorMessage="1" error="代表者名は全角20文字以内で入力してください。_x000a_※空白（スペース）も全角で入力してください。" sqref="J11:K11">
      <formula1>AND(LENB(J11)&lt;=40,J11=DBCS(J11))</formula1>
    </dataValidation>
    <dataValidation type="list" allowBlank="1" showInputMessage="1" showErrorMessage="1" error="リストから選択してください。" sqref="J15">
      <formula1>INDIRECT("リスト!$O$4:$O$11")</formula1>
    </dataValidation>
    <dataValidation type="list" allowBlank="1" showInputMessage="1" showErrorMessage="1" error="リストから選択してください。" sqref="I15">
      <formula1>INDIRECT("リスト!$K$4:$K$50")</formula1>
    </dataValidation>
    <dataValidation type="list" allowBlank="1" showInputMessage="1" showErrorMessage="1" sqref="J3:K3">
      <formula1>INDIRECT("リスト!$G$46:$G$49")</formula1>
    </dataValidation>
    <dataValidation type="custom" imeMode="disabled" allowBlank="1" showInputMessage="1" showErrorMessage="1" error="受付番号は3桁の半角数字（ 001 ～ 100 ）で入力してください。" sqref="K15">
      <formula1>AND(ISNUMBER(INT(K15)),INT(K15)&gt;=1,INT(K15)&lt;=100,LENB(K15)=3)</formula1>
    </dataValidation>
  </dataValidations>
  <pageMargins left="0.78740157480314965" right="0.39370078740157483" top="0.39370078740157483" bottom="0.39370078740157483" header="0.19685039370078741" footer="0.19685039370078741"/>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tint="0.59999389629810485"/>
  </sheetPr>
  <dimension ref="A1:AM91"/>
  <sheetViews>
    <sheetView showRuler="0" view="pageBreakPreview" zoomScaleNormal="100" zoomScaleSheetLayoutView="100" workbookViewId="0">
      <selection sqref="A1:D1"/>
    </sheetView>
  </sheetViews>
  <sheetFormatPr defaultColWidth="2.625" defaultRowHeight="14.25"/>
  <cols>
    <col min="1" max="39" width="3.75" style="193" customWidth="1"/>
    <col min="40" max="16384" width="2.625" style="193"/>
  </cols>
  <sheetData>
    <row r="1" spans="1:39" ht="22.5" customHeight="1">
      <c r="A1" s="568" t="s">
        <v>372</v>
      </c>
      <c r="B1" s="568"/>
      <c r="C1" s="568"/>
      <c r="D1" s="568"/>
      <c r="E1" s="191"/>
      <c r="F1" s="192"/>
      <c r="G1" s="192"/>
      <c r="H1" s="192"/>
      <c r="I1" s="192"/>
      <c r="J1" s="192"/>
      <c r="K1" s="192"/>
      <c r="L1" s="192"/>
      <c r="M1" s="192"/>
      <c r="N1" s="192"/>
      <c r="O1" s="192"/>
      <c r="P1" s="192"/>
      <c r="Q1" s="192"/>
      <c r="R1" s="192"/>
      <c r="S1" s="192"/>
      <c r="T1" s="192"/>
      <c r="U1" s="192"/>
      <c r="V1" s="192"/>
      <c r="W1" s="238"/>
      <c r="AG1" s="194"/>
    </row>
    <row r="2" spans="1:39" ht="22.5" customHeight="1">
      <c r="A2" s="569" t="s">
        <v>373</v>
      </c>
      <c r="B2" s="569"/>
      <c r="C2" s="569"/>
      <c r="D2" s="569"/>
      <c r="E2" s="569"/>
      <c r="F2" s="569"/>
      <c r="G2" s="569"/>
      <c r="H2" s="569"/>
      <c r="I2" s="569"/>
      <c r="J2" s="569"/>
      <c r="K2" s="569"/>
      <c r="L2" s="569"/>
      <c r="M2" s="569"/>
      <c r="N2" s="569"/>
      <c r="O2" s="569"/>
      <c r="P2" s="569"/>
      <c r="Q2" s="569"/>
      <c r="R2" s="569"/>
      <c r="S2" s="569"/>
      <c r="T2" s="569"/>
      <c r="U2" s="569"/>
      <c r="V2" s="569"/>
      <c r="W2" s="569"/>
      <c r="X2" s="195"/>
      <c r="Y2" s="195"/>
      <c r="Z2" s="195"/>
      <c r="AA2" s="195"/>
      <c r="AB2" s="195"/>
      <c r="AC2" s="195"/>
      <c r="AD2" s="195"/>
      <c r="AE2" s="195"/>
      <c r="AF2" s="195"/>
      <c r="AG2" s="195"/>
      <c r="AH2" s="195"/>
      <c r="AI2" s="195"/>
      <c r="AJ2" s="195"/>
      <c r="AK2" s="195"/>
      <c r="AL2" s="195"/>
      <c r="AM2" s="195"/>
    </row>
    <row r="3" spans="1:39" ht="22.5" customHeight="1">
      <c r="A3" s="193" t="s">
        <v>310</v>
      </c>
      <c r="E3" s="234" t="str">
        <f>IF('7-1(表紙)'!H10&lt;&gt;"","（所属："&amp;'7-1(表紙)'!H10&amp;"）","(所属）")</f>
        <v>(所属）</v>
      </c>
      <c r="F3" s="234"/>
      <c r="G3" s="234"/>
      <c r="H3" s="234"/>
      <c r="I3" s="234"/>
      <c r="J3" s="234"/>
      <c r="K3" s="234"/>
      <c r="L3" s="234"/>
      <c r="M3" s="234"/>
      <c r="N3" s="234"/>
      <c r="O3" s="234"/>
      <c r="P3" s="234"/>
      <c r="Q3" s="234"/>
      <c r="R3" s="234"/>
      <c r="S3" s="234"/>
      <c r="T3" s="234"/>
      <c r="U3" s="234"/>
      <c r="V3" s="234"/>
      <c r="W3" s="234"/>
    </row>
    <row r="4" spans="1:39" ht="22.5" customHeight="1">
      <c r="A4" s="570" t="s">
        <v>311</v>
      </c>
      <c r="B4" s="571"/>
      <c r="C4" s="550" t="s">
        <v>312</v>
      </c>
      <c r="D4" s="550"/>
      <c r="E4" s="550"/>
      <c r="F4" s="550"/>
      <c r="G4" s="550"/>
      <c r="H4" s="550" t="s">
        <v>313</v>
      </c>
      <c r="I4" s="550"/>
      <c r="J4" s="550" t="s">
        <v>314</v>
      </c>
      <c r="K4" s="550"/>
      <c r="L4" s="550" t="s">
        <v>315</v>
      </c>
      <c r="M4" s="550"/>
      <c r="N4" s="550"/>
      <c r="O4" s="550"/>
      <c r="P4" s="550"/>
      <c r="Q4" s="550"/>
      <c r="R4" s="550"/>
      <c r="S4" s="550"/>
      <c r="T4" s="715" t="s">
        <v>316</v>
      </c>
      <c r="U4" s="715"/>
      <c r="V4" s="570" t="s">
        <v>317</v>
      </c>
      <c r="W4" s="571"/>
    </row>
    <row r="5" spans="1:39" ht="22.5" customHeight="1">
      <c r="A5" s="713"/>
      <c r="B5" s="714"/>
      <c r="C5" s="552" t="str">
        <f>IF(A5&lt;&gt;"",VLOOKUP(A5,'7-2(基本)'!D20:L29,2,FALSE),"")</f>
        <v/>
      </c>
      <c r="D5" s="587"/>
      <c r="E5" s="587"/>
      <c r="F5" s="587"/>
      <c r="G5" s="553"/>
      <c r="H5" s="552" t="str">
        <f>IF(A5&lt;&gt;"",VLOOKUP(A5,'7-2(基本)'!D20:L29,5,FALSE)&amp;"","")</f>
        <v/>
      </c>
      <c r="I5" s="553"/>
      <c r="J5" s="552" t="str">
        <f>IF(A5&lt;&gt;"",VLOOKUP(A5,'7-2(基本)'!D20:L29,6,FALSE)&amp;"","")</f>
        <v/>
      </c>
      <c r="K5" s="553"/>
      <c r="L5" s="580" t="str">
        <f>IF(A5&lt;&gt;"",VLOOKUP(A5,'7-2(基本)'!D20:L29,7,FALSE)&amp;"","")</f>
        <v/>
      </c>
      <c r="M5" s="580"/>
      <c r="N5" s="580"/>
      <c r="O5" s="580"/>
      <c r="P5" s="580"/>
      <c r="Q5" s="580"/>
      <c r="R5" s="580"/>
      <c r="S5" s="580"/>
      <c r="T5" s="581"/>
      <c r="U5" s="581"/>
      <c r="V5" s="552" t="str">
        <f>IF(A5&lt;&gt;"",VLOOKUP(A5,'7-2(基本)'!D20:L29,9,FALSE)&amp;"","")</f>
        <v/>
      </c>
      <c r="W5" s="553"/>
    </row>
    <row r="6" spans="1:39" ht="22.5" customHeight="1">
      <c r="A6" s="197" t="s">
        <v>517</v>
      </c>
      <c r="B6" s="198"/>
      <c r="C6" s="198"/>
    </row>
    <row r="7" spans="1:39" ht="22.5" customHeight="1">
      <c r="A7" s="197"/>
      <c r="B7" s="198"/>
      <c r="C7" s="198"/>
    </row>
    <row r="8" spans="1:39" ht="22.5" customHeight="1">
      <c r="A8" s="193" t="s">
        <v>318</v>
      </c>
    </row>
    <row r="9" spans="1:39" ht="22.5" customHeight="1">
      <c r="A9" s="552" t="s">
        <v>323</v>
      </c>
      <c r="B9" s="587"/>
      <c r="C9" s="587"/>
      <c r="D9" s="587"/>
      <c r="E9" s="587"/>
      <c r="F9" s="587"/>
      <c r="G9" s="587"/>
      <c r="H9" s="587"/>
      <c r="I9" s="587"/>
      <c r="J9" s="587"/>
      <c r="K9" s="587"/>
      <c r="L9" s="587"/>
      <c r="M9" s="587"/>
      <c r="N9" s="587"/>
      <c r="O9" s="587"/>
      <c r="P9" s="587"/>
      <c r="Q9" s="587"/>
      <c r="R9" s="587"/>
      <c r="S9" s="553"/>
      <c r="T9" s="697" t="str">
        <f>IF(SUM(T10:T16)=0,"",SUM(T10:T16))</f>
        <v/>
      </c>
      <c r="U9" s="698"/>
      <c r="V9" s="699" t="s">
        <v>324</v>
      </c>
      <c r="W9" s="700"/>
    </row>
    <row r="10" spans="1:39" ht="22.5" customHeight="1">
      <c r="A10" s="550" t="s">
        <v>325</v>
      </c>
      <c r="B10" s="550"/>
      <c r="C10" s="550"/>
      <c r="D10" s="550"/>
      <c r="E10" s="550"/>
      <c r="F10" s="701"/>
      <c r="G10" s="702"/>
      <c r="H10" s="702"/>
      <c r="I10" s="702"/>
      <c r="J10" s="702"/>
      <c r="K10" s="702"/>
      <c r="L10" s="702"/>
      <c r="M10" s="702"/>
      <c r="N10" s="702"/>
      <c r="O10" s="702"/>
      <c r="P10" s="702"/>
      <c r="Q10" s="702"/>
      <c r="R10" s="702"/>
      <c r="S10" s="703"/>
      <c r="T10" s="704"/>
      <c r="U10" s="705"/>
      <c r="V10" s="706" t="s">
        <v>324</v>
      </c>
      <c r="W10" s="707"/>
    </row>
    <row r="11" spans="1:39" ht="22.5" customHeight="1">
      <c r="A11" s="550"/>
      <c r="B11" s="550"/>
      <c r="C11" s="550"/>
      <c r="D11" s="550"/>
      <c r="E11" s="550"/>
      <c r="F11" s="708"/>
      <c r="G11" s="709"/>
      <c r="H11" s="709"/>
      <c r="I11" s="709"/>
      <c r="J11" s="709"/>
      <c r="K11" s="709"/>
      <c r="L11" s="709"/>
      <c r="M11" s="709"/>
      <c r="N11" s="709"/>
      <c r="O11" s="709"/>
      <c r="P11" s="709"/>
      <c r="Q11" s="709"/>
      <c r="R11" s="709"/>
      <c r="S11" s="710"/>
      <c r="T11" s="711"/>
      <c r="U11" s="712"/>
      <c r="V11" s="720" t="s">
        <v>324</v>
      </c>
      <c r="W11" s="721"/>
    </row>
    <row r="12" spans="1:39" ht="22.5" customHeight="1">
      <c r="A12" s="550"/>
      <c r="B12" s="550"/>
      <c r="C12" s="550"/>
      <c r="D12" s="550"/>
      <c r="E12" s="550"/>
      <c r="F12" s="708"/>
      <c r="G12" s="709"/>
      <c r="H12" s="709"/>
      <c r="I12" s="709"/>
      <c r="J12" s="709"/>
      <c r="K12" s="709"/>
      <c r="L12" s="709"/>
      <c r="M12" s="709"/>
      <c r="N12" s="709"/>
      <c r="O12" s="709"/>
      <c r="P12" s="709"/>
      <c r="Q12" s="709"/>
      <c r="R12" s="709"/>
      <c r="S12" s="710"/>
      <c r="T12" s="711"/>
      <c r="U12" s="712"/>
      <c r="V12" s="720" t="s">
        <v>324</v>
      </c>
      <c r="W12" s="721"/>
    </row>
    <row r="13" spans="1:39" ht="22.5" customHeight="1">
      <c r="A13" s="550"/>
      <c r="B13" s="550"/>
      <c r="C13" s="550"/>
      <c r="D13" s="550"/>
      <c r="E13" s="550"/>
      <c r="F13" s="708"/>
      <c r="G13" s="709"/>
      <c r="H13" s="709"/>
      <c r="I13" s="709"/>
      <c r="J13" s="709"/>
      <c r="K13" s="709"/>
      <c r="L13" s="709"/>
      <c r="M13" s="709"/>
      <c r="N13" s="709"/>
      <c r="O13" s="709"/>
      <c r="P13" s="709"/>
      <c r="Q13" s="709"/>
      <c r="R13" s="709"/>
      <c r="S13" s="710"/>
      <c r="T13" s="711"/>
      <c r="U13" s="712"/>
      <c r="V13" s="720" t="s">
        <v>324</v>
      </c>
      <c r="W13" s="721"/>
    </row>
    <row r="14" spans="1:39" ht="22.5" customHeight="1">
      <c r="A14" s="550"/>
      <c r="B14" s="550"/>
      <c r="C14" s="550"/>
      <c r="D14" s="550"/>
      <c r="E14" s="550"/>
      <c r="F14" s="708"/>
      <c r="G14" s="709"/>
      <c r="H14" s="709"/>
      <c r="I14" s="709"/>
      <c r="J14" s="709"/>
      <c r="K14" s="709"/>
      <c r="L14" s="709"/>
      <c r="M14" s="709"/>
      <c r="N14" s="709"/>
      <c r="O14" s="709"/>
      <c r="P14" s="709"/>
      <c r="Q14" s="709"/>
      <c r="R14" s="709"/>
      <c r="S14" s="710"/>
      <c r="T14" s="711"/>
      <c r="U14" s="712"/>
      <c r="V14" s="720" t="s">
        <v>324</v>
      </c>
      <c r="W14" s="721"/>
    </row>
    <row r="15" spans="1:39" ht="22.5" customHeight="1">
      <c r="A15" s="550"/>
      <c r="B15" s="550"/>
      <c r="C15" s="550"/>
      <c r="D15" s="550"/>
      <c r="E15" s="550"/>
      <c r="F15" s="708"/>
      <c r="G15" s="709"/>
      <c r="H15" s="709"/>
      <c r="I15" s="709"/>
      <c r="J15" s="709"/>
      <c r="K15" s="709"/>
      <c r="L15" s="709"/>
      <c r="M15" s="709"/>
      <c r="N15" s="709"/>
      <c r="O15" s="709"/>
      <c r="P15" s="709"/>
      <c r="Q15" s="709"/>
      <c r="R15" s="709"/>
      <c r="S15" s="710"/>
      <c r="T15" s="711"/>
      <c r="U15" s="712"/>
      <c r="V15" s="720" t="s">
        <v>324</v>
      </c>
      <c r="W15" s="721"/>
    </row>
    <row r="16" spans="1:39" ht="22.5" customHeight="1">
      <c r="A16" s="550"/>
      <c r="B16" s="550"/>
      <c r="C16" s="550"/>
      <c r="D16" s="550"/>
      <c r="E16" s="550"/>
      <c r="F16" s="722"/>
      <c r="G16" s="723"/>
      <c r="H16" s="723"/>
      <c r="I16" s="723"/>
      <c r="J16" s="723"/>
      <c r="K16" s="723"/>
      <c r="L16" s="723"/>
      <c r="M16" s="723"/>
      <c r="N16" s="723"/>
      <c r="O16" s="723"/>
      <c r="P16" s="723"/>
      <c r="Q16" s="723"/>
      <c r="R16" s="723"/>
      <c r="S16" s="724"/>
      <c r="T16" s="725"/>
      <c r="U16" s="726"/>
      <c r="V16" s="678" t="s">
        <v>324</v>
      </c>
      <c r="W16" s="727"/>
    </row>
    <row r="17" spans="1:34" ht="22.5" customHeight="1">
      <c r="A17" s="197"/>
      <c r="B17" s="198"/>
      <c r="C17" s="198"/>
    </row>
    <row r="18" spans="1:34" ht="22.5" customHeight="1">
      <c r="A18" s="193" t="s">
        <v>374</v>
      </c>
    </row>
    <row r="19" spans="1:34" ht="22.5" customHeight="1">
      <c r="A19" s="552" t="s">
        <v>375</v>
      </c>
      <c r="B19" s="587"/>
      <c r="C19" s="587"/>
      <c r="D19" s="587"/>
      <c r="E19" s="553"/>
      <c r="F19" s="550" t="s">
        <v>376</v>
      </c>
      <c r="G19" s="550"/>
      <c r="H19" s="550"/>
      <c r="I19" s="550"/>
      <c r="J19" s="550"/>
      <c r="K19" s="550"/>
      <c r="L19" s="550"/>
      <c r="M19" s="550"/>
      <c r="N19" s="552" t="s">
        <v>325</v>
      </c>
      <c r="O19" s="587"/>
      <c r="P19" s="587"/>
      <c r="Q19" s="587"/>
      <c r="R19" s="587"/>
      <c r="S19" s="587"/>
      <c r="T19" s="587"/>
      <c r="U19" s="587"/>
      <c r="V19" s="587"/>
      <c r="W19" s="553"/>
    </row>
    <row r="20" spans="1:34" ht="22.5" customHeight="1">
      <c r="A20" s="716"/>
      <c r="B20" s="717"/>
      <c r="C20" s="717"/>
      <c r="D20" s="717"/>
      <c r="E20" s="718"/>
      <c r="F20" s="719"/>
      <c r="G20" s="719"/>
      <c r="H20" s="719"/>
      <c r="I20" s="719"/>
      <c r="J20" s="719"/>
      <c r="K20" s="719"/>
      <c r="L20" s="719"/>
      <c r="M20" s="719"/>
      <c r="N20" s="701"/>
      <c r="O20" s="702"/>
      <c r="P20" s="702"/>
      <c r="Q20" s="702"/>
      <c r="R20" s="702"/>
      <c r="S20" s="702"/>
      <c r="T20" s="702"/>
      <c r="U20" s="702"/>
      <c r="V20" s="702"/>
      <c r="W20" s="703"/>
    </row>
    <row r="21" spans="1:34" ht="22.5" customHeight="1">
      <c r="A21" s="716"/>
      <c r="B21" s="717"/>
      <c r="C21" s="717"/>
      <c r="D21" s="717"/>
      <c r="E21" s="718"/>
      <c r="F21" s="728"/>
      <c r="G21" s="728"/>
      <c r="H21" s="728"/>
      <c r="I21" s="728"/>
      <c r="J21" s="728"/>
      <c r="K21" s="728"/>
      <c r="L21" s="728"/>
      <c r="M21" s="728"/>
      <c r="N21" s="708"/>
      <c r="O21" s="709"/>
      <c r="P21" s="709"/>
      <c r="Q21" s="709"/>
      <c r="R21" s="709"/>
      <c r="S21" s="709"/>
      <c r="T21" s="709"/>
      <c r="U21" s="709"/>
      <c r="V21" s="709"/>
      <c r="W21" s="710"/>
    </row>
    <row r="22" spans="1:34" ht="22.5" customHeight="1">
      <c r="A22" s="716"/>
      <c r="B22" s="717"/>
      <c r="C22" s="717"/>
      <c r="D22" s="717"/>
      <c r="E22" s="718"/>
      <c r="F22" s="728"/>
      <c r="G22" s="728"/>
      <c r="H22" s="728"/>
      <c r="I22" s="728"/>
      <c r="J22" s="728"/>
      <c r="K22" s="728"/>
      <c r="L22" s="728"/>
      <c r="M22" s="728"/>
      <c r="N22" s="708"/>
      <c r="O22" s="709"/>
      <c r="P22" s="709"/>
      <c r="Q22" s="709"/>
      <c r="R22" s="709"/>
      <c r="S22" s="709"/>
      <c r="T22" s="709"/>
      <c r="U22" s="709"/>
      <c r="V22" s="709"/>
      <c r="W22" s="710"/>
    </row>
    <row r="23" spans="1:34" ht="22.5" customHeight="1">
      <c r="A23" s="716"/>
      <c r="B23" s="717"/>
      <c r="C23" s="717"/>
      <c r="D23" s="717"/>
      <c r="E23" s="718"/>
      <c r="F23" s="728"/>
      <c r="G23" s="728"/>
      <c r="H23" s="728"/>
      <c r="I23" s="728"/>
      <c r="J23" s="728"/>
      <c r="K23" s="728"/>
      <c r="L23" s="728"/>
      <c r="M23" s="728"/>
      <c r="N23" s="708"/>
      <c r="O23" s="709"/>
      <c r="P23" s="709"/>
      <c r="Q23" s="709"/>
      <c r="R23" s="709"/>
      <c r="S23" s="709"/>
      <c r="T23" s="709"/>
      <c r="U23" s="709"/>
      <c r="V23" s="709"/>
      <c r="W23" s="710"/>
    </row>
    <row r="24" spans="1:34" ht="22.5" customHeight="1">
      <c r="A24" s="716"/>
      <c r="B24" s="717"/>
      <c r="C24" s="717"/>
      <c r="D24" s="717"/>
      <c r="E24" s="718"/>
      <c r="F24" s="728"/>
      <c r="G24" s="728"/>
      <c r="H24" s="728"/>
      <c r="I24" s="728"/>
      <c r="J24" s="728"/>
      <c r="K24" s="728"/>
      <c r="L24" s="728"/>
      <c r="M24" s="728"/>
      <c r="N24" s="708"/>
      <c r="O24" s="709"/>
      <c r="P24" s="709"/>
      <c r="Q24" s="709"/>
      <c r="R24" s="709"/>
      <c r="S24" s="709"/>
      <c r="T24" s="709"/>
      <c r="U24" s="709"/>
      <c r="V24" s="709"/>
      <c r="W24" s="710"/>
    </row>
    <row r="25" spans="1:34" ht="22.5" customHeight="1">
      <c r="A25" s="716"/>
      <c r="B25" s="717"/>
      <c r="C25" s="717"/>
      <c r="D25" s="717"/>
      <c r="E25" s="718"/>
      <c r="F25" s="728"/>
      <c r="G25" s="728"/>
      <c r="H25" s="728"/>
      <c r="I25" s="728"/>
      <c r="J25" s="728"/>
      <c r="K25" s="728"/>
      <c r="L25" s="728"/>
      <c r="M25" s="728"/>
      <c r="N25" s="708"/>
      <c r="O25" s="709"/>
      <c r="P25" s="709"/>
      <c r="Q25" s="709"/>
      <c r="R25" s="709"/>
      <c r="S25" s="709"/>
      <c r="T25" s="709"/>
      <c r="U25" s="709"/>
      <c r="V25" s="709"/>
      <c r="W25" s="710"/>
    </row>
    <row r="26" spans="1:34" ht="22.5" customHeight="1">
      <c r="A26" s="729"/>
      <c r="B26" s="729"/>
      <c r="C26" s="729"/>
      <c r="D26" s="729"/>
      <c r="E26" s="729"/>
      <c r="F26" s="730"/>
      <c r="G26" s="730"/>
      <c r="H26" s="730"/>
      <c r="I26" s="730"/>
      <c r="J26" s="730"/>
      <c r="K26" s="730"/>
      <c r="L26" s="730"/>
      <c r="M26" s="730"/>
      <c r="N26" s="722"/>
      <c r="O26" s="723"/>
      <c r="P26" s="723"/>
      <c r="Q26" s="723"/>
      <c r="R26" s="723"/>
      <c r="S26" s="723"/>
      <c r="T26" s="723"/>
      <c r="U26" s="723"/>
      <c r="V26" s="723"/>
      <c r="W26" s="724"/>
    </row>
    <row r="27" spans="1:34" ht="22.5" customHeight="1">
      <c r="A27" s="197"/>
      <c r="B27" s="204"/>
      <c r="C27" s="204"/>
      <c r="D27" s="204"/>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row>
    <row r="28" spans="1:34" ht="22.5" customHeight="1">
      <c r="A28" s="193" t="s">
        <v>377</v>
      </c>
    </row>
    <row r="29" spans="1:34" ht="39.950000000000003" customHeight="1">
      <c r="A29" s="588"/>
      <c r="B29" s="588"/>
      <c r="C29" s="588"/>
      <c r="D29" s="588"/>
      <c r="E29" s="588"/>
      <c r="F29" s="589" t="s">
        <v>332</v>
      </c>
      <c r="G29" s="590"/>
      <c r="H29" s="591"/>
      <c r="I29" s="592" t="s">
        <v>333</v>
      </c>
      <c r="J29" s="593"/>
      <c r="K29" s="594"/>
      <c r="L29" s="592" t="s">
        <v>334</v>
      </c>
      <c r="M29" s="593"/>
      <c r="N29" s="594"/>
      <c r="O29" s="589" t="s">
        <v>335</v>
      </c>
      <c r="P29" s="590"/>
      <c r="Q29" s="591"/>
      <c r="S29" s="595" t="s">
        <v>336</v>
      </c>
      <c r="T29" s="596"/>
      <c r="U29" s="597"/>
      <c r="W29" s="209"/>
      <c r="X29" s="209"/>
    </row>
    <row r="30" spans="1:34" ht="22.5" customHeight="1">
      <c r="A30" s="552" t="s">
        <v>337</v>
      </c>
      <c r="B30" s="587"/>
      <c r="C30" s="587"/>
      <c r="D30" s="587"/>
      <c r="E30" s="553"/>
      <c r="F30" s="731"/>
      <c r="G30" s="732"/>
      <c r="H30" s="200" t="s">
        <v>338</v>
      </c>
      <c r="I30" s="731"/>
      <c r="J30" s="732"/>
      <c r="K30" s="200" t="s">
        <v>338</v>
      </c>
      <c r="L30" s="731"/>
      <c r="M30" s="732"/>
      <c r="N30" s="200" t="s">
        <v>338</v>
      </c>
      <c r="O30" s="731"/>
      <c r="P30" s="732"/>
      <c r="Q30" s="200" t="s">
        <v>338</v>
      </c>
      <c r="S30" s="731"/>
      <c r="T30" s="732"/>
      <c r="U30" s="211" t="s">
        <v>338</v>
      </c>
      <c r="W30" s="210"/>
      <c r="X30" s="210"/>
    </row>
    <row r="31" spans="1:34" ht="22.5" customHeight="1">
      <c r="A31" s="552" t="s">
        <v>339</v>
      </c>
      <c r="B31" s="587"/>
      <c r="C31" s="587"/>
      <c r="D31" s="587"/>
      <c r="E31" s="553"/>
      <c r="F31" s="731"/>
      <c r="G31" s="732"/>
      <c r="H31" s="200" t="s">
        <v>338</v>
      </c>
      <c r="I31" s="731"/>
      <c r="J31" s="732"/>
      <c r="K31" s="200" t="s">
        <v>338</v>
      </c>
      <c r="L31" s="731"/>
      <c r="M31" s="732"/>
      <c r="N31" s="200" t="s">
        <v>338</v>
      </c>
      <c r="O31" s="731"/>
      <c r="P31" s="732"/>
      <c r="Q31" s="200" t="s">
        <v>338</v>
      </c>
      <c r="S31" s="731"/>
      <c r="T31" s="732"/>
      <c r="U31" s="196" t="s">
        <v>338</v>
      </c>
      <c r="W31" s="210"/>
      <c r="X31" s="210"/>
    </row>
    <row r="32" spans="1:34" ht="22.5" customHeight="1">
      <c r="A32" s="552" t="s">
        <v>340</v>
      </c>
      <c r="B32" s="587"/>
      <c r="C32" s="587"/>
      <c r="D32" s="587"/>
      <c r="E32" s="553"/>
      <c r="F32" s="731"/>
      <c r="G32" s="732"/>
      <c r="H32" s="200" t="s">
        <v>338</v>
      </c>
      <c r="I32" s="731"/>
      <c r="J32" s="732"/>
      <c r="K32" s="200" t="s">
        <v>338</v>
      </c>
      <c r="L32" s="731"/>
      <c r="M32" s="732"/>
      <c r="N32" s="200" t="s">
        <v>338</v>
      </c>
      <c r="O32" s="731"/>
      <c r="P32" s="732"/>
      <c r="Q32" s="200" t="s">
        <v>338</v>
      </c>
      <c r="S32" s="731"/>
      <c r="T32" s="732"/>
      <c r="U32" s="213" t="s">
        <v>338</v>
      </c>
    </row>
    <row r="33" spans="1:39" ht="22.5" customHeight="1">
      <c r="A33" s="615" t="s">
        <v>341</v>
      </c>
      <c r="B33" s="616"/>
      <c r="C33" s="616"/>
      <c r="D33" s="616"/>
      <c r="E33" s="617"/>
      <c r="F33" s="704"/>
      <c r="G33" s="705"/>
      <c r="H33" s="215" t="s">
        <v>342</v>
      </c>
      <c r="I33" s="704"/>
      <c r="J33" s="705"/>
      <c r="K33" s="215" t="s">
        <v>342</v>
      </c>
      <c r="L33" s="704"/>
      <c r="M33" s="705"/>
      <c r="N33" s="215" t="s">
        <v>342</v>
      </c>
      <c r="O33" s="704"/>
      <c r="P33" s="705"/>
      <c r="Q33" s="215" t="s">
        <v>342</v>
      </c>
      <c r="S33" s="704"/>
      <c r="T33" s="705"/>
      <c r="U33" s="214" t="s">
        <v>342</v>
      </c>
      <c r="W33" s="209"/>
      <c r="X33" s="209"/>
    </row>
    <row r="34" spans="1:39" ht="22.5" customHeight="1">
      <c r="A34" s="216"/>
      <c r="B34" s="620" t="s">
        <v>343</v>
      </c>
      <c r="C34" s="620"/>
      <c r="D34" s="620"/>
      <c r="E34" s="621"/>
      <c r="F34" s="725"/>
      <c r="G34" s="726"/>
      <c r="H34" s="218" t="s">
        <v>342</v>
      </c>
      <c r="I34" s="725"/>
      <c r="J34" s="726"/>
      <c r="K34" s="218" t="s">
        <v>342</v>
      </c>
      <c r="L34" s="725"/>
      <c r="M34" s="726"/>
      <c r="N34" s="218" t="s">
        <v>342</v>
      </c>
      <c r="O34" s="725"/>
      <c r="P34" s="726"/>
      <c r="Q34" s="218" t="s">
        <v>342</v>
      </c>
      <c r="S34" s="725"/>
      <c r="T34" s="726"/>
      <c r="U34" s="217" t="s">
        <v>342</v>
      </c>
      <c r="W34" s="209"/>
      <c r="X34" s="209"/>
    </row>
    <row r="35" spans="1:39" ht="22.5" customHeight="1">
      <c r="A35" s="552" t="s">
        <v>345</v>
      </c>
      <c r="B35" s="587"/>
      <c r="C35" s="587"/>
      <c r="D35" s="587"/>
      <c r="E35" s="553"/>
      <c r="F35" s="731"/>
      <c r="G35" s="732"/>
      <c r="H35" s="200" t="s">
        <v>346</v>
      </c>
      <c r="I35" s="731"/>
      <c r="J35" s="732"/>
      <c r="K35" s="200" t="s">
        <v>346</v>
      </c>
      <c r="L35" s="731"/>
      <c r="M35" s="732"/>
      <c r="N35" s="200" t="s">
        <v>346</v>
      </c>
      <c r="O35" s="731"/>
      <c r="P35" s="732"/>
      <c r="Q35" s="200" t="s">
        <v>346</v>
      </c>
      <c r="S35" s="731"/>
      <c r="T35" s="732"/>
      <c r="U35" s="196" t="s">
        <v>346</v>
      </c>
    </row>
    <row r="36" spans="1:39" ht="22.5" customHeight="1">
      <c r="A36" s="197" t="s">
        <v>518</v>
      </c>
      <c r="B36" s="206"/>
      <c r="C36" s="206"/>
      <c r="D36" s="206"/>
      <c r="E36" s="206"/>
      <c r="F36" s="207"/>
      <c r="G36" s="207"/>
      <c r="H36" s="207"/>
      <c r="I36" s="207"/>
      <c r="J36" s="208"/>
      <c r="K36" s="207"/>
      <c r="L36" s="207"/>
      <c r="M36" s="207"/>
      <c r="N36" s="207"/>
      <c r="O36" s="208"/>
      <c r="P36" s="207"/>
      <c r="Q36" s="207"/>
      <c r="R36" s="207"/>
      <c r="S36" s="207"/>
      <c r="T36" s="208"/>
      <c r="U36" s="207"/>
      <c r="V36" s="207"/>
      <c r="W36" s="207"/>
      <c r="X36" s="208"/>
      <c r="AC36" s="207"/>
      <c r="AD36" s="207"/>
      <c r="AE36" s="208"/>
      <c r="AF36" s="207"/>
    </row>
    <row r="37" spans="1:39" ht="22.5" customHeight="1">
      <c r="A37" s="219"/>
      <c r="B37" s="206"/>
      <c r="C37" s="206"/>
      <c r="D37" s="206"/>
      <c r="E37" s="206"/>
      <c r="F37" s="207"/>
      <c r="G37" s="207"/>
      <c r="H37" s="207"/>
      <c r="I37" s="207"/>
      <c r="J37" s="208"/>
      <c r="K37" s="207"/>
      <c r="L37" s="207"/>
      <c r="M37" s="207"/>
      <c r="N37" s="207"/>
      <c r="O37" s="208"/>
      <c r="P37" s="207"/>
      <c r="Q37" s="207"/>
      <c r="R37" s="207"/>
      <c r="S37" s="207"/>
      <c r="T37" s="208"/>
      <c r="U37" s="207"/>
      <c r="V37" s="207"/>
      <c r="W37" s="207"/>
      <c r="X37" s="208"/>
      <c r="AC37" s="207"/>
      <c r="AD37" s="207"/>
      <c r="AE37" s="207"/>
      <c r="AF37" s="207"/>
      <c r="AG37" s="208"/>
      <c r="AH37" s="207"/>
      <c r="AM37" s="194"/>
    </row>
    <row r="38" spans="1:39" ht="22.5" customHeight="1">
      <c r="A38" s="219"/>
      <c r="B38" s="206"/>
      <c r="C38" s="206"/>
      <c r="D38" s="206"/>
      <c r="E38" s="206"/>
      <c r="F38" s="207"/>
      <c r="G38" s="207"/>
      <c r="H38" s="207"/>
      <c r="I38" s="207"/>
      <c r="J38" s="208"/>
      <c r="K38" s="207"/>
      <c r="L38" s="207"/>
      <c r="M38" s="207"/>
      <c r="N38" s="207"/>
      <c r="O38" s="208"/>
      <c r="P38" s="207"/>
      <c r="Q38" s="207"/>
      <c r="R38" s="207"/>
      <c r="S38" s="207"/>
      <c r="T38" s="208"/>
      <c r="U38" s="207"/>
      <c r="V38" s="207"/>
      <c r="W38" s="207"/>
      <c r="X38" s="208"/>
      <c r="AC38" s="207"/>
      <c r="AD38" s="207"/>
      <c r="AE38" s="207"/>
      <c r="AF38" s="207"/>
      <c r="AG38" s="208"/>
      <c r="AH38" s="207"/>
      <c r="AI38" s="233"/>
      <c r="AJ38" s="175"/>
      <c r="AK38" s="175"/>
      <c r="AL38" s="175"/>
      <c r="AM38" s="194"/>
    </row>
    <row r="39" spans="1:39" ht="22.5" customHeight="1">
      <c r="A39" s="193" t="s">
        <v>381</v>
      </c>
    </row>
    <row r="40" spans="1:39" ht="22.5" customHeight="1">
      <c r="A40" s="624" t="s">
        <v>348</v>
      </c>
      <c r="B40" s="625"/>
      <c r="C40" s="589" t="s">
        <v>349</v>
      </c>
      <c r="D40" s="590"/>
      <c r="E40" s="590"/>
      <c r="F40" s="590"/>
      <c r="G40" s="590"/>
      <c r="H40" s="589" t="s">
        <v>350</v>
      </c>
      <c r="I40" s="590"/>
      <c r="J40" s="591"/>
      <c r="K40" s="589" t="s">
        <v>351</v>
      </c>
      <c r="L40" s="590"/>
      <c r="M40" s="590"/>
      <c r="N40" s="590"/>
      <c r="O40" s="590"/>
      <c r="P40" s="590"/>
      <c r="Q40" s="590"/>
      <c r="R40" s="590"/>
      <c r="S40" s="590"/>
      <c r="T40" s="590"/>
      <c r="U40" s="590"/>
      <c r="V40" s="590"/>
      <c r="W40" s="591"/>
    </row>
    <row r="41" spans="1:39" ht="22.5" customHeight="1">
      <c r="A41" s="626"/>
      <c r="B41" s="627"/>
      <c r="C41" s="630"/>
      <c r="D41" s="631"/>
      <c r="E41" s="631"/>
      <c r="F41" s="631"/>
      <c r="G41" s="631"/>
      <c r="H41" s="735"/>
      <c r="I41" s="736"/>
      <c r="J41" s="214" t="s">
        <v>352</v>
      </c>
      <c r="K41" s="634"/>
      <c r="L41" s="635"/>
      <c r="M41" s="635"/>
      <c r="N41" s="635"/>
      <c r="O41" s="635"/>
      <c r="P41" s="635"/>
      <c r="Q41" s="635"/>
      <c r="R41" s="635"/>
      <c r="S41" s="635"/>
      <c r="T41" s="635"/>
      <c r="U41" s="635"/>
      <c r="V41" s="635"/>
      <c r="W41" s="636"/>
    </row>
    <row r="42" spans="1:39" ht="22.5" customHeight="1">
      <c r="A42" s="626"/>
      <c r="B42" s="627"/>
      <c r="C42" s="637"/>
      <c r="D42" s="638"/>
      <c r="E42" s="638"/>
      <c r="F42" s="638"/>
      <c r="G42" s="638"/>
      <c r="H42" s="733"/>
      <c r="I42" s="734"/>
      <c r="J42" s="220" t="s">
        <v>352</v>
      </c>
      <c r="K42" s="641"/>
      <c r="L42" s="642"/>
      <c r="M42" s="642"/>
      <c r="N42" s="642"/>
      <c r="O42" s="642"/>
      <c r="P42" s="642"/>
      <c r="Q42" s="642"/>
      <c r="R42" s="642"/>
      <c r="S42" s="642"/>
      <c r="T42" s="642"/>
      <c r="U42" s="642"/>
      <c r="V42" s="642"/>
      <c r="W42" s="643"/>
    </row>
    <row r="43" spans="1:39" ht="22.5" customHeight="1">
      <c r="A43" s="626"/>
      <c r="B43" s="627"/>
      <c r="C43" s="637"/>
      <c r="D43" s="638"/>
      <c r="E43" s="638"/>
      <c r="F43" s="638"/>
      <c r="G43" s="638"/>
      <c r="H43" s="733"/>
      <c r="I43" s="734"/>
      <c r="J43" s="220" t="s">
        <v>352</v>
      </c>
      <c r="K43" s="641"/>
      <c r="L43" s="642"/>
      <c r="M43" s="642"/>
      <c r="N43" s="642"/>
      <c r="O43" s="642"/>
      <c r="P43" s="642"/>
      <c r="Q43" s="642"/>
      <c r="R43" s="642"/>
      <c r="S43" s="642"/>
      <c r="T43" s="642"/>
      <c r="U43" s="642"/>
      <c r="V43" s="642"/>
      <c r="W43" s="643"/>
    </row>
    <row r="44" spans="1:39" ht="22.5" customHeight="1">
      <c r="A44" s="626"/>
      <c r="B44" s="627"/>
      <c r="C44" s="637"/>
      <c r="D44" s="638"/>
      <c r="E44" s="638"/>
      <c r="F44" s="638"/>
      <c r="G44" s="638"/>
      <c r="H44" s="733"/>
      <c r="I44" s="734"/>
      <c r="J44" s="220" t="s">
        <v>352</v>
      </c>
      <c r="K44" s="641"/>
      <c r="L44" s="642"/>
      <c r="M44" s="642"/>
      <c r="N44" s="642"/>
      <c r="O44" s="642"/>
      <c r="P44" s="642"/>
      <c r="Q44" s="642"/>
      <c r="R44" s="642"/>
      <c r="S44" s="642"/>
      <c r="T44" s="642"/>
      <c r="U44" s="642"/>
      <c r="V44" s="642"/>
      <c r="W44" s="643"/>
      <c r="X44" s="221"/>
    </row>
    <row r="45" spans="1:39" ht="22.5" customHeight="1">
      <c r="A45" s="628"/>
      <c r="B45" s="629"/>
      <c r="C45" s="644"/>
      <c r="D45" s="645"/>
      <c r="E45" s="645"/>
      <c r="F45" s="645"/>
      <c r="G45" s="645"/>
      <c r="H45" s="737"/>
      <c r="I45" s="738"/>
      <c r="J45" s="217" t="s">
        <v>352</v>
      </c>
      <c r="K45" s="648"/>
      <c r="L45" s="649"/>
      <c r="M45" s="649"/>
      <c r="N45" s="649"/>
      <c r="O45" s="649"/>
      <c r="P45" s="649"/>
      <c r="Q45" s="649"/>
      <c r="R45" s="649"/>
      <c r="S45" s="649"/>
      <c r="T45" s="649"/>
      <c r="U45" s="649"/>
      <c r="V45" s="649"/>
      <c r="W45" s="650"/>
      <c r="X45" s="221"/>
    </row>
    <row r="46" spans="1:39" ht="22.5" customHeight="1">
      <c r="A46" s="565" t="s">
        <v>353</v>
      </c>
      <c r="B46" s="588"/>
      <c r="C46" s="615" t="s">
        <v>354</v>
      </c>
      <c r="D46" s="616"/>
      <c r="E46" s="616"/>
      <c r="F46" s="616"/>
      <c r="G46" s="616"/>
      <c r="H46" s="615" t="s">
        <v>355</v>
      </c>
      <c r="I46" s="616"/>
      <c r="J46" s="222"/>
      <c r="K46" s="223" t="s">
        <v>356</v>
      </c>
      <c r="L46" s="222"/>
      <c r="M46" s="223" t="s">
        <v>357</v>
      </c>
      <c r="N46" s="616" t="s">
        <v>175</v>
      </c>
      <c r="O46" s="616"/>
      <c r="P46" s="616"/>
      <c r="Q46" s="222"/>
      <c r="R46" s="223" t="s">
        <v>357</v>
      </c>
      <c r="S46" s="655"/>
      <c r="T46" s="655"/>
      <c r="U46" s="655"/>
      <c r="V46" s="655"/>
      <c r="W46" s="656"/>
      <c r="X46" s="221"/>
      <c r="Y46" s="221"/>
      <c r="Z46" s="221"/>
    </row>
    <row r="47" spans="1:39" ht="22.5" customHeight="1">
      <c r="A47" s="588"/>
      <c r="B47" s="588"/>
      <c r="C47" s="651" t="s">
        <v>358</v>
      </c>
      <c r="D47" s="652"/>
      <c r="E47" s="652"/>
      <c r="F47" s="652"/>
      <c r="G47" s="653"/>
      <c r="H47" s="651" t="s">
        <v>355</v>
      </c>
      <c r="I47" s="652"/>
      <c r="J47" s="224"/>
      <c r="K47" s="225" t="s">
        <v>356</v>
      </c>
      <c r="L47" s="224"/>
      <c r="M47" s="225" t="s">
        <v>357</v>
      </c>
      <c r="N47" s="652" t="s">
        <v>175</v>
      </c>
      <c r="O47" s="652"/>
      <c r="P47" s="652"/>
      <c r="Q47" s="224"/>
      <c r="R47" s="225" t="s">
        <v>357</v>
      </c>
      <c r="S47" s="658"/>
      <c r="T47" s="658"/>
      <c r="U47" s="658"/>
      <c r="V47" s="658"/>
      <c r="W47" s="659"/>
      <c r="X47" s="221"/>
      <c r="Y47" s="221"/>
      <c r="Z47" s="221"/>
    </row>
    <row r="48" spans="1:39" ht="22.5" customHeight="1">
      <c r="A48" s="588"/>
      <c r="B48" s="588"/>
      <c r="C48" s="651" t="s">
        <v>359</v>
      </c>
      <c r="D48" s="652"/>
      <c r="E48" s="652"/>
      <c r="F48" s="652"/>
      <c r="G48" s="653"/>
      <c r="H48" s="651" t="s">
        <v>355</v>
      </c>
      <c r="I48" s="652"/>
      <c r="J48" s="224"/>
      <c r="K48" s="225" t="s">
        <v>356</v>
      </c>
      <c r="L48" s="224"/>
      <c r="M48" s="225" t="s">
        <v>357</v>
      </c>
      <c r="N48" s="652" t="s">
        <v>175</v>
      </c>
      <c r="O48" s="652"/>
      <c r="P48" s="652"/>
      <c r="Q48" s="224"/>
      <c r="R48" s="225" t="s">
        <v>357</v>
      </c>
      <c r="S48" s="658"/>
      <c r="T48" s="658"/>
      <c r="U48" s="658"/>
      <c r="V48" s="658"/>
      <c r="W48" s="659"/>
    </row>
    <row r="49" spans="1:33" ht="22.5" customHeight="1">
      <c r="A49" s="588"/>
      <c r="B49" s="588"/>
      <c r="C49" s="660" t="s">
        <v>360</v>
      </c>
      <c r="D49" s="661"/>
      <c r="E49" s="661"/>
      <c r="F49" s="661"/>
      <c r="G49" s="662"/>
      <c r="H49" s="660" t="s">
        <v>355</v>
      </c>
      <c r="I49" s="661"/>
      <c r="J49" s="226"/>
      <c r="K49" s="227" t="s">
        <v>356</v>
      </c>
      <c r="L49" s="226"/>
      <c r="M49" s="227" t="s">
        <v>357</v>
      </c>
      <c r="N49" s="661" t="s">
        <v>175</v>
      </c>
      <c r="O49" s="661"/>
      <c r="P49" s="661"/>
      <c r="Q49" s="226"/>
      <c r="R49" s="227" t="s">
        <v>357</v>
      </c>
      <c r="S49" s="658"/>
      <c r="T49" s="658"/>
      <c r="U49" s="658"/>
      <c r="V49" s="658"/>
      <c r="W49" s="659"/>
    </row>
    <row r="50" spans="1:33" ht="22.5" customHeight="1">
      <c r="A50" s="588"/>
      <c r="B50" s="588"/>
      <c r="C50" s="673" t="s">
        <v>361</v>
      </c>
      <c r="D50" s="673"/>
      <c r="E50" s="673"/>
      <c r="F50" s="673"/>
      <c r="G50" s="673"/>
      <c r="H50" s="661" t="s">
        <v>362</v>
      </c>
      <c r="I50" s="661"/>
      <c r="J50" s="753"/>
      <c r="K50" s="677" t="s">
        <v>363</v>
      </c>
      <c r="L50" s="753"/>
      <c r="M50" s="677" t="s">
        <v>357</v>
      </c>
      <c r="N50" s="679" t="s">
        <v>364</v>
      </c>
      <c r="O50" s="680"/>
      <c r="P50" s="680"/>
      <c r="Q50" s="683"/>
      <c r="R50" s="683"/>
      <c r="S50" s="683"/>
      <c r="T50" s="683"/>
      <c r="U50" s="683"/>
      <c r="V50" s="683"/>
      <c r="W50" s="684"/>
    </row>
    <row r="51" spans="1:33" ht="22.5" customHeight="1">
      <c r="A51" s="588"/>
      <c r="B51" s="588"/>
      <c r="C51" s="550"/>
      <c r="D51" s="550"/>
      <c r="E51" s="550"/>
      <c r="F51" s="550"/>
      <c r="G51" s="550"/>
      <c r="H51" s="674"/>
      <c r="I51" s="674"/>
      <c r="J51" s="754"/>
      <c r="K51" s="678"/>
      <c r="L51" s="754"/>
      <c r="M51" s="678"/>
      <c r="N51" s="681"/>
      <c r="O51" s="682"/>
      <c r="P51" s="682"/>
      <c r="Q51" s="685"/>
      <c r="R51" s="685"/>
      <c r="S51" s="685"/>
      <c r="T51" s="685"/>
      <c r="U51" s="685"/>
      <c r="V51" s="685"/>
      <c r="W51" s="686"/>
    </row>
    <row r="52" spans="1:33" ht="22.5" customHeight="1">
      <c r="A52" s="624" t="s">
        <v>382</v>
      </c>
      <c r="B52" s="739"/>
      <c r="C52" s="744"/>
      <c r="D52" s="745"/>
      <c r="E52" s="745"/>
      <c r="F52" s="745"/>
      <c r="G52" s="745"/>
      <c r="H52" s="745"/>
      <c r="I52" s="745"/>
      <c r="J52" s="745"/>
      <c r="K52" s="745"/>
      <c r="L52" s="745"/>
      <c r="M52" s="745"/>
      <c r="N52" s="745"/>
      <c r="O52" s="745"/>
      <c r="P52" s="745"/>
      <c r="Q52" s="745"/>
      <c r="R52" s="745"/>
      <c r="S52" s="745"/>
      <c r="T52" s="745"/>
      <c r="U52" s="745"/>
      <c r="V52" s="745"/>
      <c r="W52" s="746"/>
    </row>
    <row r="53" spans="1:33" ht="22.5" customHeight="1">
      <c r="A53" s="740"/>
      <c r="B53" s="741"/>
      <c r="C53" s="747"/>
      <c r="D53" s="748"/>
      <c r="E53" s="748"/>
      <c r="F53" s="748"/>
      <c r="G53" s="748"/>
      <c r="H53" s="748"/>
      <c r="I53" s="748"/>
      <c r="J53" s="748"/>
      <c r="K53" s="748"/>
      <c r="L53" s="748"/>
      <c r="M53" s="748"/>
      <c r="N53" s="748"/>
      <c r="O53" s="748"/>
      <c r="P53" s="748"/>
      <c r="Q53" s="748"/>
      <c r="R53" s="748"/>
      <c r="S53" s="748"/>
      <c r="T53" s="748"/>
      <c r="U53" s="748"/>
      <c r="V53" s="748"/>
      <c r="W53" s="749"/>
    </row>
    <row r="54" spans="1:33" ht="22.5" customHeight="1">
      <c r="A54" s="742"/>
      <c r="B54" s="743"/>
      <c r="C54" s="750"/>
      <c r="D54" s="751"/>
      <c r="E54" s="751"/>
      <c r="F54" s="751"/>
      <c r="G54" s="751"/>
      <c r="H54" s="751"/>
      <c r="I54" s="751"/>
      <c r="J54" s="751"/>
      <c r="K54" s="751"/>
      <c r="L54" s="751"/>
      <c r="M54" s="751"/>
      <c r="N54" s="751"/>
      <c r="O54" s="751"/>
      <c r="P54" s="751"/>
      <c r="Q54" s="751"/>
      <c r="R54" s="751"/>
      <c r="S54" s="751"/>
      <c r="T54" s="751"/>
      <c r="U54" s="751"/>
      <c r="V54" s="751"/>
      <c r="W54" s="752"/>
    </row>
    <row r="55" spans="1:33" ht="22.5" customHeight="1">
      <c r="A55" s="367"/>
      <c r="B55" s="228"/>
      <c r="C55" s="229"/>
      <c r="D55" s="229"/>
      <c r="E55" s="229"/>
      <c r="F55" s="229"/>
      <c r="G55" s="229"/>
      <c r="H55" s="229"/>
      <c r="I55" s="229"/>
      <c r="J55" s="229"/>
      <c r="K55" s="229"/>
      <c r="L55" s="207"/>
      <c r="M55" s="207"/>
      <c r="N55" s="207"/>
      <c r="O55" s="207"/>
      <c r="P55" s="230"/>
      <c r="Q55" s="230"/>
      <c r="R55" s="207"/>
      <c r="S55" s="207"/>
      <c r="T55" s="207"/>
      <c r="U55" s="207"/>
      <c r="V55" s="230"/>
      <c r="W55" s="230"/>
      <c r="X55" s="207"/>
      <c r="Y55" s="207"/>
      <c r="Z55" s="207"/>
      <c r="AA55" s="230"/>
      <c r="AB55" s="230"/>
      <c r="AC55" s="229"/>
      <c r="AD55" s="229"/>
      <c r="AE55" s="230"/>
      <c r="AF55" s="230"/>
      <c r="AG55" s="230"/>
    </row>
    <row r="56" spans="1:33" ht="22.5" customHeight="1">
      <c r="A56" s="193" t="s">
        <v>383</v>
      </c>
    </row>
    <row r="57" spans="1:33" ht="22.5" customHeight="1">
      <c r="A57" s="672" t="s">
        <v>366</v>
      </c>
      <c r="B57" s="672"/>
      <c r="C57" s="672"/>
      <c r="E57" s="672" t="s">
        <v>367</v>
      </c>
      <c r="F57" s="672"/>
      <c r="G57" s="672"/>
      <c r="I57" s="672" t="s">
        <v>368</v>
      </c>
      <c r="J57" s="672"/>
      <c r="K57" s="672"/>
      <c r="M57" s="672" t="s">
        <v>369</v>
      </c>
      <c r="N57" s="672"/>
      <c r="O57" s="672"/>
      <c r="Q57" s="672" t="s">
        <v>370</v>
      </c>
      <c r="R57" s="672"/>
      <c r="S57" s="672"/>
      <c r="U57" s="672" t="s">
        <v>371</v>
      </c>
      <c r="V57" s="672"/>
      <c r="W57" s="672"/>
    </row>
    <row r="58" spans="1:33" ht="22.5" customHeight="1">
      <c r="A58" s="687"/>
      <c r="B58" s="688"/>
      <c r="C58" s="689"/>
      <c r="E58" s="687"/>
      <c r="F58" s="688"/>
      <c r="G58" s="689"/>
      <c r="I58" s="687"/>
      <c r="J58" s="688"/>
      <c r="K58" s="689"/>
      <c r="M58" s="687"/>
      <c r="N58" s="688"/>
      <c r="O58" s="689"/>
      <c r="Q58" s="687"/>
      <c r="R58" s="688"/>
      <c r="S58" s="689"/>
      <c r="U58" s="687"/>
      <c r="V58" s="688"/>
      <c r="W58" s="689"/>
    </row>
    <row r="59" spans="1:33" ht="22.5" customHeight="1">
      <c r="A59" s="690"/>
      <c r="B59" s="691"/>
      <c r="C59" s="692"/>
      <c r="E59" s="690"/>
      <c r="F59" s="691"/>
      <c r="G59" s="692"/>
      <c r="I59" s="690"/>
      <c r="J59" s="691"/>
      <c r="K59" s="692"/>
      <c r="M59" s="690"/>
      <c r="N59" s="691"/>
      <c r="O59" s="692"/>
      <c r="Q59" s="690"/>
      <c r="R59" s="691"/>
      <c r="S59" s="692"/>
      <c r="U59" s="690"/>
      <c r="V59" s="691"/>
      <c r="W59" s="692"/>
    </row>
    <row r="60" spans="1:33" ht="22.5" customHeight="1">
      <c r="A60" s="693"/>
      <c r="B60" s="694"/>
      <c r="C60" s="695"/>
      <c r="E60" s="693"/>
      <c r="F60" s="694"/>
      <c r="G60" s="695"/>
      <c r="I60" s="693"/>
      <c r="J60" s="694"/>
      <c r="K60" s="695"/>
      <c r="M60" s="693"/>
      <c r="N60" s="694"/>
      <c r="O60" s="695"/>
      <c r="Q60" s="693"/>
      <c r="R60" s="694"/>
      <c r="S60" s="695"/>
      <c r="U60" s="693"/>
      <c r="V60" s="694"/>
      <c r="W60" s="695"/>
    </row>
    <row r="61" spans="1:33" ht="22.5" customHeight="1"/>
    <row r="62" spans="1:33" ht="22.5" customHeight="1">
      <c r="A62" s="696" t="s">
        <v>519</v>
      </c>
      <c r="B62" s="696"/>
      <c r="C62" s="696"/>
      <c r="D62" s="696"/>
      <c r="E62" s="696"/>
      <c r="F62" s="696"/>
      <c r="G62" s="696"/>
      <c r="H62" s="696"/>
      <c r="I62" s="696"/>
      <c r="J62" s="696"/>
      <c r="K62" s="696"/>
      <c r="L62" s="696"/>
      <c r="M62" s="696"/>
      <c r="N62" s="696"/>
      <c r="O62" s="696"/>
      <c r="P62" s="696"/>
      <c r="Q62" s="696"/>
      <c r="R62" s="696"/>
      <c r="S62" s="696"/>
      <c r="T62" s="696"/>
      <c r="U62" s="696"/>
      <c r="V62" s="696"/>
      <c r="W62" s="696"/>
    </row>
    <row r="63" spans="1:33" ht="22.5" customHeight="1">
      <c r="A63" s="663"/>
      <c r="B63" s="664"/>
      <c r="C63" s="664"/>
      <c r="D63" s="664"/>
      <c r="E63" s="664"/>
      <c r="F63" s="664"/>
      <c r="G63" s="664"/>
      <c r="H63" s="664"/>
      <c r="I63" s="664"/>
      <c r="J63" s="664"/>
      <c r="K63" s="664"/>
      <c r="L63" s="664"/>
      <c r="M63" s="664"/>
      <c r="N63" s="664"/>
      <c r="O63" s="664"/>
      <c r="P63" s="664"/>
      <c r="Q63" s="664"/>
      <c r="R63" s="664"/>
      <c r="S63" s="664"/>
      <c r="T63" s="664"/>
      <c r="U63" s="664"/>
      <c r="V63" s="664"/>
      <c r="W63" s="665"/>
    </row>
    <row r="64" spans="1:33" ht="22.5" customHeight="1">
      <c r="A64" s="666"/>
      <c r="B64" s="667"/>
      <c r="C64" s="667"/>
      <c r="D64" s="667"/>
      <c r="E64" s="667"/>
      <c r="F64" s="667"/>
      <c r="G64" s="667"/>
      <c r="H64" s="667"/>
      <c r="I64" s="667"/>
      <c r="J64" s="667"/>
      <c r="K64" s="667"/>
      <c r="L64" s="667"/>
      <c r="M64" s="667"/>
      <c r="N64" s="667"/>
      <c r="O64" s="667"/>
      <c r="P64" s="667"/>
      <c r="Q64" s="667"/>
      <c r="R64" s="667"/>
      <c r="S64" s="667"/>
      <c r="T64" s="667"/>
      <c r="U64" s="667"/>
      <c r="V64" s="667"/>
      <c r="W64" s="668"/>
    </row>
    <row r="65" spans="1:36" ht="22.5" customHeight="1">
      <c r="A65" s="666"/>
      <c r="B65" s="667"/>
      <c r="C65" s="667"/>
      <c r="D65" s="667"/>
      <c r="E65" s="667"/>
      <c r="F65" s="667"/>
      <c r="G65" s="667"/>
      <c r="H65" s="667"/>
      <c r="I65" s="667"/>
      <c r="J65" s="667"/>
      <c r="K65" s="667"/>
      <c r="L65" s="667"/>
      <c r="M65" s="667"/>
      <c r="N65" s="667"/>
      <c r="O65" s="667"/>
      <c r="P65" s="667"/>
      <c r="Q65" s="667"/>
      <c r="R65" s="667"/>
      <c r="S65" s="667"/>
      <c r="T65" s="667"/>
      <c r="U65" s="667"/>
      <c r="V65" s="667"/>
      <c r="W65" s="668"/>
    </row>
    <row r="66" spans="1:36" ht="22.5" customHeight="1">
      <c r="A66" s="666"/>
      <c r="B66" s="667"/>
      <c r="C66" s="667"/>
      <c r="D66" s="667"/>
      <c r="E66" s="667"/>
      <c r="F66" s="667"/>
      <c r="G66" s="667"/>
      <c r="H66" s="667"/>
      <c r="I66" s="667"/>
      <c r="J66" s="667"/>
      <c r="K66" s="667"/>
      <c r="L66" s="667"/>
      <c r="M66" s="667"/>
      <c r="N66" s="667"/>
      <c r="O66" s="667"/>
      <c r="P66" s="667"/>
      <c r="Q66" s="667"/>
      <c r="R66" s="667"/>
      <c r="S66" s="667"/>
      <c r="T66" s="667"/>
      <c r="U66" s="667"/>
      <c r="V66" s="667"/>
      <c r="W66" s="668"/>
    </row>
    <row r="67" spans="1:36" ht="22.5" customHeight="1">
      <c r="A67" s="666"/>
      <c r="B67" s="667"/>
      <c r="C67" s="667"/>
      <c r="D67" s="667"/>
      <c r="E67" s="667"/>
      <c r="F67" s="667"/>
      <c r="G67" s="667"/>
      <c r="H67" s="667"/>
      <c r="I67" s="667"/>
      <c r="J67" s="667"/>
      <c r="K67" s="667"/>
      <c r="L67" s="667"/>
      <c r="M67" s="667"/>
      <c r="N67" s="667"/>
      <c r="O67" s="667"/>
      <c r="P67" s="667"/>
      <c r="Q67" s="667"/>
      <c r="R67" s="667"/>
      <c r="S67" s="667"/>
      <c r="T67" s="667"/>
      <c r="U67" s="667"/>
      <c r="V67" s="667"/>
      <c r="W67" s="668"/>
    </row>
    <row r="68" spans="1:36" ht="22.5" customHeight="1">
      <c r="A68" s="669"/>
      <c r="B68" s="670"/>
      <c r="C68" s="670"/>
      <c r="D68" s="670"/>
      <c r="E68" s="670"/>
      <c r="F68" s="670"/>
      <c r="G68" s="670"/>
      <c r="H68" s="670"/>
      <c r="I68" s="670"/>
      <c r="J68" s="670"/>
      <c r="K68" s="670"/>
      <c r="L68" s="670"/>
      <c r="M68" s="670"/>
      <c r="N68" s="670"/>
      <c r="O68" s="670"/>
      <c r="P68" s="670"/>
      <c r="Q68" s="670"/>
      <c r="R68" s="670"/>
      <c r="S68" s="670"/>
      <c r="T68" s="670"/>
      <c r="U68" s="670"/>
      <c r="V68" s="670"/>
      <c r="W68" s="671"/>
    </row>
    <row r="69" spans="1:36" ht="22.5" customHeight="1">
      <c r="A69" s="231"/>
      <c r="B69" s="231"/>
      <c r="C69" s="231"/>
      <c r="D69" s="231"/>
      <c r="E69" s="231"/>
      <c r="F69" s="231"/>
      <c r="G69" s="231"/>
      <c r="H69" s="231"/>
      <c r="I69" s="231"/>
      <c r="J69" s="231"/>
      <c r="K69" s="231"/>
      <c r="L69" s="231"/>
      <c r="M69" s="231"/>
      <c r="N69" s="231"/>
      <c r="O69" s="231"/>
      <c r="P69" s="231"/>
      <c r="Q69" s="231"/>
      <c r="R69" s="231"/>
      <c r="S69" s="231"/>
      <c r="T69" s="231"/>
      <c r="U69" s="231"/>
      <c r="V69" s="231"/>
      <c r="W69" s="231"/>
      <c r="AJ69" s="232"/>
    </row>
    <row r="70" spans="1:36" ht="22.5" customHeight="1">
      <c r="A70" s="696" t="s">
        <v>509</v>
      </c>
      <c r="B70" s="696"/>
      <c r="C70" s="696"/>
      <c r="D70" s="696"/>
      <c r="E70" s="696"/>
      <c r="F70" s="696"/>
      <c r="G70" s="696"/>
      <c r="H70" s="696"/>
      <c r="I70" s="696"/>
      <c r="J70" s="696"/>
      <c r="K70" s="696"/>
      <c r="L70" s="696"/>
      <c r="M70" s="696"/>
      <c r="N70" s="696"/>
      <c r="O70" s="696"/>
      <c r="P70" s="696"/>
      <c r="Q70" s="696"/>
      <c r="R70" s="696"/>
      <c r="S70" s="696"/>
      <c r="T70" s="696"/>
      <c r="U70" s="696"/>
      <c r="V70" s="696"/>
      <c r="W70" s="696"/>
    </row>
    <row r="71" spans="1:36" ht="22.5" customHeight="1">
      <c r="A71" s="663"/>
      <c r="B71" s="664"/>
      <c r="C71" s="664"/>
      <c r="D71" s="664"/>
      <c r="E71" s="664"/>
      <c r="F71" s="664"/>
      <c r="G71" s="664"/>
      <c r="H71" s="664"/>
      <c r="I71" s="664"/>
      <c r="J71" s="664"/>
      <c r="K71" s="664"/>
      <c r="L71" s="664"/>
      <c r="M71" s="664"/>
      <c r="N71" s="664"/>
      <c r="O71" s="664"/>
      <c r="P71" s="664"/>
      <c r="Q71" s="664"/>
      <c r="R71" s="664"/>
      <c r="S71" s="664"/>
      <c r="T71" s="664"/>
      <c r="U71" s="664"/>
      <c r="V71" s="664"/>
      <c r="W71" s="665"/>
    </row>
    <row r="72" spans="1:36" ht="22.5" customHeight="1">
      <c r="A72" s="666"/>
      <c r="B72" s="667"/>
      <c r="C72" s="667"/>
      <c r="D72" s="667"/>
      <c r="E72" s="667"/>
      <c r="F72" s="667"/>
      <c r="G72" s="667"/>
      <c r="H72" s="667"/>
      <c r="I72" s="667"/>
      <c r="J72" s="667"/>
      <c r="K72" s="667"/>
      <c r="L72" s="667"/>
      <c r="M72" s="667"/>
      <c r="N72" s="667"/>
      <c r="O72" s="667"/>
      <c r="P72" s="667"/>
      <c r="Q72" s="667"/>
      <c r="R72" s="667"/>
      <c r="S72" s="667"/>
      <c r="T72" s="667"/>
      <c r="U72" s="667"/>
      <c r="V72" s="667"/>
      <c r="W72" s="668"/>
    </row>
    <row r="73" spans="1:36" ht="22.5" customHeight="1">
      <c r="A73" s="666"/>
      <c r="B73" s="667"/>
      <c r="C73" s="667"/>
      <c r="D73" s="667"/>
      <c r="E73" s="667"/>
      <c r="F73" s="667"/>
      <c r="G73" s="667"/>
      <c r="H73" s="667"/>
      <c r="I73" s="667"/>
      <c r="J73" s="667"/>
      <c r="K73" s="667"/>
      <c r="L73" s="667"/>
      <c r="M73" s="667"/>
      <c r="N73" s="667"/>
      <c r="O73" s="667"/>
      <c r="P73" s="667"/>
      <c r="Q73" s="667"/>
      <c r="R73" s="667"/>
      <c r="S73" s="667"/>
      <c r="T73" s="667"/>
      <c r="U73" s="667"/>
      <c r="V73" s="667"/>
      <c r="W73" s="668"/>
    </row>
    <row r="74" spans="1:36" ht="22.5" customHeight="1">
      <c r="A74" s="666"/>
      <c r="B74" s="667"/>
      <c r="C74" s="667"/>
      <c r="D74" s="667"/>
      <c r="E74" s="667"/>
      <c r="F74" s="667"/>
      <c r="G74" s="667"/>
      <c r="H74" s="667"/>
      <c r="I74" s="667"/>
      <c r="J74" s="667"/>
      <c r="K74" s="667"/>
      <c r="L74" s="667"/>
      <c r="M74" s="667"/>
      <c r="N74" s="667"/>
      <c r="O74" s="667"/>
      <c r="P74" s="667"/>
      <c r="Q74" s="667"/>
      <c r="R74" s="667"/>
      <c r="S74" s="667"/>
      <c r="T74" s="667"/>
      <c r="U74" s="667"/>
      <c r="V74" s="667"/>
      <c r="W74" s="668"/>
    </row>
    <row r="75" spans="1:36" ht="22.5" customHeight="1">
      <c r="A75" s="666"/>
      <c r="B75" s="667"/>
      <c r="C75" s="667"/>
      <c r="D75" s="667"/>
      <c r="E75" s="667"/>
      <c r="F75" s="667"/>
      <c r="G75" s="667"/>
      <c r="H75" s="667"/>
      <c r="I75" s="667"/>
      <c r="J75" s="667"/>
      <c r="K75" s="667"/>
      <c r="L75" s="667"/>
      <c r="M75" s="667"/>
      <c r="N75" s="667"/>
      <c r="O75" s="667"/>
      <c r="P75" s="667"/>
      <c r="Q75" s="667"/>
      <c r="R75" s="667"/>
      <c r="S75" s="667"/>
      <c r="T75" s="667"/>
      <c r="U75" s="667"/>
      <c r="V75" s="667"/>
      <c r="W75" s="668"/>
    </row>
    <row r="76" spans="1:36" ht="22.5" customHeight="1">
      <c r="A76" s="669"/>
      <c r="B76" s="670"/>
      <c r="C76" s="670"/>
      <c r="D76" s="670"/>
      <c r="E76" s="670"/>
      <c r="F76" s="670"/>
      <c r="G76" s="670"/>
      <c r="H76" s="670"/>
      <c r="I76" s="670"/>
      <c r="J76" s="670"/>
      <c r="K76" s="670"/>
      <c r="L76" s="670"/>
      <c r="M76" s="670"/>
      <c r="N76" s="670"/>
      <c r="O76" s="670"/>
      <c r="P76" s="670"/>
      <c r="Q76" s="670"/>
      <c r="R76" s="670"/>
      <c r="S76" s="670"/>
      <c r="T76" s="670"/>
      <c r="U76" s="670"/>
      <c r="V76" s="670"/>
      <c r="W76" s="671"/>
    </row>
    <row r="77" spans="1:36" ht="22.5" customHeight="1"/>
    <row r="78" spans="1:36" ht="22.5" customHeight="1"/>
    <row r="79" spans="1:36" ht="22.5" customHeight="1"/>
    <row r="80" spans="1:36"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15" customHeight="1"/>
    <row r="91" ht="15" customHeight="1"/>
  </sheetData>
  <sheetProtection password="FA39" sheet="1" objects="1" scenarios="1"/>
  <mergeCells count="169">
    <mergeCell ref="A62:W62"/>
    <mergeCell ref="A1:D1"/>
    <mergeCell ref="A2:W2"/>
    <mergeCell ref="A4:B4"/>
    <mergeCell ref="C4:G4"/>
    <mergeCell ref="H4:I4"/>
    <mergeCell ref="J4:K4"/>
    <mergeCell ref="L4:S4"/>
    <mergeCell ref="T4:U4"/>
    <mergeCell ref="V4:W4"/>
    <mergeCell ref="F15:S15"/>
    <mergeCell ref="T15:U15"/>
    <mergeCell ref="V15:W15"/>
    <mergeCell ref="A5:B5"/>
    <mergeCell ref="C5:G5"/>
    <mergeCell ref="H5:I5"/>
    <mergeCell ref="J5:K5"/>
    <mergeCell ref="L5:S5"/>
    <mergeCell ref="T5:U5"/>
    <mergeCell ref="V5:W5"/>
    <mergeCell ref="A9:S9"/>
    <mergeCell ref="T9:U9"/>
    <mergeCell ref="V9:W9"/>
    <mergeCell ref="A10:E16"/>
    <mergeCell ref="F10:S10"/>
    <mergeCell ref="T10:U10"/>
    <mergeCell ref="V10:W10"/>
    <mergeCell ref="F11:S11"/>
    <mergeCell ref="T11:U11"/>
    <mergeCell ref="V11:W11"/>
    <mergeCell ref="F12:S12"/>
    <mergeCell ref="T12:U12"/>
    <mergeCell ref="V12:W12"/>
    <mergeCell ref="F13:S13"/>
    <mergeCell ref="T13:U13"/>
    <mergeCell ref="V13:W13"/>
    <mergeCell ref="F14:S14"/>
    <mergeCell ref="T14:U14"/>
    <mergeCell ref="V14:W14"/>
    <mergeCell ref="A25:E25"/>
    <mergeCell ref="F25:M25"/>
    <mergeCell ref="N25:W25"/>
    <mergeCell ref="F16:S16"/>
    <mergeCell ref="T16:U16"/>
    <mergeCell ref="V16:W16"/>
    <mergeCell ref="A19:E19"/>
    <mergeCell ref="F19:M19"/>
    <mergeCell ref="N19:W19"/>
    <mergeCell ref="A20:E20"/>
    <mergeCell ref="F20:M20"/>
    <mergeCell ref="N20:W20"/>
    <mergeCell ref="A21:E21"/>
    <mergeCell ref="F21:M21"/>
    <mergeCell ref="N21:W21"/>
    <mergeCell ref="A22:E22"/>
    <mergeCell ref="F22:M22"/>
    <mergeCell ref="N22:W22"/>
    <mergeCell ref="A23:E23"/>
    <mergeCell ref="F23:M23"/>
    <mergeCell ref="N23:W23"/>
    <mergeCell ref="A24:E24"/>
    <mergeCell ref="F24:M24"/>
    <mergeCell ref="N24:W24"/>
    <mergeCell ref="A26:E26"/>
    <mergeCell ref="F26:M26"/>
    <mergeCell ref="N26:W26"/>
    <mergeCell ref="A29:E29"/>
    <mergeCell ref="F29:H29"/>
    <mergeCell ref="I29:K29"/>
    <mergeCell ref="L29:N29"/>
    <mergeCell ref="O29:Q29"/>
    <mergeCell ref="S29:U29"/>
    <mergeCell ref="A30:E30"/>
    <mergeCell ref="F30:G30"/>
    <mergeCell ref="I30:J30"/>
    <mergeCell ref="L30:M30"/>
    <mergeCell ref="O30:P30"/>
    <mergeCell ref="S30:T30"/>
    <mergeCell ref="A31:E31"/>
    <mergeCell ref="F31:G31"/>
    <mergeCell ref="I31:J31"/>
    <mergeCell ref="L31:M31"/>
    <mergeCell ref="O31:P31"/>
    <mergeCell ref="S31:T31"/>
    <mergeCell ref="A32:E32"/>
    <mergeCell ref="F32:G32"/>
    <mergeCell ref="I32:J32"/>
    <mergeCell ref="L32:M32"/>
    <mergeCell ref="O32:P32"/>
    <mergeCell ref="S32:T32"/>
    <mergeCell ref="A33:E33"/>
    <mergeCell ref="F33:G33"/>
    <mergeCell ref="I33:J33"/>
    <mergeCell ref="L33:M33"/>
    <mergeCell ref="O33:P33"/>
    <mergeCell ref="S33:T33"/>
    <mergeCell ref="B34:E34"/>
    <mergeCell ref="F34:G34"/>
    <mergeCell ref="I34:J34"/>
    <mergeCell ref="L34:M34"/>
    <mergeCell ref="O34:P34"/>
    <mergeCell ref="S34:T34"/>
    <mergeCell ref="A35:E35"/>
    <mergeCell ref="F35:G35"/>
    <mergeCell ref="I35:J35"/>
    <mergeCell ref="L35:M35"/>
    <mergeCell ref="O35:P35"/>
    <mergeCell ref="S35:T35"/>
    <mergeCell ref="A40:B45"/>
    <mergeCell ref="C40:G40"/>
    <mergeCell ref="H40:J40"/>
    <mergeCell ref="K40:W40"/>
    <mergeCell ref="C41:G41"/>
    <mergeCell ref="H41:I41"/>
    <mergeCell ref="K41:W41"/>
    <mergeCell ref="C42:G42"/>
    <mergeCell ref="H42:I42"/>
    <mergeCell ref="K42:W42"/>
    <mergeCell ref="C43:G43"/>
    <mergeCell ref="H43:I43"/>
    <mergeCell ref="K43:W43"/>
    <mergeCell ref="C44:G44"/>
    <mergeCell ref="H44:I44"/>
    <mergeCell ref="K44:W44"/>
    <mergeCell ref="C50:G51"/>
    <mergeCell ref="H50:I51"/>
    <mergeCell ref="J50:J51"/>
    <mergeCell ref="K50:K51"/>
    <mergeCell ref="L50:L51"/>
    <mergeCell ref="M50:M51"/>
    <mergeCell ref="C45:G45"/>
    <mergeCell ref="H45:I45"/>
    <mergeCell ref="K45:W45"/>
    <mergeCell ref="C46:G46"/>
    <mergeCell ref="H46:I46"/>
    <mergeCell ref="N46:P46"/>
    <mergeCell ref="S46:W46"/>
    <mergeCell ref="N47:P47"/>
    <mergeCell ref="S47:W47"/>
    <mergeCell ref="C48:G48"/>
    <mergeCell ref="H48:I48"/>
    <mergeCell ref="N48:P48"/>
    <mergeCell ref="S48:W48"/>
    <mergeCell ref="C47:G47"/>
    <mergeCell ref="H47:I47"/>
    <mergeCell ref="A46:B51"/>
    <mergeCell ref="A63:W68"/>
    <mergeCell ref="A70:W70"/>
    <mergeCell ref="A71:W76"/>
    <mergeCell ref="A58:C60"/>
    <mergeCell ref="E58:G60"/>
    <mergeCell ref="I58:K60"/>
    <mergeCell ref="M58:O60"/>
    <mergeCell ref="Q58:S60"/>
    <mergeCell ref="U58:W60"/>
    <mergeCell ref="N50:P51"/>
    <mergeCell ref="Q50:W51"/>
    <mergeCell ref="A52:B54"/>
    <mergeCell ref="C52:W54"/>
    <mergeCell ref="A57:C57"/>
    <mergeCell ref="E57:G57"/>
    <mergeCell ref="I57:K57"/>
    <mergeCell ref="M57:O57"/>
    <mergeCell ref="Q57:S57"/>
    <mergeCell ref="U57:W57"/>
    <mergeCell ref="C49:G49"/>
    <mergeCell ref="H49:I49"/>
    <mergeCell ref="N49:P49"/>
    <mergeCell ref="S49:W49"/>
  </mergeCells>
  <phoneticPr fontId="43"/>
  <conditionalFormatting sqref="A5 T5 F10:U16 F30:G35 I30:J35 L30:M35 O30:P35 S30:T35 C41:I45 K41:W45 J46:J51 L46:L51 Q46:Q50 C52 A58 E58 I58 M58 Q58 U58 A63 A71 A20:W26">
    <cfRule type="expression" dxfId="1" priority="2" stopIfTrue="1">
      <formula>A5=""</formula>
    </cfRule>
  </conditionalFormatting>
  <conditionalFormatting sqref="C5:S5 V5 T9">
    <cfRule type="expression" dxfId="0" priority="1" stopIfTrue="1">
      <formula>C5=""</formula>
    </cfRule>
  </conditionalFormatting>
  <dataValidations count="2">
    <dataValidation type="whole" imeMode="halfAlpha" operator="greaterThanOrEqual" allowBlank="1" showErrorMessage="1" sqref="T5:U5">
      <formula1>1</formula1>
    </dataValidation>
    <dataValidation type="list" allowBlank="1" showInputMessage="1" showErrorMessage="1" sqref="A5:B5">
      <formula1>INDIRECT("FM研修生番号")</formula1>
    </dataValidation>
  </dataValidations>
  <printOptions horizontalCentered="1"/>
  <pageMargins left="0.39370078740157483" right="0.39370078740157483" top="0.39370078740157483" bottom="0.19685039370078741" header="0.47244094488188981" footer="3.937007874015748E-2"/>
  <pageSetup paperSize="9" orientation="portrait" r:id="rId1"/>
  <headerFooter alignWithMargins="0">
    <oddHeader>&amp;R&amp;A&amp;P/&amp;N</oddHeader>
  </headerFooter>
  <rowBreaks count="1" manualBreakCount="1">
    <brk id="37"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sheetPr>
  <dimension ref="A1:X33"/>
  <sheetViews>
    <sheetView view="pageBreakPreview" zoomScale="85" zoomScaleNormal="100" zoomScaleSheetLayoutView="85" workbookViewId="0">
      <selection activeCell="T1" sqref="T1"/>
    </sheetView>
  </sheetViews>
  <sheetFormatPr defaultRowHeight="13.5" customHeight="1"/>
  <cols>
    <col min="1" max="1" width="2.625" style="31" customWidth="1"/>
    <col min="2" max="4" width="3.625" style="31" customWidth="1"/>
    <col min="5" max="5" width="20.625" style="31" customWidth="1"/>
    <col min="6" max="6" width="15.625" style="31" customWidth="1"/>
    <col min="7" max="7" width="10.625" style="31" customWidth="1"/>
    <col min="8" max="9" width="4.625" style="31" customWidth="1"/>
    <col min="10" max="10" width="15.625" style="31" customWidth="1"/>
    <col min="11" max="11" width="4.625" style="31" customWidth="1"/>
    <col min="12" max="12" width="8.625" style="31" customWidth="1"/>
    <col min="13" max="13" width="4.625" style="31" customWidth="1"/>
    <col min="14" max="17" width="6.625" style="31" customWidth="1"/>
    <col min="18" max="18" width="25.625" style="31" customWidth="1"/>
    <col min="19" max="19" width="5.625" style="31" customWidth="1"/>
    <col min="20" max="21" width="9" style="59" customWidth="1"/>
    <col min="22" max="25" width="9" style="31" customWidth="1"/>
    <col min="26" max="16384" width="9" style="31"/>
  </cols>
  <sheetData>
    <row r="1" spans="2:24" ht="20.100000000000001" customHeight="1">
      <c r="B1" s="388" t="s">
        <v>275</v>
      </c>
      <c r="C1" s="389"/>
      <c r="D1" s="389"/>
      <c r="E1" s="390"/>
      <c r="M1" s="81"/>
      <c r="N1" s="133"/>
      <c r="O1" s="139"/>
      <c r="P1" s="140"/>
      <c r="Q1" s="159"/>
      <c r="R1" s="239" t="str">
        <f>IF('7-1(表紙)'!$J$3="","提出区分",'7-1(表紙)'!$J$3)</f>
        <v>提出区分</v>
      </c>
      <c r="S1" s="51"/>
      <c r="V1" s="52"/>
      <c r="W1" s="52"/>
    </row>
    <row r="2" spans="2:24" ht="9.9499999999999993" customHeight="1">
      <c r="B2" s="42"/>
      <c r="C2" s="42"/>
      <c r="D2" s="42"/>
      <c r="E2" s="42"/>
      <c r="F2" s="42"/>
      <c r="G2" s="42"/>
      <c r="H2" s="42"/>
      <c r="I2" s="42"/>
      <c r="J2" s="42"/>
      <c r="K2" s="42"/>
      <c r="L2" s="42"/>
      <c r="M2" s="37"/>
      <c r="N2" s="141"/>
      <c r="O2" s="141"/>
      <c r="P2" s="142"/>
      <c r="Q2" s="156"/>
      <c r="R2" s="33"/>
      <c r="S2" s="33"/>
      <c r="T2" s="60"/>
      <c r="V2" s="33"/>
      <c r="W2" s="33"/>
      <c r="X2" s="33"/>
    </row>
    <row r="3" spans="2:24" ht="20.100000000000001" customHeight="1">
      <c r="B3" s="424" t="s">
        <v>284</v>
      </c>
      <c r="C3" s="424"/>
      <c r="D3" s="424"/>
      <c r="E3" s="424"/>
      <c r="F3" s="424"/>
      <c r="G3" s="93"/>
      <c r="H3" s="93"/>
      <c r="I3" s="93"/>
      <c r="J3" s="115"/>
      <c r="K3" s="93"/>
      <c r="L3" s="420" t="s">
        <v>9</v>
      </c>
      <c r="M3" s="420"/>
      <c r="N3" s="420" t="str">
        <f>IF('7-1(表紙)'!$I$15="","",'7-1(表紙)'!$I$15)</f>
        <v/>
      </c>
      <c r="O3" s="420"/>
      <c r="P3" s="420"/>
      <c r="Q3" s="420"/>
      <c r="R3" s="420"/>
      <c r="S3" s="420"/>
      <c r="T3" s="31"/>
      <c r="U3" s="31"/>
    </row>
    <row r="4" spans="2:24" ht="20.100000000000001" customHeight="1">
      <c r="B4" s="424"/>
      <c r="C4" s="424"/>
      <c r="D4" s="424"/>
      <c r="E4" s="424"/>
      <c r="F4" s="424"/>
      <c r="G4" s="93"/>
      <c r="H4" s="93"/>
      <c r="I4" s="93"/>
      <c r="J4" s="115"/>
      <c r="K4" s="93"/>
      <c r="L4" s="420" t="s">
        <v>233</v>
      </c>
      <c r="M4" s="420"/>
      <c r="N4" s="421" t="str">
        <f>IF('7-1(表紙)'!$J$15="","",'7-1(表紙)'!$J$15)</f>
        <v/>
      </c>
      <c r="O4" s="421"/>
      <c r="P4" s="421"/>
      <c r="Q4" s="421"/>
      <c r="R4" s="421"/>
      <c r="S4" s="421"/>
      <c r="T4" s="31"/>
      <c r="U4" s="31"/>
    </row>
    <row r="5" spans="2:24" ht="20.100000000000001" customHeight="1">
      <c r="B5" s="115"/>
      <c r="C5" s="115"/>
      <c r="D5" s="115"/>
      <c r="E5" s="115"/>
      <c r="F5" s="115"/>
      <c r="G5" s="93"/>
      <c r="H5" s="93"/>
      <c r="I5" s="93"/>
      <c r="J5" s="115"/>
      <c r="K5" s="93"/>
      <c r="L5" s="420" t="str">
        <f>'7-1(表紙)'!F10</f>
        <v>林業経営体名</v>
      </c>
      <c r="M5" s="420"/>
      <c r="N5" s="422" t="str">
        <f>IF('7-1(表紙)'!$H$10="","",'7-1(表紙)'!$H$10)</f>
        <v/>
      </c>
      <c r="O5" s="423"/>
      <c r="P5" s="423"/>
      <c r="Q5" s="423"/>
      <c r="R5" s="423"/>
      <c r="S5" s="172" t="str">
        <f>IF('7-1(表紙)'!$K$15="","",'7-1(表紙)'!$K$15)</f>
        <v/>
      </c>
      <c r="T5" s="60"/>
      <c r="V5" s="96"/>
      <c r="W5" s="173"/>
      <c r="X5" s="33"/>
    </row>
    <row r="6" spans="2:24" ht="9.9499999999999993" customHeight="1">
      <c r="P6" s="33"/>
      <c r="Q6" s="33"/>
      <c r="R6" s="53"/>
      <c r="S6" s="53"/>
      <c r="T6" s="61"/>
    </row>
    <row r="7" spans="2:24" ht="20.100000000000001" customHeight="1">
      <c r="B7" s="410" t="s">
        <v>235</v>
      </c>
      <c r="C7" s="410" t="s">
        <v>215</v>
      </c>
      <c r="D7" s="410" t="s">
        <v>0</v>
      </c>
      <c r="E7" s="383" t="s">
        <v>124</v>
      </c>
      <c r="F7" s="383"/>
      <c r="G7" s="383"/>
      <c r="H7" s="383"/>
      <c r="I7" s="383"/>
      <c r="J7" s="397" t="s">
        <v>6</v>
      </c>
      <c r="K7" s="398"/>
      <c r="L7" s="399" t="s">
        <v>486</v>
      </c>
      <c r="M7" s="417" t="s">
        <v>256</v>
      </c>
      <c r="N7" s="426" t="s">
        <v>261</v>
      </c>
      <c r="O7" s="426"/>
      <c r="P7" s="426"/>
      <c r="Q7" s="426"/>
      <c r="R7" s="383" t="s">
        <v>5</v>
      </c>
      <c r="S7" s="383"/>
    </row>
    <row r="8" spans="2:24" ht="20.100000000000001" customHeight="1">
      <c r="B8" s="407"/>
      <c r="C8" s="407"/>
      <c r="D8" s="407"/>
      <c r="E8" s="383" t="s">
        <v>1</v>
      </c>
      <c r="F8" s="383" t="s">
        <v>240</v>
      </c>
      <c r="G8" s="383" t="s">
        <v>2</v>
      </c>
      <c r="H8" s="410" t="s">
        <v>3</v>
      </c>
      <c r="I8" s="410" t="s">
        <v>4</v>
      </c>
      <c r="J8" s="414" t="s">
        <v>447</v>
      </c>
      <c r="K8" s="411" t="s">
        <v>255</v>
      </c>
      <c r="L8" s="400"/>
      <c r="M8" s="418"/>
      <c r="N8" s="404" t="s">
        <v>433</v>
      </c>
      <c r="O8" s="404" t="s">
        <v>434</v>
      </c>
      <c r="P8" s="404" t="s">
        <v>435</v>
      </c>
      <c r="Q8" s="404" t="s">
        <v>436</v>
      </c>
      <c r="R8" s="383"/>
      <c r="S8" s="383"/>
    </row>
    <row r="9" spans="2:24" ht="80.099999999999994" customHeight="1" thickBot="1">
      <c r="B9" s="408"/>
      <c r="C9" s="408"/>
      <c r="D9" s="408"/>
      <c r="E9" s="403"/>
      <c r="F9" s="403"/>
      <c r="G9" s="403"/>
      <c r="H9" s="408"/>
      <c r="I9" s="408"/>
      <c r="J9" s="415"/>
      <c r="K9" s="412"/>
      <c r="L9" s="401"/>
      <c r="M9" s="419"/>
      <c r="N9" s="405"/>
      <c r="O9" s="405"/>
      <c r="P9" s="405"/>
      <c r="Q9" s="425"/>
      <c r="R9" s="403"/>
      <c r="S9" s="403"/>
      <c r="U9" s="344"/>
    </row>
    <row r="10" spans="2:24" ht="20.100000000000001" customHeight="1" thickTop="1">
      <c r="B10" s="406" t="s">
        <v>466</v>
      </c>
      <c r="C10" s="54">
        <v>1</v>
      </c>
      <c r="D10" s="74" t="str">
        <f>IF(E10="","","01")</f>
        <v/>
      </c>
      <c r="E10" s="70"/>
      <c r="F10" s="70"/>
      <c r="G10" s="71"/>
      <c r="H10" s="168" t="str">
        <f>IF(OR(G10="",リスト!$G$27=""),"",DATEDIF(G10,リスト!$G$27,"Y"))</f>
        <v/>
      </c>
      <c r="I10" s="67"/>
      <c r="J10" s="295"/>
      <c r="K10" s="245"/>
      <c r="L10" s="278"/>
      <c r="M10" s="73"/>
      <c r="N10" s="148"/>
      <c r="O10" s="148"/>
      <c r="P10" s="148"/>
      <c r="Q10" s="319"/>
      <c r="R10" s="402"/>
      <c r="S10" s="402"/>
      <c r="T10" s="60"/>
      <c r="U10" s="343"/>
    </row>
    <row r="11" spans="2:24" ht="20.100000000000001" customHeight="1">
      <c r="B11" s="407"/>
      <c r="C11" s="57">
        <v>2</v>
      </c>
      <c r="D11" s="94" t="str">
        <f>IF(E11="","","02")</f>
        <v/>
      </c>
      <c r="E11" s="132"/>
      <c r="F11" s="132"/>
      <c r="G11" s="298"/>
      <c r="H11" s="131" t="str">
        <f>IF(OR(G11="",リスト!$G$27=""),"",DATEDIF(G11,リスト!$G$27,"Y"))</f>
        <v/>
      </c>
      <c r="I11" s="68"/>
      <c r="J11" s="295"/>
      <c r="K11" s="245"/>
      <c r="L11" s="278"/>
      <c r="M11" s="73"/>
      <c r="N11" s="68"/>
      <c r="O11" s="68"/>
      <c r="P11" s="68"/>
      <c r="Q11" s="319"/>
      <c r="R11" s="395"/>
      <c r="S11" s="395"/>
      <c r="T11" s="60"/>
      <c r="U11" s="343"/>
    </row>
    <row r="12" spans="2:24" ht="20.100000000000001" customHeight="1">
      <c r="B12" s="407"/>
      <c r="C12" s="54">
        <v>3</v>
      </c>
      <c r="D12" s="94" t="str">
        <f>IF(E12="","","03")</f>
        <v/>
      </c>
      <c r="E12" s="132"/>
      <c r="F12" s="132"/>
      <c r="G12" s="298"/>
      <c r="H12" s="131" t="str">
        <f>IF(OR(G12="",リスト!$G$27=""),"",DATEDIF(G12,リスト!$G$27,"Y"))</f>
        <v/>
      </c>
      <c r="I12" s="68"/>
      <c r="J12" s="295"/>
      <c r="K12" s="245"/>
      <c r="L12" s="278"/>
      <c r="M12" s="73"/>
      <c r="N12" s="68"/>
      <c r="O12" s="68"/>
      <c r="P12" s="68"/>
      <c r="Q12" s="319"/>
      <c r="R12" s="395"/>
      <c r="S12" s="395"/>
      <c r="T12" s="60"/>
      <c r="U12" s="345"/>
      <c r="V12" s="55"/>
    </row>
    <row r="13" spans="2:24" ht="20.100000000000001" customHeight="1">
      <c r="B13" s="407"/>
      <c r="C13" s="57">
        <v>4</v>
      </c>
      <c r="D13" s="94" t="str">
        <f>IF(E13="","","04")</f>
        <v/>
      </c>
      <c r="E13" s="132"/>
      <c r="F13" s="132"/>
      <c r="G13" s="298"/>
      <c r="H13" s="131" t="str">
        <f>IF(OR(G13="",リスト!$G$27=""),"",DATEDIF(G13,リスト!$G$27,"Y"))</f>
        <v/>
      </c>
      <c r="I13" s="68"/>
      <c r="J13" s="295"/>
      <c r="K13" s="245"/>
      <c r="L13" s="278"/>
      <c r="M13" s="73"/>
      <c r="N13" s="68"/>
      <c r="O13" s="68"/>
      <c r="P13" s="68"/>
      <c r="Q13" s="319"/>
      <c r="R13" s="395"/>
      <c r="S13" s="395"/>
      <c r="T13" s="60"/>
      <c r="U13" s="345"/>
      <c r="V13" s="55"/>
    </row>
    <row r="14" spans="2:24" ht="20.100000000000001" customHeight="1">
      <c r="B14" s="407"/>
      <c r="C14" s="54">
        <v>5</v>
      </c>
      <c r="D14" s="145" t="str">
        <f>IF(E14="","","05")</f>
        <v/>
      </c>
      <c r="E14" s="147"/>
      <c r="F14" s="147"/>
      <c r="G14" s="299"/>
      <c r="H14" s="146" t="str">
        <f>IF(OR(G14="",リスト!$G$27=""),"",DATEDIF(G14,リスト!$G$27,"Y"))</f>
        <v/>
      </c>
      <c r="I14" s="148"/>
      <c r="J14" s="295"/>
      <c r="K14" s="245"/>
      <c r="L14" s="278"/>
      <c r="M14" s="73"/>
      <c r="N14" s="68"/>
      <c r="O14" s="68"/>
      <c r="P14" s="68"/>
      <c r="Q14" s="319"/>
      <c r="R14" s="396"/>
      <c r="S14" s="396"/>
      <c r="T14" s="60"/>
      <c r="U14" s="345"/>
      <c r="V14" s="55"/>
    </row>
    <row r="15" spans="2:24" ht="20.100000000000001" customHeight="1">
      <c r="B15" s="407"/>
      <c r="C15" s="57">
        <v>6</v>
      </c>
      <c r="D15" s="145" t="str">
        <f>IF(E15="","","06")</f>
        <v/>
      </c>
      <c r="E15" s="132"/>
      <c r="F15" s="132"/>
      <c r="G15" s="298"/>
      <c r="H15" s="131" t="str">
        <f>IF(OR(G15="",リスト!$G$27=""),"",DATEDIF(G15,リスト!$G$27,"Y"))</f>
        <v/>
      </c>
      <c r="I15" s="68"/>
      <c r="J15" s="295"/>
      <c r="K15" s="245"/>
      <c r="L15" s="278"/>
      <c r="M15" s="73"/>
      <c r="N15" s="68"/>
      <c r="O15" s="68"/>
      <c r="P15" s="68"/>
      <c r="Q15" s="319"/>
      <c r="R15" s="395"/>
      <c r="S15" s="395"/>
      <c r="T15" s="60"/>
      <c r="U15" s="345"/>
      <c r="V15" s="55"/>
    </row>
    <row r="16" spans="2:24" ht="20.100000000000001" customHeight="1">
      <c r="B16" s="407"/>
      <c r="C16" s="54">
        <v>7</v>
      </c>
      <c r="D16" s="145" t="str">
        <f>IF(E16="","","07")</f>
        <v/>
      </c>
      <c r="E16" s="132"/>
      <c r="F16" s="132"/>
      <c r="G16" s="71"/>
      <c r="H16" s="131" t="str">
        <f>IF(OR(G16="",リスト!$G$27=""),"",DATEDIF(G16,リスト!$G$27,"Y"))</f>
        <v/>
      </c>
      <c r="I16" s="68"/>
      <c r="J16" s="295"/>
      <c r="K16" s="245"/>
      <c r="L16" s="278"/>
      <c r="M16" s="73"/>
      <c r="N16" s="68"/>
      <c r="O16" s="68"/>
      <c r="P16" s="68"/>
      <c r="Q16" s="320"/>
      <c r="R16" s="395"/>
      <c r="S16" s="395"/>
      <c r="T16" s="60"/>
      <c r="U16" s="345"/>
      <c r="V16" s="55"/>
    </row>
    <row r="17" spans="1:23" ht="20.100000000000001" customHeight="1">
      <c r="B17" s="407"/>
      <c r="C17" s="57">
        <v>8</v>
      </c>
      <c r="D17" s="145" t="str">
        <f>IF(E17="","","08")</f>
        <v/>
      </c>
      <c r="E17" s="132"/>
      <c r="F17" s="132"/>
      <c r="G17" s="298"/>
      <c r="H17" s="131" t="str">
        <f>IF(OR(G17="",リスト!$G$27=""),"",DATEDIF(G17,リスト!$G$27,"Y"))</f>
        <v/>
      </c>
      <c r="I17" s="68"/>
      <c r="J17" s="295"/>
      <c r="K17" s="245"/>
      <c r="L17" s="278"/>
      <c r="M17" s="73"/>
      <c r="N17" s="68"/>
      <c r="O17" s="68"/>
      <c r="P17" s="68"/>
      <c r="Q17" s="320"/>
      <c r="R17" s="395"/>
      <c r="S17" s="395"/>
      <c r="T17" s="60"/>
      <c r="U17" s="345"/>
      <c r="V17" s="55"/>
    </row>
    <row r="18" spans="1:23" ht="20.100000000000001" customHeight="1">
      <c r="B18" s="407"/>
      <c r="C18" s="54">
        <v>9</v>
      </c>
      <c r="D18" s="145" t="str">
        <f>IF(E18="","","09")</f>
        <v/>
      </c>
      <c r="E18" s="132"/>
      <c r="F18" s="132"/>
      <c r="G18" s="298"/>
      <c r="H18" s="131" t="str">
        <f>IF(OR(G18="",リスト!$G$27=""),"",DATEDIF(G18,リスト!$G$27,"Y"))</f>
        <v/>
      </c>
      <c r="I18" s="68"/>
      <c r="J18" s="295"/>
      <c r="K18" s="245"/>
      <c r="L18" s="278"/>
      <c r="M18" s="73"/>
      <c r="N18" s="68"/>
      <c r="O18" s="68"/>
      <c r="P18" s="68"/>
      <c r="Q18" s="320"/>
      <c r="R18" s="395"/>
      <c r="S18" s="395"/>
      <c r="T18" s="60"/>
      <c r="U18" s="345"/>
      <c r="V18" s="55"/>
    </row>
    <row r="19" spans="1:23" ht="20.100000000000001" customHeight="1" thickBot="1">
      <c r="B19" s="408"/>
      <c r="C19" s="57">
        <v>10</v>
      </c>
      <c r="D19" s="75" t="str">
        <f>IF(E19="","","10")</f>
        <v/>
      </c>
      <c r="E19" s="72"/>
      <c r="F19" s="72"/>
      <c r="G19" s="300"/>
      <c r="H19" s="56" t="str">
        <f>IF(OR(G19="",リスト!$G$27=""),"",DATEDIF(G19,リスト!$G$27,"Y"))</f>
        <v/>
      </c>
      <c r="I19" s="69"/>
      <c r="J19" s="296"/>
      <c r="K19" s="246"/>
      <c r="L19" s="279"/>
      <c r="M19" s="129"/>
      <c r="N19" s="69"/>
      <c r="O19" s="69"/>
      <c r="P19" s="69"/>
      <c r="Q19" s="321"/>
      <c r="R19" s="427"/>
      <c r="S19" s="427"/>
      <c r="T19" s="60"/>
      <c r="U19" s="345"/>
      <c r="V19" s="55"/>
    </row>
    <row r="20" spans="1:23" ht="20.100000000000001" customHeight="1" thickTop="1">
      <c r="B20" s="406" t="s">
        <v>467</v>
      </c>
      <c r="C20" s="144">
        <v>11</v>
      </c>
      <c r="D20" s="74" t="str">
        <f>IF(E20="","","01")</f>
        <v/>
      </c>
      <c r="E20" s="70"/>
      <c r="F20" s="70"/>
      <c r="G20" s="71"/>
      <c r="H20" s="169" t="str">
        <f>IF(OR(G20="",リスト!$G$27=""),"",DATEDIF(G20,リスト!$G$27,"Y"))</f>
        <v/>
      </c>
      <c r="I20" s="67"/>
      <c r="J20" s="297"/>
      <c r="K20" s="247"/>
      <c r="L20" s="128"/>
      <c r="M20" s="128"/>
      <c r="N20" s="67"/>
      <c r="O20" s="67"/>
      <c r="P20" s="67"/>
      <c r="Q20" s="68"/>
      <c r="R20" s="402"/>
      <c r="S20" s="402"/>
      <c r="T20" s="60"/>
      <c r="U20" s="345"/>
      <c r="V20" s="55"/>
    </row>
    <row r="21" spans="1:23" ht="20.100000000000001" customHeight="1">
      <c r="B21" s="407"/>
      <c r="C21" s="57">
        <v>12</v>
      </c>
      <c r="D21" s="94" t="str">
        <f>IF(E21="","","02")</f>
        <v/>
      </c>
      <c r="E21" s="132"/>
      <c r="F21" s="132"/>
      <c r="G21" s="298"/>
      <c r="H21" s="131" t="str">
        <f>IF(OR(G21="",リスト!$G$27=""),"",DATEDIF(G21,リスト!$G$27,"Y"))</f>
        <v/>
      </c>
      <c r="I21" s="68"/>
      <c r="J21" s="295"/>
      <c r="K21" s="245"/>
      <c r="L21" s="73"/>
      <c r="M21" s="73"/>
      <c r="N21" s="67"/>
      <c r="O21" s="67"/>
      <c r="P21" s="67"/>
      <c r="Q21" s="68"/>
      <c r="R21" s="395"/>
      <c r="S21" s="395"/>
      <c r="T21" s="60"/>
      <c r="U21" s="345"/>
      <c r="V21" s="55"/>
    </row>
    <row r="22" spans="1:23" ht="20.100000000000001" customHeight="1">
      <c r="B22" s="407"/>
      <c r="C22" s="54">
        <v>13</v>
      </c>
      <c r="D22" s="94" t="str">
        <f>IF(E22="","","03")</f>
        <v/>
      </c>
      <c r="E22" s="132"/>
      <c r="F22" s="132"/>
      <c r="G22" s="298"/>
      <c r="H22" s="131" t="str">
        <f>IF(OR(G22="",リスト!$G$27=""),"",DATEDIF(G22,リスト!$G$27,"Y"))</f>
        <v/>
      </c>
      <c r="I22" s="68"/>
      <c r="J22" s="295"/>
      <c r="K22" s="245"/>
      <c r="L22" s="73"/>
      <c r="M22" s="73"/>
      <c r="N22" s="67"/>
      <c r="O22" s="67"/>
      <c r="P22" s="67"/>
      <c r="Q22" s="68"/>
      <c r="R22" s="395"/>
      <c r="S22" s="395"/>
      <c r="T22" s="60"/>
      <c r="U22" s="345"/>
      <c r="V22" s="55"/>
    </row>
    <row r="23" spans="1:23" ht="20.100000000000001" customHeight="1">
      <c r="B23" s="407"/>
      <c r="C23" s="57">
        <v>14</v>
      </c>
      <c r="D23" s="94" t="str">
        <f>IF(E23="","","04")</f>
        <v/>
      </c>
      <c r="E23" s="132"/>
      <c r="F23" s="132"/>
      <c r="G23" s="298"/>
      <c r="H23" s="131" t="str">
        <f>IF(OR(G23="",リスト!$G$27=""),"",DATEDIF(G23,リスト!$G$27,"Y"))</f>
        <v/>
      </c>
      <c r="I23" s="68"/>
      <c r="J23" s="295"/>
      <c r="K23" s="245"/>
      <c r="L23" s="73"/>
      <c r="M23" s="73"/>
      <c r="N23" s="67"/>
      <c r="O23" s="67"/>
      <c r="P23" s="67"/>
      <c r="Q23" s="68"/>
      <c r="R23" s="395"/>
      <c r="S23" s="395"/>
      <c r="T23" s="60"/>
      <c r="U23" s="345"/>
      <c r="V23" s="55"/>
    </row>
    <row r="24" spans="1:23" ht="20.100000000000001" customHeight="1">
      <c r="B24" s="407"/>
      <c r="C24" s="54">
        <v>15</v>
      </c>
      <c r="D24" s="145" t="str">
        <f>IF(E24="","","05")</f>
        <v/>
      </c>
      <c r="E24" s="147"/>
      <c r="F24" s="147"/>
      <c r="G24" s="299"/>
      <c r="H24" s="131" t="str">
        <f>IF(OR(G24="",リスト!$G$27=""),"",DATEDIF(G24,リスト!$G$27,"Y"))</f>
        <v/>
      </c>
      <c r="I24" s="148"/>
      <c r="J24" s="295"/>
      <c r="K24" s="245"/>
      <c r="L24" s="73"/>
      <c r="M24" s="73"/>
      <c r="N24" s="67"/>
      <c r="O24" s="67"/>
      <c r="P24" s="67"/>
      <c r="Q24" s="68"/>
      <c r="R24" s="396"/>
      <c r="S24" s="396"/>
      <c r="T24" s="60"/>
      <c r="U24" s="345"/>
      <c r="V24" s="55"/>
    </row>
    <row r="25" spans="1:23" ht="20.100000000000001" customHeight="1">
      <c r="B25" s="407"/>
      <c r="C25" s="57">
        <v>16</v>
      </c>
      <c r="D25" s="130" t="str">
        <f>IF(E25="","","06")</f>
        <v/>
      </c>
      <c r="E25" s="132"/>
      <c r="F25" s="132"/>
      <c r="G25" s="298"/>
      <c r="H25" s="131" t="str">
        <f>IF(OR(G25="",リスト!$G$27=""),"",DATEDIF(G25,リスト!$G$27,"Y"))</f>
        <v/>
      </c>
      <c r="I25" s="68"/>
      <c r="J25" s="295"/>
      <c r="K25" s="245"/>
      <c r="L25" s="73"/>
      <c r="M25" s="73"/>
      <c r="N25" s="67"/>
      <c r="O25" s="67"/>
      <c r="P25" s="67"/>
      <c r="Q25" s="68"/>
      <c r="R25" s="395"/>
      <c r="S25" s="395"/>
      <c r="T25" s="60"/>
      <c r="U25" s="345"/>
      <c r="V25" s="55"/>
    </row>
    <row r="26" spans="1:23" ht="20.100000000000001" customHeight="1">
      <c r="B26" s="407"/>
      <c r="C26" s="54">
        <v>17</v>
      </c>
      <c r="D26" s="94" t="str">
        <f>IF(E26="","","07")</f>
        <v/>
      </c>
      <c r="E26" s="132"/>
      <c r="F26" s="132"/>
      <c r="G26" s="298"/>
      <c r="H26" s="131" t="str">
        <f>IF(OR(G26="",リスト!$G$27=""),"",DATEDIF(G26,リスト!$G$27,"Y"))</f>
        <v/>
      </c>
      <c r="I26" s="68"/>
      <c r="J26" s="295"/>
      <c r="K26" s="245"/>
      <c r="L26" s="73"/>
      <c r="M26" s="73"/>
      <c r="N26" s="67"/>
      <c r="O26" s="67"/>
      <c r="P26" s="67"/>
      <c r="Q26" s="68"/>
      <c r="R26" s="395"/>
      <c r="S26" s="395"/>
      <c r="T26" s="60"/>
      <c r="U26" s="345"/>
      <c r="V26" s="55"/>
    </row>
    <row r="27" spans="1:23" ht="20.100000000000001" customHeight="1">
      <c r="B27" s="407"/>
      <c r="C27" s="57">
        <v>18</v>
      </c>
      <c r="D27" s="94" t="str">
        <f>IF(E27="","","08")</f>
        <v/>
      </c>
      <c r="E27" s="132"/>
      <c r="F27" s="132"/>
      <c r="G27" s="298"/>
      <c r="H27" s="131" t="str">
        <f>IF(OR(G27="",リスト!$G$27=""),"",DATEDIF(G27,リスト!$G$27,"Y"))</f>
        <v/>
      </c>
      <c r="I27" s="68"/>
      <c r="J27" s="295"/>
      <c r="K27" s="245"/>
      <c r="L27" s="73"/>
      <c r="M27" s="73"/>
      <c r="N27" s="67"/>
      <c r="O27" s="67"/>
      <c r="P27" s="67"/>
      <c r="Q27" s="68"/>
      <c r="R27" s="395"/>
      <c r="S27" s="395"/>
      <c r="T27" s="60"/>
      <c r="U27" s="345"/>
      <c r="V27" s="55"/>
    </row>
    <row r="28" spans="1:23" ht="20.100000000000001" customHeight="1">
      <c r="B28" s="407"/>
      <c r="C28" s="54">
        <v>19</v>
      </c>
      <c r="D28" s="94" t="str">
        <f>IF(E28="","","09")</f>
        <v/>
      </c>
      <c r="E28" s="132"/>
      <c r="F28" s="132"/>
      <c r="G28" s="298"/>
      <c r="H28" s="131" t="str">
        <f>IF(OR(G28="",リスト!$G$27=""),"",DATEDIF(G28,リスト!$G$27,"Y"))</f>
        <v/>
      </c>
      <c r="I28" s="68"/>
      <c r="J28" s="295"/>
      <c r="K28" s="245"/>
      <c r="L28" s="73"/>
      <c r="M28" s="73"/>
      <c r="N28" s="67"/>
      <c r="O28" s="67"/>
      <c r="P28" s="67"/>
      <c r="Q28" s="68"/>
      <c r="R28" s="395"/>
      <c r="S28" s="395"/>
      <c r="T28" s="60"/>
      <c r="U28" s="345"/>
      <c r="V28" s="55"/>
    </row>
    <row r="29" spans="1:23" ht="20.100000000000001" customHeight="1">
      <c r="B29" s="409"/>
      <c r="C29" s="57">
        <v>20</v>
      </c>
      <c r="D29" s="94" t="str">
        <f>IF(E29="","","10")</f>
        <v/>
      </c>
      <c r="E29" s="132"/>
      <c r="F29" s="132"/>
      <c r="G29" s="298"/>
      <c r="H29" s="131" t="str">
        <f>IF(OR(G29="",リスト!$G$27=""),"",DATEDIF(G29,リスト!$G$27,"Y"))</f>
        <v/>
      </c>
      <c r="I29" s="68"/>
      <c r="J29" s="295"/>
      <c r="K29" s="245"/>
      <c r="L29" s="73"/>
      <c r="M29" s="73"/>
      <c r="N29" s="67"/>
      <c r="O29" s="67"/>
      <c r="P29" s="67"/>
      <c r="Q29" s="68"/>
      <c r="R29" s="395"/>
      <c r="S29" s="395"/>
      <c r="T29" s="60"/>
      <c r="U29" s="345"/>
      <c r="V29" s="55"/>
    </row>
    <row r="30" spans="1:23" s="42" customFormat="1" ht="20.100000000000001" customHeight="1">
      <c r="A30" s="58"/>
      <c r="B30" s="100" t="str">
        <f>"【年齢】　"&amp; TEXT(リスト!G27,"ggge年m月d日") &amp; "時点で計算されます（年齢が60歳以上の場合、修了後5年以上就業出来る旨を備考欄に記載下さい）"</f>
        <v>【年齢】　令和4年4月1日時点で計算されます（年齢が60歳以上の場合、修了後5年以上就業出来る旨を備考欄に記載下さい）</v>
      </c>
      <c r="C30" s="58"/>
      <c r="D30" s="58"/>
      <c r="E30" s="58"/>
      <c r="F30" s="58"/>
      <c r="G30" s="62"/>
      <c r="H30" s="95"/>
      <c r="I30" s="63"/>
      <c r="J30" s="62"/>
      <c r="K30" s="62"/>
      <c r="L30" s="64"/>
      <c r="M30" s="64"/>
      <c r="N30" s="63"/>
      <c r="O30" s="65"/>
      <c r="P30" s="65"/>
      <c r="Q30" s="65"/>
      <c r="R30" s="66"/>
      <c r="S30" s="66"/>
      <c r="T30" s="60"/>
      <c r="U30" s="343"/>
      <c r="V30" s="58"/>
      <c r="W30" s="58"/>
    </row>
    <row r="31" spans="1:23" ht="20.100000000000001" customHeight="1">
      <c r="A31" s="55"/>
      <c r="B31" s="413" t="s">
        <v>468</v>
      </c>
      <c r="C31" s="413"/>
      <c r="D31" s="413"/>
      <c r="E31" s="413"/>
      <c r="F31" s="413"/>
      <c r="G31" s="413"/>
      <c r="H31" s="413"/>
      <c r="I31" s="413"/>
      <c r="J31" s="413"/>
      <c r="K31" s="413"/>
      <c r="L31" s="413"/>
      <c r="M31" s="413"/>
      <c r="N31" s="413"/>
      <c r="O31" s="413"/>
      <c r="P31" s="413"/>
      <c r="Q31" s="413"/>
      <c r="R31" s="413"/>
      <c r="S31" s="413"/>
      <c r="T31" s="60"/>
      <c r="U31" s="55"/>
      <c r="V31" s="55"/>
    </row>
    <row r="32" spans="1:23" ht="20.100000000000001" customHeight="1">
      <c r="A32" s="55"/>
      <c r="B32" s="416" t="s">
        <v>521</v>
      </c>
      <c r="C32" s="416"/>
      <c r="D32" s="416"/>
      <c r="E32" s="416"/>
      <c r="F32" s="416"/>
      <c r="G32" s="416"/>
      <c r="H32" s="416"/>
      <c r="I32" s="416"/>
      <c r="J32" s="416"/>
      <c r="K32" s="416"/>
      <c r="L32" s="416"/>
      <c r="M32" s="416"/>
      <c r="N32" s="416"/>
      <c r="O32" s="416"/>
      <c r="P32" s="416"/>
      <c r="Q32" s="416"/>
      <c r="R32" s="416"/>
      <c r="S32" s="416"/>
      <c r="T32" s="60"/>
      <c r="U32" s="60"/>
      <c r="V32" s="55"/>
      <c r="W32" s="55"/>
    </row>
    <row r="33" spans="2:19" ht="20.100000000000001" customHeight="1">
      <c r="B33" s="375" t="s">
        <v>301</v>
      </c>
      <c r="C33" s="375"/>
      <c r="D33" s="375"/>
      <c r="E33" s="375"/>
      <c r="F33" s="375"/>
      <c r="G33" s="375"/>
      <c r="H33" s="375"/>
      <c r="I33" s="375"/>
      <c r="J33" s="375"/>
      <c r="K33" s="375"/>
      <c r="L33" s="375"/>
      <c r="M33" s="375"/>
      <c r="N33" s="375"/>
      <c r="O33" s="375"/>
      <c r="P33" s="375"/>
      <c r="Q33" s="375"/>
      <c r="R33" s="375"/>
      <c r="S33" s="375"/>
    </row>
  </sheetData>
  <sheetProtection password="FA39" sheet="1" objects="1" scenarios="1"/>
  <mergeCells count="53">
    <mergeCell ref="B3:F4"/>
    <mergeCell ref="L3:M3"/>
    <mergeCell ref="R16:S16"/>
    <mergeCell ref="R20:S20"/>
    <mergeCell ref="B1:E1"/>
    <mergeCell ref="Q8:Q9"/>
    <mergeCell ref="E8:E9"/>
    <mergeCell ref="B7:B9"/>
    <mergeCell ref="D7:D9"/>
    <mergeCell ref="C7:C9"/>
    <mergeCell ref="N7:Q7"/>
    <mergeCell ref="E7:I7"/>
    <mergeCell ref="F8:F9"/>
    <mergeCell ref="G8:G9"/>
    <mergeCell ref="R19:S19"/>
    <mergeCell ref="P8:P9"/>
    <mergeCell ref="L4:M4"/>
    <mergeCell ref="L5:M5"/>
    <mergeCell ref="N3:S3"/>
    <mergeCell ref="N4:S4"/>
    <mergeCell ref="N5:R5"/>
    <mergeCell ref="B33:S33"/>
    <mergeCell ref="B10:B19"/>
    <mergeCell ref="B20:B29"/>
    <mergeCell ref="I8:I9"/>
    <mergeCell ref="K8:K9"/>
    <mergeCell ref="R28:S28"/>
    <mergeCell ref="B31:S31"/>
    <mergeCell ref="H8:H9"/>
    <mergeCell ref="J8:J9"/>
    <mergeCell ref="B32:S32"/>
    <mergeCell ref="M7:M9"/>
    <mergeCell ref="R17:S17"/>
    <mergeCell ref="R15:S15"/>
    <mergeCell ref="R11:S11"/>
    <mergeCell ref="R12:S12"/>
    <mergeCell ref="R21:S21"/>
    <mergeCell ref="J7:K7"/>
    <mergeCell ref="L7:L9"/>
    <mergeCell ref="R18:S18"/>
    <mergeCell ref="R13:S13"/>
    <mergeCell ref="R14:S14"/>
    <mergeCell ref="R10:S10"/>
    <mergeCell ref="R7:S9"/>
    <mergeCell ref="O8:O9"/>
    <mergeCell ref="N8:N9"/>
    <mergeCell ref="R22:S22"/>
    <mergeCell ref="R27:S27"/>
    <mergeCell ref="R29:S29"/>
    <mergeCell ref="R23:S23"/>
    <mergeCell ref="R24:S24"/>
    <mergeCell ref="R25:S25"/>
    <mergeCell ref="R26:S26"/>
  </mergeCells>
  <phoneticPr fontId="3"/>
  <conditionalFormatting sqref="E10:G29 Q20:Q29 R10:S29 I10:P29">
    <cfRule type="expression" dxfId="51" priority="2" stopIfTrue="1">
      <formula>E10=""</formula>
    </cfRule>
  </conditionalFormatting>
  <conditionalFormatting sqref="D10:D29 H10:H29 N3:S5">
    <cfRule type="expression" dxfId="50" priority="1" stopIfTrue="1">
      <formula>D3=""</formula>
    </cfRule>
  </conditionalFormatting>
  <dataValidations xWindow="766" yWindow="464" count="16">
    <dataValidation type="custom" allowBlank="1" showInputMessage="1" showErrorMessage="1" error="氏名は全角20文字以内で入力してください。_x000a_※空白（スペース）も全角で入力してください。_x000a_　 氏名の前後に空白（スペース）が入力されていないか確認してください。" prompt="全角20文字以内で入力。空白（スペース）も全角。氏名の前後に空白入れない。" sqref="E10:E29">
      <formula1>AND(TRIM(E10)=E10,LENB(E10)&lt;=40,E10=DBCS(E10))</formula1>
    </dataValidation>
    <dataValidation imeMode="halfKatakana" allowBlank="1" showInputMessage="1" showErrorMessage="1" sqref="F10:F29"/>
    <dataValidation type="list" allowBlank="1" showInputMessage="1" showErrorMessage="1" error="リストから選択してください。" sqref="I10:I29">
      <formula1>"男,女"</formula1>
    </dataValidation>
    <dataValidation type="date" imeMode="disabled" operator="greaterThanOrEqual" allowBlank="1" showInputMessage="1" showErrorMessage="1" error="日付(YYYY/月/日)で入力して下さい。" sqref="G10:G29">
      <formula1>INDIRECT("リスト!G68")</formula1>
    </dataValidation>
    <dataValidation type="list" operator="lessThanOrEqual" allowBlank="1" showInputMessage="1" showErrorMessage="1" error="該当者は&quot;○&quot;を選択して下さい" sqref="K10:K29">
      <formula1>"○"</formula1>
    </dataValidation>
    <dataValidation type="list" imeMode="disabled" allowBlank="1" showErrorMessage="1" error="林業就業経験年数は満10年以上が必要です" prompt="11年目以上" sqref="L20:L29">
      <formula1>INDIRECT("リスト!$BD$3:$BD$44")</formula1>
    </dataValidation>
    <dataValidation type="whole" allowBlank="1" showInputMessage="1" showErrorMessage="1" error="班長経験年数を入力して下さい" sqref="M10:M29">
      <formula1>0</formula1>
      <formula2>99</formula2>
    </dataValidation>
    <dataValidation type="list" allowBlank="1" showInputMessage="1" showErrorMessage="1" error="リストから選択してください。" sqref="N10:N19">
      <formula1>INDIRECT("リスト!$BO$3:$BO$19")</formula1>
    </dataValidation>
    <dataValidation type="list" allowBlank="1" showInputMessage="1" showErrorMessage="1" error="リストから選択してください。" sqref="O10:O19">
      <formula1>INDIRECT("リスト!$BS$3:$BS$19")</formula1>
    </dataValidation>
    <dataValidation type="list" allowBlank="1" showInputMessage="1" showErrorMessage="1" error="リストから選択してください。" sqref="P10:P19">
      <formula1>INDIRECT("リスト!$BW$3:$BW$19")</formula1>
    </dataValidation>
    <dataValidation type="list" allowBlank="1" showErrorMessage="1" error="リストから選択してください。" sqref="Q20:Q29">
      <formula1>INDIRECT("リスト!$CA$3:$CA$19")</formula1>
    </dataValidation>
    <dataValidation operator="lessThanOrEqual" allowBlank="1" showInputMessage="1" sqref="J10:J29"/>
    <dataValidation type="list" imeMode="disabled" operator="greaterThanOrEqual" allowBlank="1" showErrorMessage="1" error="林業就業経験年数は満5年以上が必要です" prompt="6年目以上" sqref="L10:L19">
      <formula1>INDIRECT("リスト!$BC$3:$BC$49")</formula1>
    </dataValidation>
    <dataValidation type="list" allowBlank="1" showInputMessage="1" showErrorMessage="1" error="リストから選択してください。" sqref="N20:N29">
      <formula1>INDIRECT("リスト!$CE$3:$CE$19")</formula1>
    </dataValidation>
    <dataValidation type="list" allowBlank="1" showInputMessage="1" showErrorMessage="1" error="リストから選択してください。" sqref="O20:O29">
      <formula1>INDIRECT("リスト!$CI$3:$CI$19")</formula1>
    </dataValidation>
    <dataValidation type="list" allowBlank="1" showInputMessage="1" showErrorMessage="1" error="リストから選択してください。" sqref="P20:P29">
      <formula1>INDIRECT("リスト!$CM$3:$CM$19")</formula1>
    </dataValidation>
  </dataValidations>
  <printOptions horizontalCentered="1"/>
  <pageMargins left="0.19685039370078741" right="0.19685039370078741" top="0.39370078740157483" bottom="0.19685039370078741" header="0.19685039370078741" footer="0"/>
  <pageSetup paperSize="9" scale="8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sheetPr>
  <dimension ref="B1:AK32"/>
  <sheetViews>
    <sheetView view="pageBreakPreview" zoomScale="85" zoomScaleNormal="75" zoomScaleSheetLayoutView="85" workbookViewId="0">
      <selection activeCell="AB1" sqref="AB1"/>
    </sheetView>
  </sheetViews>
  <sheetFormatPr defaultRowHeight="13.5" customHeight="1"/>
  <cols>
    <col min="1" max="1" width="2.625" style="31" customWidth="1"/>
    <col min="2" max="4" width="3.625" style="31" customWidth="1"/>
    <col min="5" max="5" width="15.625" style="31" customWidth="1"/>
    <col min="6" max="12" width="5.625" style="31" customWidth="1"/>
    <col min="13" max="13" width="7.625" style="31" customWidth="1"/>
    <col min="14" max="24" width="5.625" style="31" customWidth="1"/>
    <col min="25" max="25" width="9" style="31" customWidth="1"/>
    <col min="26" max="26" width="15.625" style="31" customWidth="1"/>
    <col min="27" max="27" width="5.625" style="31" customWidth="1"/>
    <col min="28" max="28" width="9" style="98" customWidth="1"/>
    <col min="29" max="29" width="9" style="98" hidden="1" customWidth="1"/>
    <col min="30" max="30" width="9" style="31" hidden="1" customWidth="1"/>
    <col min="31" max="31" width="24.5" style="31" hidden="1" customWidth="1"/>
    <col min="32" max="37" width="9" style="31" hidden="1" customWidth="1"/>
    <col min="38" max="16384" width="9" style="31"/>
  </cols>
  <sheetData>
    <row r="1" spans="2:37" ht="20.100000000000001" customHeight="1">
      <c r="B1" s="426" t="s">
        <v>276</v>
      </c>
      <c r="C1" s="426"/>
      <c r="D1" s="426"/>
      <c r="E1" s="426"/>
      <c r="F1" s="80"/>
      <c r="G1" s="80"/>
      <c r="H1" s="80"/>
      <c r="I1" s="80"/>
      <c r="J1" s="80"/>
      <c r="K1" s="80"/>
      <c r="L1" s="80"/>
      <c r="M1" s="80"/>
      <c r="N1" s="80"/>
      <c r="O1" s="80"/>
      <c r="P1" s="97"/>
      <c r="Q1" s="97"/>
      <c r="R1" s="97"/>
      <c r="S1" s="97"/>
      <c r="T1" s="97"/>
      <c r="U1" s="97"/>
      <c r="V1" s="97"/>
      <c r="W1" s="97"/>
      <c r="X1" s="80"/>
      <c r="Y1" s="80"/>
      <c r="Z1" s="158" t="str">
        <f>IF('7-1(表紙)'!$J$3="","提出区分",'7-1(表紙)'!$J$3)</f>
        <v>提出区分</v>
      </c>
      <c r="AA1" s="97"/>
    </row>
    <row r="2" spans="2:37" ht="9.9499999999999993" customHeight="1">
      <c r="B2" s="80"/>
      <c r="C2" s="80"/>
      <c r="D2" s="80"/>
      <c r="E2" s="80"/>
      <c r="F2" s="80"/>
      <c r="G2" s="80"/>
      <c r="H2" s="80"/>
      <c r="I2" s="80"/>
      <c r="J2" s="80"/>
      <c r="K2" s="80"/>
      <c r="L2" s="80"/>
      <c r="M2" s="80"/>
      <c r="N2" s="80"/>
      <c r="O2" s="80"/>
      <c r="P2" s="80"/>
      <c r="Q2" s="97"/>
      <c r="R2" s="97"/>
      <c r="S2" s="97"/>
      <c r="T2" s="97"/>
      <c r="U2" s="97"/>
      <c r="V2" s="97"/>
      <c r="W2" s="97"/>
      <c r="X2" s="97"/>
      <c r="Y2" s="97"/>
      <c r="Z2" s="97"/>
      <c r="AA2" s="97"/>
      <c r="AB2" s="99"/>
      <c r="AC2" s="99"/>
    </row>
    <row r="3" spans="2:37" ht="20.100000000000001" customHeight="1">
      <c r="B3" s="452" t="s">
        <v>234</v>
      </c>
      <c r="C3" s="452"/>
      <c r="D3" s="452"/>
      <c r="E3" s="452"/>
      <c r="F3" s="452"/>
      <c r="G3" s="452"/>
      <c r="H3" s="452"/>
      <c r="I3" s="104"/>
      <c r="J3" s="104"/>
      <c r="K3" s="104"/>
      <c r="L3" s="104"/>
      <c r="M3" s="104"/>
      <c r="N3" s="116"/>
      <c r="O3" s="116"/>
      <c r="P3" s="116"/>
      <c r="Q3" s="426" t="s">
        <v>209</v>
      </c>
      <c r="R3" s="426"/>
      <c r="S3" s="426"/>
      <c r="T3" s="420" t="str">
        <f>IF('7-1(表紙)'!$I$15="","",'7-1(表紙)'!$I$15)</f>
        <v/>
      </c>
      <c r="U3" s="420"/>
      <c r="V3" s="420"/>
      <c r="W3" s="420"/>
      <c r="X3" s="420"/>
      <c r="Y3" s="420"/>
      <c r="Z3" s="420"/>
      <c r="AA3" s="420"/>
      <c r="AB3" s="100"/>
      <c r="AC3" s="100"/>
    </row>
    <row r="4" spans="2:37" ht="20.100000000000001" customHeight="1">
      <c r="B4" s="452"/>
      <c r="C4" s="452"/>
      <c r="D4" s="452"/>
      <c r="E4" s="452"/>
      <c r="F4" s="452"/>
      <c r="G4" s="452"/>
      <c r="H4" s="452"/>
      <c r="I4" s="104"/>
      <c r="J4" s="104"/>
      <c r="K4" s="104"/>
      <c r="L4" s="104"/>
      <c r="M4" s="104"/>
      <c r="N4" s="116"/>
      <c r="O4" s="116"/>
      <c r="P4" s="116"/>
      <c r="Q4" s="426" t="s">
        <v>10</v>
      </c>
      <c r="R4" s="426"/>
      <c r="S4" s="426"/>
      <c r="T4" s="420" t="str">
        <f>IF('7-1(表紙)'!$J$15="","",'7-1(表紙)'!$J$15)</f>
        <v/>
      </c>
      <c r="U4" s="420"/>
      <c r="V4" s="420"/>
      <c r="W4" s="420"/>
      <c r="X4" s="420"/>
      <c r="Y4" s="420"/>
      <c r="Z4" s="420"/>
      <c r="AA4" s="420"/>
      <c r="AB4" s="100"/>
      <c r="AC4" s="100"/>
    </row>
    <row r="5" spans="2:37" ht="20.100000000000001" customHeight="1">
      <c r="B5" s="104"/>
      <c r="C5" s="104"/>
      <c r="D5" s="104"/>
      <c r="E5" s="104"/>
      <c r="F5" s="104"/>
      <c r="G5" s="104"/>
      <c r="H5" s="104"/>
      <c r="I5" s="104"/>
      <c r="J5" s="104"/>
      <c r="K5" s="104"/>
      <c r="L5" s="104"/>
      <c r="M5" s="104"/>
      <c r="N5" s="116"/>
      <c r="O5" s="116"/>
      <c r="P5" s="116"/>
      <c r="Q5" s="426" t="str">
        <f>'7-1(表紙)'!F10</f>
        <v>林業経営体名</v>
      </c>
      <c r="R5" s="426"/>
      <c r="S5" s="426"/>
      <c r="T5" s="420" t="str">
        <f>IF('7-1(表紙)'!$H$10="","",'7-1(表紙)'!$H$10)</f>
        <v/>
      </c>
      <c r="U5" s="420"/>
      <c r="V5" s="420"/>
      <c r="W5" s="420"/>
      <c r="X5" s="420"/>
      <c r="Y5" s="420"/>
      <c r="Z5" s="397"/>
      <c r="AA5" s="172" t="str">
        <f>IF('7-1(表紙)'!$K$15="","",'7-1(表紙)'!$K$15)</f>
        <v/>
      </c>
      <c r="AB5" s="101"/>
      <c r="AC5" s="156"/>
    </row>
    <row r="6" spans="2:37" ht="9.9499999999999993" customHeight="1">
      <c r="B6" s="80"/>
      <c r="C6" s="80"/>
      <c r="D6" s="80"/>
      <c r="E6" s="80"/>
      <c r="F6" s="80"/>
      <c r="G6" s="80"/>
      <c r="H6" s="80"/>
      <c r="I6" s="80"/>
      <c r="J6" s="80"/>
      <c r="K6" s="80"/>
      <c r="L6" s="80"/>
      <c r="M6" s="80"/>
      <c r="N6" s="80"/>
      <c r="O6" s="80"/>
      <c r="P6" s="80"/>
      <c r="Q6" s="80"/>
      <c r="R6" s="80"/>
      <c r="S6" s="80"/>
      <c r="T6" s="80"/>
      <c r="U6" s="80"/>
      <c r="V6" s="80"/>
      <c r="W6" s="80"/>
      <c r="X6" s="80"/>
      <c r="Y6" s="80"/>
      <c r="Z6" s="32"/>
      <c r="AA6" s="158"/>
      <c r="AB6" s="53"/>
      <c r="AC6" s="53"/>
    </row>
    <row r="7" spans="2:37" ht="20.100000000000001" customHeight="1">
      <c r="B7" s="444" t="s">
        <v>235</v>
      </c>
      <c r="C7" s="442" t="s">
        <v>215</v>
      </c>
      <c r="D7" s="442" t="s">
        <v>0</v>
      </c>
      <c r="E7" s="447" t="s">
        <v>1</v>
      </c>
      <c r="F7" s="428" t="s">
        <v>429</v>
      </c>
      <c r="G7" s="433" t="s">
        <v>125</v>
      </c>
      <c r="H7" s="434"/>
      <c r="I7" s="434"/>
      <c r="J7" s="434"/>
      <c r="K7" s="434"/>
      <c r="L7" s="434"/>
      <c r="M7" s="434"/>
      <c r="N7" s="434"/>
      <c r="O7" s="434"/>
      <c r="P7" s="434"/>
      <c r="Q7" s="434"/>
      <c r="R7" s="434"/>
      <c r="S7" s="434"/>
      <c r="T7" s="434"/>
      <c r="U7" s="434"/>
      <c r="V7" s="434"/>
      <c r="W7" s="435"/>
      <c r="X7" s="439" t="s">
        <v>504</v>
      </c>
      <c r="Y7" s="455" t="s">
        <v>257</v>
      </c>
      <c r="Z7" s="436" t="s">
        <v>430</v>
      </c>
      <c r="AA7" s="436"/>
    </row>
    <row r="8" spans="2:37" ht="20.100000000000001" customHeight="1">
      <c r="B8" s="445"/>
      <c r="C8" s="442"/>
      <c r="D8" s="442"/>
      <c r="E8" s="448"/>
      <c r="F8" s="429"/>
      <c r="G8" s="431" t="s">
        <v>126</v>
      </c>
      <c r="H8" s="432"/>
      <c r="I8" s="432"/>
      <c r="J8" s="432"/>
      <c r="K8" s="432"/>
      <c r="L8" s="431" t="s">
        <v>221</v>
      </c>
      <c r="M8" s="432"/>
      <c r="N8" s="432"/>
      <c r="O8" s="432"/>
      <c r="P8" s="432"/>
      <c r="Q8" s="438"/>
      <c r="R8" s="431" t="s">
        <v>227</v>
      </c>
      <c r="S8" s="438"/>
      <c r="T8" s="431" t="s">
        <v>251</v>
      </c>
      <c r="U8" s="432"/>
      <c r="V8" s="432"/>
      <c r="W8" s="143" t="s">
        <v>252</v>
      </c>
      <c r="X8" s="440"/>
      <c r="Y8" s="456"/>
      <c r="Z8" s="436"/>
      <c r="AA8" s="436"/>
    </row>
    <row r="9" spans="2:37" ht="158.25" customHeight="1" thickBot="1">
      <c r="B9" s="446"/>
      <c r="C9" s="443"/>
      <c r="D9" s="443"/>
      <c r="E9" s="449"/>
      <c r="F9" s="430"/>
      <c r="G9" s="248" t="s">
        <v>127</v>
      </c>
      <c r="H9" s="249" t="s">
        <v>129</v>
      </c>
      <c r="I9" s="249" t="s">
        <v>550</v>
      </c>
      <c r="J9" s="250" t="s">
        <v>128</v>
      </c>
      <c r="K9" s="249" t="s">
        <v>130</v>
      </c>
      <c r="L9" s="251" t="s">
        <v>132</v>
      </c>
      <c r="M9" s="249" t="s">
        <v>502</v>
      </c>
      <c r="N9" s="249" t="s">
        <v>134</v>
      </c>
      <c r="O9" s="252" t="s">
        <v>133</v>
      </c>
      <c r="P9" s="249" t="s">
        <v>131</v>
      </c>
      <c r="Q9" s="253" t="s">
        <v>222</v>
      </c>
      <c r="R9" s="254" t="s">
        <v>225</v>
      </c>
      <c r="S9" s="255" t="s">
        <v>226</v>
      </c>
      <c r="T9" s="256" t="s">
        <v>258</v>
      </c>
      <c r="U9" s="257" t="s">
        <v>503</v>
      </c>
      <c r="V9" s="258" t="s">
        <v>260</v>
      </c>
      <c r="W9" s="259" t="s">
        <v>259</v>
      </c>
      <c r="X9" s="441"/>
      <c r="Y9" s="457"/>
      <c r="Z9" s="437"/>
      <c r="AA9" s="437"/>
      <c r="AB9" s="102"/>
      <c r="AC9" s="189" t="s">
        <v>306</v>
      </c>
      <c r="AD9" s="189" t="s">
        <v>307</v>
      </c>
      <c r="AE9" s="316" t="s">
        <v>505</v>
      </c>
      <c r="AF9" s="170" t="s">
        <v>251</v>
      </c>
      <c r="AG9" s="190" t="s">
        <v>506</v>
      </c>
      <c r="AI9" s="190" t="s">
        <v>437</v>
      </c>
      <c r="AJ9" s="190" t="s">
        <v>438</v>
      </c>
      <c r="AK9" s="190" t="s">
        <v>439</v>
      </c>
    </row>
    <row r="10" spans="2:37" ht="18" customHeight="1" thickTop="1">
      <c r="B10" s="453" t="s">
        <v>466</v>
      </c>
      <c r="C10" s="260">
        <f>'7-2(基本)'!C10</f>
        <v>1</v>
      </c>
      <c r="D10" s="261" t="str">
        <f>IF('7-2(基本)'!D10="","",'7-2(基本)'!D10)</f>
        <v/>
      </c>
      <c r="E10" s="76" t="str">
        <f>IF('7-2(基本)'!E10="","",'7-2(基本)'!E10)</f>
        <v/>
      </c>
      <c r="F10" s="235"/>
      <c r="G10" s="119"/>
      <c r="H10" s="120"/>
      <c r="I10" s="120"/>
      <c r="J10" s="120"/>
      <c r="K10" s="120"/>
      <c r="L10" s="119"/>
      <c r="M10" s="120"/>
      <c r="N10" s="120"/>
      <c r="O10" s="120"/>
      <c r="P10" s="120"/>
      <c r="Q10" s="121"/>
      <c r="R10" s="119"/>
      <c r="S10" s="121"/>
      <c r="T10" s="119"/>
      <c r="U10" s="120"/>
      <c r="V10" s="121"/>
      <c r="W10" s="121"/>
      <c r="X10" s="71"/>
      <c r="Y10" s="71"/>
      <c r="Z10" s="402"/>
      <c r="AA10" s="402"/>
      <c r="AB10" s="102"/>
      <c r="AC10" s="57">
        <f t="shared" ref="AC10:AC29" si="0">COUNTA(G10:K10,L10:N10,P10:S10)</f>
        <v>0</v>
      </c>
      <c r="AD10" s="57">
        <f t="shared" ref="AD10:AD29" si="1">COUNTA(G10:K10,L10:M10,O10:S10)</f>
        <v>0</v>
      </c>
      <c r="AE10" s="57">
        <f t="shared" ref="AE10:AE29" si="2">IF(AND(U10="○",M10=""),1,0)</f>
        <v>0</v>
      </c>
      <c r="AG10" s="171" t="str">
        <f>IF(OR(AC10+AE10&gt;=6,AD10+AE10&gt;=6),"OK","NG")</f>
        <v>NG</v>
      </c>
      <c r="AI10" s="57">
        <f t="shared" ref="AI10:AI29" si="3">IF(E10&lt;&gt;"",1,0)</f>
        <v>0</v>
      </c>
      <c r="AJ10" s="57">
        <f t="shared" ref="AJ10:AJ29" si="4">IF(X10&lt;&gt;"",1,0)</f>
        <v>0</v>
      </c>
      <c r="AK10" s="268">
        <f>AI10-AJ10</f>
        <v>0</v>
      </c>
    </row>
    <row r="11" spans="2:37" ht="18" customHeight="1">
      <c r="B11" s="429"/>
      <c r="C11" s="260">
        <f>'7-2(基本)'!C11</f>
        <v>2</v>
      </c>
      <c r="D11" s="262" t="str">
        <f>IF('7-2(基本)'!D11="","",'7-2(基本)'!D11)</f>
        <v/>
      </c>
      <c r="E11" s="78" t="str">
        <f>IF('7-2(基本)'!E11="","",'7-2(基本)'!E11)</f>
        <v/>
      </c>
      <c r="F11" s="235"/>
      <c r="G11" s="122"/>
      <c r="H11" s="123"/>
      <c r="I11" s="123"/>
      <c r="J11" s="123"/>
      <c r="K11" s="123"/>
      <c r="L11" s="122"/>
      <c r="M11" s="123"/>
      <c r="N11" s="123"/>
      <c r="O11" s="123"/>
      <c r="P11" s="123"/>
      <c r="Q11" s="124"/>
      <c r="R11" s="122"/>
      <c r="S11" s="124"/>
      <c r="T11" s="122"/>
      <c r="U11" s="123"/>
      <c r="V11" s="124"/>
      <c r="W11" s="124"/>
      <c r="X11" s="71"/>
      <c r="Y11" s="71"/>
      <c r="Z11" s="395"/>
      <c r="AA11" s="395"/>
      <c r="AB11" s="102"/>
      <c r="AC11" s="57">
        <f t="shared" si="0"/>
        <v>0</v>
      </c>
      <c r="AD11" s="57">
        <f t="shared" si="1"/>
        <v>0</v>
      </c>
      <c r="AE11" s="57">
        <f t="shared" si="2"/>
        <v>0</v>
      </c>
      <c r="AG11" s="312" t="str">
        <f t="shared" ref="AG11:AG19" si="5">IF(OR(AC11+AE11&gt;=6,AD11+AE11&gt;=6),"OK","NG")</f>
        <v>NG</v>
      </c>
      <c r="AI11" s="57">
        <f t="shared" si="3"/>
        <v>0</v>
      </c>
      <c r="AJ11" s="57">
        <f t="shared" si="4"/>
        <v>0</v>
      </c>
      <c r="AK11" s="268">
        <f t="shared" ref="AK11:AK29" si="6">AI11-AJ11</f>
        <v>0</v>
      </c>
    </row>
    <row r="12" spans="2:37" ht="18" customHeight="1">
      <c r="B12" s="429"/>
      <c r="C12" s="260">
        <f>'7-2(基本)'!C12</f>
        <v>3</v>
      </c>
      <c r="D12" s="262" t="str">
        <f>IF('7-2(基本)'!D12="","",'7-2(基本)'!D12)</f>
        <v/>
      </c>
      <c r="E12" s="78" t="str">
        <f>IF('7-2(基本)'!E12="","",'7-2(基本)'!E12)</f>
        <v/>
      </c>
      <c r="F12" s="235"/>
      <c r="G12" s="122"/>
      <c r="H12" s="123"/>
      <c r="I12" s="123"/>
      <c r="J12" s="123"/>
      <c r="K12" s="123"/>
      <c r="L12" s="122"/>
      <c r="M12" s="123"/>
      <c r="N12" s="123"/>
      <c r="O12" s="123"/>
      <c r="P12" s="123"/>
      <c r="Q12" s="124"/>
      <c r="R12" s="122"/>
      <c r="S12" s="124"/>
      <c r="T12" s="122"/>
      <c r="U12" s="123"/>
      <c r="V12" s="124"/>
      <c r="W12" s="124"/>
      <c r="X12" s="71"/>
      <c r="Y12" s="71"/>
      <c r="Z12" s="395"/>
      <c r="AA12" s="395"/>
      <c r="AB12" s="102"/>
      <c r="AC12" s="57">
        <f t="shared" si="0"/>
        <v>0</v>
      </c>
      <c r="AD12" s="57">
        <f t="shared" si="1"/>
        <v>0</v>
      </c>
      <c r="AE12" s="57">
        <f t="shared" si="2"/>
        <v>0</v>
      </c>
      <c r="AG12" s="312" t="str">
        <f t="shared" si="5"/>
        <v>NG</v>
      </c>
      <c r="AI12" s="57">
        <f t="shared" si="3"/>
        <v>0</v>
      </c>
      <c r="AJ12" s="57">
        <f t="shared" si="4"/>
        <v>0</v>
      </c>
      <c r="AK12" s="268">
        <f t="shared" si="6"/>
        <v>0</v>
      </c>
    </row>
    <row r="13" spans="2:37" ht="18" customHeight="1">
      <c r="B13" s="429"/>
      <c r="C13" s="260">
        <f>'7-2(基本)'!C13</f>
        <v>4</v>
      </c>
      <c r="D13" s="262" t="str">
        <f>IF('7-2(基本)'!D13="","",'7-2(基本)'!D13)</f>
        <v/>
      </c>
      <c r="E13" s="78" t="str">
        <f>IF('7-2(基本)'!E13="","",'7-2(基本)'!E13)</f>
        <v/>
      </c>
      <c r="F13" s="235"/>
      <c r="G13" s="122"/>
      <c r="H13" s="123"/>
      <c r="I13" s="123"/>
      <c r="J13" s="123"/>
      <c r="K13" s="123"/>
      <c r="L13" s="122"/>
      <c r="M13" s="123"/>
      <c r="N13" s="123"/>
      <c r="O13" s="123"/>
      <c r="P13" s="123"/>
      <c r="Q13" s="124"/>
      <c r="R13" s="122"/>
      <c r="S13" s="124"/>
      <c r="T13" s="122"/>
      <c r="U13" s="123"/>
      <c r="V13" s="124"/>
      <c r="W13" s="124"/>
      <c r="X13" s="71"/>
      <c r="Y13" s="71"/>
      <c r="Z13" s="395"/>
      <c r="AA13" s="395"/>
      <c r="AB13" s="102"/>
      <c r="AC13" s="57">
        <f t="shared" si="0"/>
        <v>0</v>
      </c>
      <c r="AD13" s="57">
        <f t="shared" si="1"/>
        <v>0</v>
      </c>
      <c r="AE13" s="57">
        <f t="shared" si="2"/>
        <v>0</v>
      </c>
      <c r="AG13" s="312" t="str">
        <f t="shared" si="5"/>
        <v>NG</v>
      </c>
      <c r="AI13" s="57">
        <f t="shared" si="3"/>
        <v>0</v>
      </c>
      <c r="AJ13" s="57">
        <f t="shared" si="4"/>
        <v>0</v>
      </c>
      <c r="AK13" s="268">
        <f t="shared" si="6"/>
        <v>0</v>
      </c>
    </row>
    <row r="14" spans="2:37" ht="18" customHeight="1">
      <c r="B14" s="429"/>
      <c r="C14" s="260">
        <f>'7-2(基本)'!C14</f>
        <v>5</v>
      </c>
      <c r="D14" s="262" t="str">
        <f>IF('7-2(基本)'!D14="","",'7-2(基本)'!D14)</f>
        <v/>
      </c>
      <c r="E14" s="78" t="str">
        <f>IF('7-2(基本)'!E14="","",'7-2(基本)'!E14)</f>
        <v/>
      </c>
      <c r="F14" s="235"/>
      <c r="G14" s="122"/>
      <c r="H14" s="123"/>
      <c r="I14" s="123"/>
      <c r="J14" s="123"/>
      <c r="K14" s="123"/>
      <c r="L14" s="122"/>
      <c r="M14" s="123"/>
      <c r="N14" s="123"/>
      <c r="O14" s="123"/>
      <c r="P14" s="123"/>
      <c r="Q14" s="124"/>
      <c r="R14" s="122"/>
      <c r="S14" s="124"/>
      <c r="T14" s="122"/>
      <c r="U14" s="123"/>
      <c r="V14" s="124"/>
      <c r="W14" s="124"/>
      <c r="X14" s="71"/>
      <c r="Y14" s="71"/>
      <c r="Z14" s="395"/>
      <c r="AA14" s="395"/>
      <c r="AB14" s="102"/>
      <c r="AC14" s="57">
        <f t="shared" si="0"/>
        <v>0</v>
      </c>
      <c r="AD14" s="57">
        <f t="shared" si="1"/>
        <v>0</v>
      </c>
      <c r="AE14" s="57">
        <f t="shared" si="2"/>
        <v>0</v>
      </c>
      <c r="AG14" s="312" t="str">
        <f t="shared" si="5"/>
        <v>NG</v>
      </c>
      <c r="AI14" s="57">
        <f t="shared" si="3"/>
        <v>0</v>
      </c>
      <c r="AJ14" s="57">
        <f t="shared" si="4"/>
        <v>0</v>
      </c>
      <c r="AK14" s="268">
        <f t="shared" si="6"/>
        <v>0</v>
      </c>
    </row>
    <row r="15" spans="2:37" ht="18" customHeight="1">
      <c r="B15" s="429"/>
      <c r="C15" s="260">
        <f>'7-2(基本)'!C15</f>
        <v>6</v>
      </c>
      <c r="D15" s="262" t="str">
        <f>IF('7-2(基本)'!D15="","",'7-2(基本)'!D15)</f>
        <v/>
      </c>
      <c r="E15" s="78" t="str">
        <f>IF('7-2(基本)'!E15="","",'7-2(基本)'!E15)</f>
        <v/>
      </c>
      <c r="F15" s="235"/>
      <c r="G15" s="122"/>
      <c r="H15" s="123"/>
      <c r="I15" s="123"/>
      <c r="J15" s="123"/>
      <c r="K15" s="123"/>
      <c r="L15" s="122"/>
      <c r="M15" s="123"/>
      <c r="N15" s="123"/>
      <c r="O15" s="123"/>
      <c r="P15" s="123"/>
      <c r="Q15" s="124"/>
      <c r="R15" s="122"/>
      <c r="S15" s="124"/>
      <c r="T15" s="122"/>
      <c r="U15" s="123"/>
      <c r="V15" s="124"/>
      <c r="W15" s="124"/>
      <c r="X15" s="71"/>
      <c r="Y15" s="71"/>
      <c r="Z15" s="395"/>
      <c r="AA15" s="395"/>
      <c r="AB15" s="102"/>
      <c r="AC15" s="57">
        <f t="shared" si="0"/>
        <v>0</v>
      </c>
      <c r="AD15" s="57">
        <f t="shared" si="1"/>
        <v>0</v>
      </c>
      <c r="AE15" s="57">
        <f t="shared" si="2"/>
        <v>0</v>
      </c>
      <c r="AG15" s="312" t="str">
        <f t="shared" si="5"/>
        <v>NG</v>
      </c>
      <c r="AI15" s="57">
        <f t="shared" si="3"/>
        <v>0</v>
      </c>
      <c r="AJ15" s="57">
        <f t="shared" si="4"/>
        <v>0</v>
      </c>
      <c r="AK15" s="268">
        <f t="shared" si="6"/>
        <v>0</v>
      </c>
    </row>
    <row r="16" spans="2:37" ht="18" customHeight="1">
      <c r="B16" s="429"/>
      <c r="C16" s="260">
        <f>'7-2(基本)'!C16</f>
        <v>7</v>
      </c>
      <c r="D16" s="262" t="str">
        <f>IF('7-2(基本)'!D16="","",'7-2(基本)'!D16)</f>
        <v/>
      </c>
      <c r="E16" s="78" t="str">
        <f>IF('7-2(基本)'!E16="","",'7-2(基本)'!E16)</f>
        <v/>
      </c>
      <c r="F16" s="235"/>
      <c r="G16" s="122"/>
      <c r="H16" s="123"/>
      <c r="I16" s="123"/>
      <c r="J16" s="123"/>
      <c r="K16" s="123"/>
      <c r="L16" s="122"/>
      <c r="M16" s="123"/>
      <c r="N16" s="123"/>
      <c r="O16" s="123"/>
      <c r="P16" s="123"/>
      <c r="Q16" s="124"/>
      <c r="R16" s="122"/>
      <c r="S16" s="124"/>
      <c r="T16" s="122"/>
      <c r="U16" s="123"/>
      <c r="V16" s="124"/>
      <c r="W16" s="124"/>
      <c r="X16" s="71"/>
      <c r="Y16" s="71"/>
      <c r="Z16" s="395"/>
      <c r="AA16" s="395"/>
      <c r="AB16" s="102"/>
      <c r="AC16" s="57">
        <f t="shared" si="0"/>
        <v>0</v>
      </c>
      <c r="AD16" s="57">
        <f t="shared" si="1"/>
        <v>0</v>
      </c>
      <c r="AE16" s="57">
        <f t="shared" si="2"/>
        <v>0</v>
      </c>
      <c r="AG16" s="312" t="str">
        <f t="shared" si="5"/>
        <v>NG</v>
      </c>
      <c r="AI16" s="57">
        <f t="shared" si="3"/>
        <v>0</v>
      </c>
      <c r="AJ16" s="57">
        <f t="shared" si="4"/>
        <v>0</v>
      </c>
      <c r="AK16" s="268">
        <f t="shared" si="6"/>
        <v>0</v>
      </c>
    </row>
    <row r="17" spans="2:37" ht="18" customHeight="1">
      <c r="B17" s="429"/>
      <c r="C17" s="260">
        <f>'7-2(基本)'!C17</f>
        <v>8</v>
      </c>
      <c r="D17" s="262" t="str">
        <f>IF('7-2(基本)'!D17="","",'7-2(基本)'!D17)</f>
        <v/>
      </c>
      <c r="E17" s="78" t="str">
        <f>IF('7-2(基本)'!E17="","",'7-2(基本)'!E17)</f>
        <v/>
      </c>
      <c r="F17" s="235"/>
      <c r="G17" s="122"/>
      <c r="H17" s="123"/>
      <c r="I17" s="123"/>
      <c r="J17" s="123"/>
      <c r="K17" s="123"/>
      <c r="L17" s="122"/>
      <c r="M17" s="123"/>
      <c r="N17" s="123"/>
      <c r="O17" s="123"/>
      <c r="P17" s="123"/>
      <c r="Q17" s="124"/>
      <c r="R17" s="122"/>
      <c r="S17" s="124"/>
      <c r="T17" s="122"/>
      <c r="U17" s="123"/>
      <c r="V17" s="124"/>
      <c r="W17" s="124"/>
      <c r="X17" s="71"/>
      <c r="Y17" s="71"/>
      <c r="Z17" s="395"/>
      <c r="AA17" s="395"/>
      <c r="AC17" s="57">
        <f t="shared" si="0"/>
        <v>0</v>
      </c>
      <c r="AD17" s="57">
        <f t="shared" si="1"/>
        <v>0</v>
      </c>
      <c r="AE17" s="57">
        <f t="shared" si="2"/>
        <v>0</v>
      </c>
      <c r="AG17" s="312" t="str">
        <f t="shared" si="5"/>
        <v>NG</v>
      </c>
      <c r="AI17" s="57">
        <f t="shared" si="3"/>
        <v>0</v>
      </c>
      <c r="AJ17" s="57">
        <f t="shared" si="4"/>
        <v>0</v>
      </c>
      <c r="AK17" s="268">
        <f t="shared" si="6"/>
        <v>0</v>
      </c>
    </row>
    <row r="18" spans="2:37" ht="18" customHeight="1">
      <c r="B18" s="429"/>
      <c r="C18" s="260">
        <f>'7-2(基本)'!C18</f>
        <v>9</v>
      </c>
      <c r="D18" s="262" t="str">
        <f>IF('7-2(基本)'!D18="","",'7-2(基本)'!D18)</f>
        <v/>
      </c>
      <c r="E18" s="78" t="str">
        <f>IF('7-2(基本)'!E18="","",'7-2(基本)'!E18)</f>
        <v/>
      </c>
      <c r="F18" s="235"/>
      <c r="G18" s="122"/>
      <c r="H18" s="123"/>
      <c r="I18" s="123"/>
      <c r="J18" s="123"/>
      <c r="K18" s="123"/>
      <c r="L18" s="122"/>
      <c r="M18" s="123"/>
      <c r="N18" s="123"/>
      <c r="O18" s="123"/>
      <c r="P18" s="123"/>
      <c r="Q18" s="124"/>
      <c r="R18" s="122"/>
      <c r="S18" s="124"/>
      <c r="T18" s="122"/>
      <c r="U18" s="123"/>
      <c r="V18" s="124"/>
      <c r="W18" s="124"/>
      <c r="X18" s="71"/>
      <c r="Y18" s="71"/>
      <c r="Z18" s="395"/>
      <c r="AA18" s="395"/>
      <c r="AC18" s="57">
        <f t="shared" si="0"/>
        <v>0</v>
      </c>
      <c r="AD18" s="57">
        <f t="shared" si="1"/>
        <v>0</v>
      </c>
      <c r="AE18" s="57">
        <f t="shared" si="2"/>
        <v>0</v>
      </c>
      <c r="AG18" s="312" t="str">
        <f t="shared" si="5"/>
        <v>NG</v>
      </c>
      <c r="AI18" s="57">
        <f t="shared" si="3"/>
        <v>0</v>
      </c>
      <c r="AJ18" s="57">
        <f t="shared" si="4"/>
        <v>0</v>
      </c>
      <c r="AK18" s="268">
        <f t="shared" si="6"/>
        <v>0</v>
      </c>
    </row>
    <row r="19" spans="2:37" ht="18" customHeight="1" thickBot="1">
      <c r="B19" s="430"/>
      <c r="C19" s="260">
        <f>'7-2(基本)'!C19</f>
        <v>10</v>
      </c>
      <c r="D19" s="263" t="str">
        <f>IF('7-2(基本)'!D19="","",'7-2(基本)'!D19)</f>
        <v/>
      </c>
      <c r="E19" s="77" t="str">
        <f>IF('7-2(基本)'!E19="","",'7-2(基本)'!E19)</f>
        <v/>
      </c>
      <c r="F19" s="236"/>
      <c r="G19" s="125"/>
      <c r="H19" s="126"/>
      <c r="I19" s="126"/>
      <c r="J19" s="126"/>
      <c r="K19" s="126"/>
      <c r="L19" s="125"/>
      <c r="M19" s="126"/>
      <c r="N19" s="126"/>
      <c r="O19" s="126"/>
      <c r="P19" s="126"/>
      <c r="Q19" s="127"/>
      <c r="R19" s="125"/>
      <c r="S19" s="127"/>
      <c r="T19" s="125"/>
      <c r="U19" s="126"/>
      <c r="V19" s="127"/>
      <c r="W19" s="127"/>
      <c r="X19" s="153"/>
      <c r="Y19" s="153"/>
      <c r="Z19" s="427"/>
      <c r="AA19" s="427"/>
      <c r="AC19" s="267">
        <f t="shared" si="0"/>
        <v>0</v>
      </c>
      <c r="AD19" s="267">
        <f t="shared" si="1"/>
        <v>0</v>
      </c>
      <c r="AE19" s="317">
        <f t="shared" si="2"/>
        <v>0</v>
      </c>
      <c r="AG19" s="313" t="str">
        <f t="shared" si="5"/>
        <v>NG</v>
      </c>
      <c r="AI19" s="267">
        <f t="shared" si="3"/>
        <v>0</v>
      </c>
      <c r="AJ19" s="267">
        <f t="shared" si="4"/>
        <v>0</v>
      </c>
      <c r="AK19" s="269">
        <f t="shared" si="6"/>
        <v>0</v>
      </c>
    </row>
    <row r="20" spans="2:37" ht="18" customHeight="1" thickTop="1">
      <c r="B20" s="453" t="s">
        <v>467</v>
      </c>
      <c r="C20" s="264">
        <f>'7-2(基本)'!C20</f>
        <v>11</v>
      </c>
      <c r="D20" s="261" t="str">
        <f>IF('7-2(基本)'!D20="","",'7-2(基本)'!D20)</f>
        <v/>
      </c>
      <c r="E20" s="76" t="str">
        <f>IF('7-2(基本)'!E20="","",'7-2(基本)'!E20)</f>
        <v/>
      </c>
      <c r="F20" s="237"/>
      <c r="G20" s="119"/>
      <c r="H20" s="120"/>
      <c r="I20" s="120"/>
      <c r="J20" s="120"/>
      <c r="K20" s="120"/>
      <c r="L20" s="119"/>
      <c r="M20" s="120"/>
      <c r="N20" s="120"/>
      <c r="O20" s="120"/>
      <c r="P20" s="120"/>
      <c r="Q20" s="121"/>
      <c r="R20" s="119"/>
      <c r="S20" s="121"/>
      <c r="T20" s="119"/>
      <c r="U20" s="120"/>
      <c r="V20" s="121"/>
      <c r="W20" s="121"/>
      <c r="X20" s="154"/>
      <c r="Y20" s="154"/>
      <c r="Z20" s="402"/>
      <c r="AA20" s="402"/>
      <c r="AC20" s="144">
        <f t="shared" si="0"/>
        <v>0</v>
      </c>
      <c r="AD20" s="144">
        <f t="shared" si="1"/>
        <v>0</v>
      </c>
      <c r="AE20" s="54">
        <f t="shared" si="2"/>
        <v>0</v>
      </c>
      <c r="AF20" s="144">
        <f>COUNTA(T20:V20)</f>
        <v>0</v>
      </c>
      <c r="AG20" s="318" t="str">
        <f>IF(AND(OR(AC20+AE20&gt;=6,AD20+AE20&gt;=6),AF20&gt;=2),"OK","NG")</f>
        <v>NG</v>
      </c>
      <c r="AI20" s="144">
        <f t="shared" si="3"/>
        <v>0</v>
      </c>
      <c r="AJ20" s="144">
        <f t="shared" si="4"/>
        <v>0</v>
      </c>
      <c r="AK20" s="270">
        <f t="shared" si="6"/>
        <v>0</v>
      </c>
    </row>
    <row r="21" spans="2:37" ht="18" customHeight="1">
      <c r="B21" s="429"/>
      <c r="C21" s="265">
        <f>'7-2(基本)'!C21</f>
        <v>12</v>
      </c>
      <c r="D21" s="262" t="str">
        <f>IF('7-2(基本)'!D21="","",'7-2(基本)'!D21)</f>
        <v/>
      </c>
      <c r="E21" s="78" t="str">
        <f>IF('7-2(基本)'!E21="","",'7-2(基本)'!E21)</f>
        <v/>
      </c>
      <c r="F21" s="235"/>
      <c r="G21" s="122"/>
      <c r="H21" s="123"/>
      <c r="I21" s="123"/>
      <c r="J21" s="123"/>
      <c r="K21" s="123"/>
      <c r="L21" s="122"/>
      <c r="M21" s="123"/>
      <c r="N21" s="123"/>
      <c r="O21" s="123"/>
      <c r="P21" s="123"/>
      <c r="Q21" s="124"/>
      <c r="R21" s="122"/>
      <c r="S21" s="124"/>
      <c r="T21" s="122"/>
      <c r="U21" s="123"/>
      <c r="V21" s="124"/>
      <c r="W21" s="124"/>
      <c r="X21" s="71"/>
      <c r="Y21" s="71"/>
      <c r="Z21" s="395"/>
      <c r="AA21" s="395"/>
      <c r="AC21" s="57">
        <f t="shared" si="0"/>
        <v>0</v>
      </c>
      <c r="AD21" s="57">
        <f t="shared" si="1"/>
        <v>0</v>
      </c>
      <c r="AE21" s="57">
        <f t="shared" si="2"/>
        <v>0</v>
      </c>
      <c r="AF21" s="57">
        <f t="shared" ref="AF21:AF28" si="7">COUNTA(T21:V21)</f>
        <v>0</v>
      </c>
      <c r="AG21" s="318" t="str">
        <f t="shared" ref="AG21:AG29" si="8">IF(AND(OR(AC21+AE21&gt;=6,AD21+AE21&gt;=6),AF21&gt;=2),"OK","NG")</f>
        <v>NG</v>
      </c>
      <c r="AI21" s="57">
        <f t="shared" si="3"/>
        <v>0</v>
      </c>
      <c r="AJ21" s="57">
        <f t="shared" si="4"/>
        <v>0</v>
      </c>
      <c r="AK21" s="268">
        <f t="shared" si="6"/>
        <v>0</v>
      </c>
    </row>
    <row r="22" spans="2:37" ht="18" customHeight="1">
      <c r="B22" s="429"/>
      <c r="C22" s="265">
        <f>'7-2(基本)'!C22</f>
        <v>13</v>
      </c>
      <c r="D22" s="262" t="str">
        <f>IF('7-2(基本)'!D22="","",'7-2(基本)'!D22)</f>
        <v/>
      </c>
      <c r="E22" s="78" t="str">
        <f>IF('7-2(基本)'!E22="","",'7-2(基本)'!E22)</f>
        <v/>
      </c>
      <c r="F22" s="235"/>
      <c r="G22" s="122"/>
      <c r="H22" s="123"/>
      <c r="I22" s="123"/>
      <c r="J22" s="123"/>
      <c r="K22" s="123"/>
      <c r="L22" s="122"/>
      <c r="M22" s="123"/>
      <c r="N22" s="123"/>
      <c r="O22" s="123"/>
      <c r="P22" s="123"/>
      <c r="Q22" s="124"/>
      <c r="R22" s="122"/>
      <c r="S22" s="124"/>
      <c r="T22" s="122"/>
      <c r="U22" s="123"/>
      <c r="V22" s="124"/>
      <c r="W22" s="124"/>
      <c r="X22" s="71"/>
      <c r="Y22" s="71"/>
      <c r="Z22" s="395"/>
      <c r="AA22" s="395"/>
      <c r="AC22" s="57">
        <f t="shared" si="0"/>
        <v>0</v>
      </c>
      <c r="AD22" s="57">
        <f t="shared" si="1"/>
        <v>0</v>
      </c>
      <c r="AE22" s="57">
        <f t="shared" si="2"/>
        <v>0</v>
      </c>
      <c r="AF22" s="57">
        <f t="shared" si="7"/>
        <v>0</v>
      </c>
      <c r="AG22" s="318" t="str">
        <f t="shared" si="8"/>
        <v>NG</v>
      </c>
      <c r="AI22" s="57">
        <f t="shared" si="3"/>
        <v>0</v>
      </c>
      <c r="AJ22" s="57">
        <f t="shared" si="4"/>
        <v>0</v>
      </c>
      <c r="AK22" s="268">
        <f t="shared" si="6"/>
        <v>0</v>
      </c>
    </row>
    <row r="23" spans="2:37" ht="18" customHeight="1">
      <c r="B23" s="429"/>
      <c r="C23" s="265">
        <f>'7-2(基本)'!C23</f>
        <v>14</v>
      </c>
      <c r="D23" s="262" t="str">
        <f>IF('7-2(基本)'!D23="","",'7-2(基本)'!D23)</f>
        <v/>
      </c>
      <c r="E23" s="78" t="str">
        <f>IF('7-2(基本)'!E23="","",'7-2(基本)'!E23)</f>
        <v/>
      </c>
      <c r="F23" s="235"/>
      <c r="G23" s="122"/>
      <c r="H23" s="123"/>
      <c r="I23" s="123"/>
      <c r="J23" s="123"/>
      <c r="K23" s="123"/>
      <c r="L23" s="122"/>
      <c r="M23" s="123"/>
      <c r="N23" s="123"/>
      <c r="O23" s="123"/>
      <c r="P23" s="123"/>
      <c r="Q23" s="124"/>
      <c r="R23" s="122"/>
      <c r="S23" s="124"/>
      <c r="T23" s="122"/>
      <c r="U23" s="123"/>
      <c r="V23" s="124"/>
      <c r="W23" s="124"/>
      <c r="X23" s="71"/>
      <c r="Y23" s="71"/>
      <c r="Z23" s="395"/>
      <c r="AA23" s="395"/>
      <c r="AC23" s="57">
        <f t="shared" si="0"/>
        <v>0</v>
      </c>
      <c r="AD23" s="57">
        <f t="shared" si="1"/>
        <v>0</v>
      </c>
      <c r="AE23" s="57">
        <f t="shared" si="2"/>
        <v>0</v>
      </c>
      <c r="AF23" s="57">
        <f t="shared" si="7"/>
        <v>0</v>
      </c>
      <c r="AG23" s="318" t="str">
        <f t="shared" si="8"/>
        <v>NG</v>
      </c>
      <c r="AI23" s="57">
        <f t="shared" si="3"/>
        <v>0</v>
      </c>
      <c r="AJ23" s="57">
        <f t="shared" si="4"/>
        <v>0</v>
      </c>
      <c r="AK23" s="268">
        <f t="shared" si="6"/>
        <v>0</v>
      </c>
    </row>
    <row r="24" spans="2:37" ht="18" customHeight="1">
      <c r="B24" s="429"/>
      <c r="C24" s="265">
        <f>'7-2(基本)'!C24</f>
        <v>15</v>
      </c>
      <c r="D24" s="266" t="str">
        <f>IF('7-2(基本)'!D24="","",'7-2(基本)'!D24)</f>
        <v/>
      </c>
      <c r="E24" s="149" t="str">
        <f>IF('7-2(基本)'!E24="","",'7-2(基本)'!E24)</f>
        <v/>
      </c>
      <c r="F24" s="235"/>
      <c r="G24" s="150"/>
      <c r="H24" s="151"/>
      <c r="I24" s="151"/>
      <c r="J24" s="151"/>
      <c r="K24" s="151"/>
      <c r="L24" s="150"/>
      <c r="M24" s="151"/>
      <c r="N24" s="151"/>
      <c r="O24" s="151"/>
      <c r="P24" s="151"/>
      <c r="Q24" s="152"/>
      <c r="R24" s="150"/>
      <c r="S24" s="152"/>
      <c r="T24" s="150"/>
      <c r="U24" s="151"/>
      <c r="V24" s="152"/>
      <c r="W24" s="152"/>
      <c r="X24" s="71"/>
      <c r="Y24" s="71"/>
      <c r="Z24" s="396"/>
      <c r="AA24" s="396"/>
      <c r="AC24" s="57">
        <f t="shared" si="0"/>
        <v>0</v>
      </c>
      <c r="AD24" s="57">
        <f t="shared" si="1"/>
        <v>0</v>
      </c>
      <c r="AE24" s="57">
        <f t="shared" si="2"/>
        <v>0</v>
      </c>
      <c r="AF24" s="57">
        <f t="shared" si="7"/>
        <v>0</v>
      </c>
      <c r="AG24" s="318" t="str">
        <f t="shared" si="8"/>
        <v>NG</v>
      </c>
      <c r="AI24" s="57">
        <f t="shared" si="3"/>
        <v>0</v>
      </c>
      <c r="AJ24" s="57">
        <f t="shared" si="4"/>
        <v>0</v>
      </c>
      <c r="AK24" s="268">
        <f t="shared" si="6"/>
        <v>0</v>
      </c>
    </row>
    <row r="25" spans="2:37" ht="18" customHeight="1">
      <c r="B25" s="429"/>
      <c r="C25" s="265">
        <f>'7-2(基本)'!C25</f>
        <v>16</v>
      </c>
      <c r="D25" s="262" t="str">
        <f>IF('7-2(基本)'!D25="","",'7-2(基本)'!D25)</f>
        <v/>
      </c>
      <c r="E25" s="78" t="str">
        <f>IF('7-2(基本)'!E25="","",'7-2(基本)'!E25)</f>
        <v/>
      </c>
      <c r="F25" s="235"/>
      <c r="G25" s="122"/>
      <c r="H25" s="123"/>
      <c r="I25" s="123"/>
      <c r="J25" s="123"/>
      <c r="K25" s="123"/>
      <c r="L25" s="122"/>
      <c r="M25" s="123"/>
      <c r="N25" s="123"/>
      <c r="O25" s="123"/>
      <c r="P25" s="123"/>
      <c r="Q25" s="124"/>
      <c r="R25" s="122"/>
      <c r="S25" s="124"/>
      <c r="T25" s="122"/>
      <c r="U25" s="123"/>
      <c r="V25" s="124"/>
      <c r="W25" s="124"/>
      <c r="X25" s="71"/>
      <c r="Y25" s="71"/>
      <c r="Z25" s="395"/>
      <c r="AA25" s="395"/>
      <c r="AC25" s="57">
        <f t="shared" si="0"/>
        <v>0</v>
      </c>
      <c r="AD25" s="57">
        <f t="shared" si="1"/>
        <v>0</v>
      </c>
      <c r="AE25" s="57">
        <f t="shared" si="2"/>
        <v>0</v>
      </c>
      <c r="AF25" s="57">
        <f t="shared" si="7"/>
        <v>0</v>
      </c>
      <c r="AG25" s="318" t="str">
        <f t="shared" si="8"/>
        <v>NG</v>
      </c>
      <c r="AI25" s="57">
        <f t="shared" si="3"/>
        <v>0</v>
      </c>
      <c r="AJ25" s="57">
        <f t="shared" si="4"/>
        <v>0</v>
      </c>
      <c r="AK25" s="268">
        <f t="shared" si="6"/>
        <v>0</v>
      </c>
    </row>
    <row r="26" spans="2:37" ht="18" customHeight="1">
      <c r="B26" s="429"/>
      <c r="C26" s="265">
        <f>'7-2(基本)'!C26</f>
        <v>17</v>
      </c>
      <c r="D26" s="262" t="str">
        <f>IF('7-2(基本)'!D26="","",'7-2(基本)'!D26)</f>
        <v/>
      </c>
      <c r="E26" s="78" t="str">
        <f>IF('7-2(基本)'!E26="","",'7-2(基本)'!E26)</f>
        <v/>
      </c>
      <c r="F26" s="235"/>
      <c r="G26" s="122"/>
      <c r="H26" s="123"/>
      <c r="I26" s="123"/>
      <c r="J26" s="123"/>
      <c r="K26" s="123"/>
      <c r="L26" s="122"/>
      <c r="M26" s="123"/>
      <c r="N26" s="123"/>
      <c r="O26" s="123"/>
      <c r="P26" s="123"/>
      <c r="Q26" s="124"/>
      <c r="R26" s="122"/>
      <c r="S26" s="124"/>
      <c r="T26" s="122"/>
      <c r="U26" s="123"/>
      <c r="V26" s="124"/>
      <c r="W26" s="124"/>
      <c r="X26" s="71"/>
      <c r="Y26" s="71"/>
      <c r="Z26" s="395"/>
      <c r="AA26" s="395"/>
      <c r="AC26" s="57">
        <f t="shared" si="0"/>
        <v>0</v>
      </c>
      <c r="AD26" s="57">
        <f t="shared" si="1"/>
        <v>0</v>
      </c>
      <c r="AE26" s="57">
        <f t="shared" si="2"/>
        <v>0</v>
      </c>
      <c r="AF26" s="57">
        <f t="shared" si="7"/>
        <v>0</v>
      </c>
      <c r="AG26" s="318" t="str">
        <f t="shared" si="8"/>
        <v>NG</v>
      </c>
      <c r="AI26" s="57">
        <f t="shared" si="3"/>
        <v>0</v>
      </c>
      <c r="AJ26" s="57">
        <f t="shared" si="4"/>
        <v>0</v>
      </c>
      <c r="AK26" s="268">
        <f t="shared" si="6"/>
        <v>0</v>
      </c>
    </row>
    <row r="27" spans="2:37" ht="18" customHeight="1">
      <c r="B27" s="429"/>
      <c r="C27" s="265">
        <f>'7-2(基本)'!C27</f>
        <v>18</v>
      </c>
      <c r="D27" s="262" t="str">
        <f>IF('7-2(基本)'!D27="","",'7-2(基本)'!D27)</f>
        <v/>
      </c>
      <c r="E27" s="78" t="str">
        <f>IF('7-2(基本)'!E27="","",'7-2(基本)'!E27)</f>
        <v/>
      </c>
      <c r="F27" s="235"/>
      <c r="G27" s="122"/>
      <c r="H27" s="123"/>
      <c r="I27" s="123"/>
      <c r="J27" s="123"/>
      <c r="K27" s="123"/>
      <c r="L27" s="122"/>
      <c r="M27" s="123"/>
      <c r="N27" s="123"/>
      <c r="O27" s="123"/>
      <c r="P27" s="123"/>
      <c r="Q27" s="124"/>
      <c r="R27" s="122"/>
      <c r="S27" s="124"/>
      <c r="T27" s="122"/>
      <c r="U27" s="123"/>
      <c r="V27" s="124"/>
      <c r="W27" s="124"/>
      <c r="X27" s="71"/>
      <c r="Y27" s="71"/>
      <c r="Z27" s="395"/>
      <c r="AA27" s="395"/>
      <c r="AC27" s="57">
        <f t="shared" si="0"/>
        <v>0</v>
      </c>
      <c r="AD27" s="57">
        <f t="shared" si="1"/>
        <v>0</v>
      </c>
      <c r="AE27" s="57">
        <f t="shared" si="2"/>
        <v>0</v>
      </c>
      <c r="AF27" s="57">
        <f t="shared" si="7"/>
        <v>0</v>
      </c>
      <c r="AG27" s="318" t="str">
        <f t="shared" si="8"/>
        <v>NG</v>
      </c>
      <c r="AI27" s="57">
        <f t="shared" si="3"/>
        <v>0</v>
      </c>
      <c r="AJ27" s="57">
        <f t="shared" si="4"/>
        <v>0</v>
      </c>
      <c r="AK27" s="268">
        <f t="shared" si="6"/>
        <v>0</v>
      </c>
    </row>
    <row r="28" spans="2:37" ht="18" customHeight="1">
      <c r="B28" s="429"/>
      <c r="C28" s="265">
        <f>'7-2(基本)'!C28</f>
        <v>19</v>
      </c>
      <c r="D28" s="262" t="str">
        <f>IF('7-2(基本)'!D28="","",'7-2(基本)'!D28)</f>
        <v/>
      </c>
      <c r="E28" s="78" t="str">
        <f>IF('7-2(基本)'!E28="","",'7-2(基本)'!E28)</f>
        <v/>
      </c>
      <c r="F28" s="235"/>
      <c r="G28" s="122"/>
      <c r="H28" s="123"/>
      <c r="I28" s="123"/>
      <c r="J28" s="123"/>
      <c r="K28" s="123"/>
      <c r="L28" s="122"/>
      <c r="M28" s="123"/>
      <c r="N28" s="123"/>
      <c r="O28" s="123"/>
      <c r="P28" s="123"/>
      <c r="Q28" s="124"/>
      <c r="R28" s="122"/>
      <c r="S28" s="124"/>
      <c r="T28" s="122"/>
      <c r="U28" s="123"/>
      <c r="V28" s="124"/>
      <c r="W28" s="124"/>
      <c r="X28" s="71"/>
      <c r="Y28" s="71"/>
      <c r="Z28" s="395"/>
      <c r="AA28" s="395"/>
      <c r="AC28" s="57">
        <f t="shared" si="0"/>
        <v>0</v>
      </c>
      <c r="AD28" s="57">
        <f t="shared" si="1"/>
        <v>0</v>
      </c>
      <c r="AE28" s="57">
        <f t="shared" si="2"/>
        <v>0</v>
      </c>
      <c r="AF28" s="57">
        <f t="shared" si="7"/>
        <v>0</v>
      </c>
      <c r="AG28" s="318" t="str">
        <f t="shared" si="8"/>
        <v>NG</v>
      </c>
      <c r="AI28" s="57">
        <f t="shared" si="3"/>
        <v>0</v>
      </c>
      <c r="AJ28" s="57">
        <f t="shared" si="4"/>
        <v>0</v>
      </c>
      <c r="AK28" s="268">
        <f t="shared" si="6"/>
        <v>0</v>
      </c>
    </row>
    <row r="29" spans="2:37" ht="18" customHeight="1">
      <c r="B29" s="454"/>
      <c r="C29" s="265">
        <f>'7-2(基本)'!C29</f>
        <v>20</v>
      </c>
      <c r="D29" s="262" t="str">
        <f>IF('7-2(基本)'!D29="","",'7-2(基本)'!D29)</f>
        <v/>
      </c>
      <c r="E29" s="78" t="str">
        <f>IF('7-2(基本)'!E29="","",'7-2(基本)'!E29)</f>
        <v/>
      </c>
      <c r="F29" s="235"/>
      <c r="G29" s="122"/>
      <c r="H29" s="123"/>
      <c r="I29" s="123"/>
      <c r="J29" s="123"/>
      <c r="K29" s="123"/>
      <c r="L29" s="122"/>
      <c r="M29" s="123"/>
      <c r="N29" s="123"/>
      <c r="O29" s="123"/>
      <c r="P29" s="123"/>
      <c r="Q29" s="124"/>
      <c r="R29" s="122"/>
      <c r="S29" s="124"/>
      <c r="T29" s="122"/>
      <c r="U29" s="123"/>
      <c r="V29" s="124"/>
      <c r="W29" s="124"/>
      <c r="X29" s="71"/>
      <c r="Y29" s="71"/>
      <c r="Z29" s="395"/>
      <c r="AA29" s="395"/>
      <c r="AC29" s="57">
        <f t="shared" si="0"/>
        <v>0</v>
      </c>
      <c r="AD29" s="57">
        <f t="shared" si="1"/>
        <v>0</v>
      </c>
      <c r="AE29" s="57">
        <f t="shared" si="2"/>
        <v>0</v>
      </c>
      <c r="AF29" s="57">
        <f>COUNTA(T29:V29)</f>
        <v>0</v>
      </c>
      <c r="AG29" s="318" t="str">
        <f t="shared" si="8"/>
        <v>NG</v>
      </c>
      <c r="AI29" s="57">
        <f t="shared" si="3"/>
        <v>0</v>
      </c>
      <c r="AJ29" s="57">
        <f t="shared" si="4"/>
        <v>0</v>
      </c>
      <c r="AK29" s="268">
        <f t="shared" si="6"/>
        <v>0</v>
      </c>
    </row>
    <row r="30" spans="2:37" ht="18" customHeight="1">
      <c r="B30" s="314"/>
      <c r="C30" s="450" t="s">
        <v>507</v>
      </c>
      <c r="D30" s="450"/>
      <c r="E30" s="450"/>
      <c r="F30" s="450"/>
      <c r="G30" s="450"/>
      <c r="H30" s="450"/>
      <c r="I30" s="450"/>
      <c r="J30" s="450"/>
      <c r="K30" s="450"/>
      <c r="L30" s="450"/>
      <c r="M30" s="450"/>
      <c r="N30" s="450"/>
      <c r="O30" s="450"/>
      <c r="P30" s="450"/>
      <c r="Q30" s="450"/>
      <c r="R30" s="450"/>
      <c r="S30" s="450"/>
      <c r="T30" s="450"/>
      <c r="U30" s="450"/>
      <c r="V30" s="450"/>
      <c r="W30" s="450"/>
      <c r="X30" s="450"/>
      <c r="Y30" s="450"/>
      <c r="Z30" s="450"/>
      <c r="AA30" s="450"/>
      <c r="AC30" s="33"/>
      <c r="AD30" s="33"/>
      <c r="AE30" s="33"/>
      <c r="AF30" s="33"/>
      <c r="AG30" s="95"/>
      <c r="AI30" s="33"/>
      <c r="AJ30" s="33"/>
      <c r="AK30" s="315"/>
    </row>
    <row r="31" spans="2:37" ht="18" customHeight="1">
      <c r="B31" s="63"/>
      <c r="C31" s="451" t="s">
        <v>527</v>
      </c>
      <c r="D31" s="451"/>
      <c r="E31" s="451"/>
      <c r="F31" s="451"/>
      <c r="G31" s="451"/>
      <c r="H31" s="451"/>
      <c r="I31" s="451"/>
      <c r="J31" s="451"/>
      <c r="K31" s="451"/>
      <c r="L31" s="451"/>
      <c r="M31" s="451"/>
      <c r="N31" s="451"/>
      <c r="O31" s="451"/>
      <c r="P31" s="451"/>
      <c r="Q31" s="451"/>
      <c r="R31" s="451"/>
      <c r="S31" s="451"/>
      <c r="T31" s="451"/>
      <c r="U31" s="451"/>
      <c r="V31" s="451"/>
      <c r="W31" s="451"/>
      <c r="X31" s="451"/>
      <c r="Y31" s="451"/>
      <c r="Z31" s="451"/>
      <c r="AA31" s="451"/>
    </row>
    <row r="32" spans="2:37" ht="13.5" customHeight="1">
      <c r="B32" s="63"/>
      <c r="C32" s="117"/>
    </row>
  </sheetData>
  <sheetProtection password="FA39" sheet="1" objects="1" scenarios="1"/>
  <mergeCells count="45">
    <mergeCell ref="C30:AA30"/>
    <mergeCell ref="C31:AA31"/>
    <mergeCell ref="T3:AA3"/>
    <mergeCell ref="T5:Z5"/>
    <mergeCell ref="Q3:S3"/>
    <mergeCell ref="B3:H4"/>
    <mergeCell ref="B20:B29"/>
    <mergeCell ref="G8:K8"/>
    <mergeCell ref="Z28:AA28"/>
    <mergeCell ref="Z27:AA27"/>
    <mergeCell ref="T4:AA4"/>
    <mergeCell ref="B10:B19"/>
    <mergeCell ref="Z17:AA17"/>
    <mergeCell ref="Z21:AA21"/>
    <mergeCell ref="Z14:AA14"/>
    <mergeCell ref="Y7:Y9"/>
    <mergeCell ref="Q4:S4"/>
    <mergeCell ref="Z12:AA12"/>
    <mergeCell ref="R8:S8"/>
    <mergeCell ref="B1:E1"/>
    <mergeCell ref="C7:C9"/>
    <mergeCell ref="D7:D9"/>
    <mergeCell ref="B7:B9"/>
    <mergeCell ref="E7:E9"/>
    <mergeCell ref="Z29:AA29"/>
    <mergeCell ref="T8:V8"/>
    <mergeCell ref="G7:W7"/>
    <mergeCell ref="Z7:AA9"/>
    <mergeCell ref="Z10:AA10"/>
    <mergeCell ref="L8:Q8"/>
    <mergeCell ref="Z24:AA24"/>
    <mergeCell ref="Z25:AA25"/>
    <mergeCell ref="Z11:AA11"/>
    <mergeCell ref="Z19:AA19"/>
    <mergeCell ref="Z26:AA26"/>
    <mergeCell ref="Z22:AA22"/>
    <mergeCell ref="Z13:AA13"/>
    <mergeCell ref="X7:X9"/>
    <mergeCell ref="Z18:AA18"/>
    <mergeCell ref="Z16:AA16"/>
    <mergeCell ref="Z23:AA23"/>
    <mergeCell ref="F7:F9"/>
    <mergeCell ref="Q5:S5"/>
    <mergeCell ref="Z15:AA15"/>
    <mergeCell ref="Z20:AA20"/>
  </mergeCells>
  <phoneticPr fontId="3"/>
  <conditionalFormatting sqref="F10:AA29">
    <cfRule type="expression" dxfId="49" priority="42" stopIfTrue="1">
      <formula>F10=""</formula>
    </cfRule>
  </conditionalFormatting>
  <conditionalFormatting sqref="D10:E29 T3:AA5">
    <cfRule type="expression" dxfId="48" priority="44" stopIfTrue="1">
      <formula>D3=""</formula>
    </cfRule>
  </conditionalFormatting>
  <conditionalFormatting sqref="Y10:Y29">
    <cfRule type="expression" dxfId="47" priority="2" stopIfTrue="1">
      <formula>$X10&lt;&gt;""</formula>
    </cfRule>
  </conditionalFormatting>
  <conditionalFormatting sqref="M10:M29">
    <cfRule type="expression" dxfId="46" priority="51" stopIfTrue="1">
      <formula>AND($E10&lt;&gt;"",$M10="",$U10&lt;&gt;"")</formula>
    </cfRule>
  </conditionalFormatting>
  <conditionalFormatting sqref="G10:S29 T20:V29">
    <cfRule type="expression" dxfId="45" priority="52" stopIfTrue="1">
      <formula>AND($E10&lt;&gt;"",$AG10="NG")</formula>
    </cfRule>
  </conditionalFormatting>
  <dataValidations count="2">
    <dataValidation type="list" allowBlank="1" showInputMessage="1" showErrorMessage="1" sqref="X10:X29 Y30 F10:W30">
      <formula1>"○"</formula1>
    </dataValidation>
    <dataValidation type="date" allowBlank="1" showInputMessage="1" showErrorMessage="1" error="R4年6月～R5年1月までの日付を入力してください。" sqref="X30 Y10:Y29">
      <formula1>INDIRECT("リスト!$G$55")</formula1>
      <formula2>INDIRECT("リスト!$G$56")</formula2>
    </dataValidation>
  </dataValidations>
  <printOptions horizontalCentered="1"/>
  <pageMargins left="0.19685039370078741" right="0.19685039370078741" top="0.78740157480314965" bottom="0.39370078740157483" header="0.39370078740157483" footer="0.19685039370078741"/>
  <pageSetup paperSize="9" scale="81"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55" id="{F80440E7-4097-4E18-AEF8-FA4B16BA49DB}">
            <xm:f>AND($F10&lt;&gt;"",$Z$1&lt;&gt;リスト!$G$49)</xm:f>
            <x14:dxf>
              <font>
                <color theme="0"/>
              </font>
              <fill>
                <patternFill>
                  <bgColor rgb="FFFF0000"/>
                </patternFill>
              </fill>
            </x14:dxf>
          </x14:cfRule>
          <xm:sqref>F10:F29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sheetPr>
  <dimension ref="B1:AB38"/>
  <sheetViews>
    <sheetView tabSelected="1" view="pageBreakPreview" zoomScale="85" zoomScaleNormal="75" zoomScaleSheetLayoutView="85" workbookViewId="0">
      <selection activeCell="H12" sqref="H12"/>
    </sheetView>
  </sheetViews>
  <sheetFormatPr defaultRowHeight="13.5" customHeight="1"/>
  <cols>
    <col min="1" max="1" width="2.625" style="80" customWidth="1"/>
    <col min="2" max="4" width="4.625" style="80" customWidth="1"/>
    <col min="5" max="5" width="15.625" style="80" customWidth="1"/>
    <col min="6" max="7" width="4.625" style="80" customWidth="1"/>
    <col min="8" max="8" width="13.625" style="80" customWidth="1"/>
    <col min="9" max="9" width="10.625" style="80" customWidth="1"/>
    <col min="10" max="10" width="8.625" style="80" customWidth="1"/>
    <col min="11" max="11" width="14.625" style="80" customWidth="1"/>
    <col min="12" max="14" width="8.625" style="80" customWidth="1"/>
    <col min="15" max="18" width="9.625" style="80" customWidth="1"/>
    <col min="19" max="19" width="12.625" style="80" customWidth="1"/>
    <col min="20" max="20" width="15.625" style="80" customWidth="1"/>
    <col min="21" max="21" width="9" style="80" customWidth="1"/>
    <col min="22" max="23" width="13.125" style="80" hidden="1" customWidth="1"/>
    <col min="24" max="24" width="3.625" style="80" hidden="1" customWidth="1"/>
    <col min="25" max="28" width="13.125" style="80" hidden="1" customWidth="1"/>
    <col min="29" max="16384" width="9" style="80"/>
  </cols>
  <sheetData>
    <row r="1" spans="2:28" ht="20.100000000000001" customHeight="1">
      <c r="B1" s="426" t="s">
        <v>277</v>
      </c>
      <c r="C1" s="426"/>
      <c r="D1" s="426"/>
      <c r="E1" s="426"/>
      <c r="G1" s="155"/>
      <c r="H1" s="155"/>
      <c r="I1" s="155"/>
      <c r="J1" s="155"/>
      <c r="K1" s="155"/>
      <c r="L1" s="155"/>
      <c r="M1" s="155"/>
      <c r="N1" s="155"/>
      <c r="O1" s="155"/>
      <c r="P1" s="155"/>
      <c r="R1" s="155"/>
      <c r="T1" s="158" t="str">
        <f>IF('7-1(表紙)'!$J$3="","提出区分",'7-1(表紙)'!$J$3)</f>
        <v>提出区分</v>
      </c>
    </row>
    <row r="2" spans="2:28" ht="20.100000000000001" customHeight="1">
      <c r="G2" s="87"/>
      <c r="H2" s="87"/>
      <c r="I2" s="87"/>
      <c r="J2" s="87"/>
      <c r="K2" s="87"/>
      <c r="L2" s="87"/>
      <c r="M2" s="87"/>
      <c r="N2" s="87"/>
      <c r="O2" s="87"/>
      <c r="P2" s="87"/>
      <c r="Q2" s="87"/>
      <c r="R2" s="87"/>
    </row>
    <row r="3" spans="2:28" ht="20.100000000000001" customHeight="1">
      <c r="B3" s="452" t="s">
        <v>480</v>
      </c>
      <c r="C3" s="452"/>
      <c r="D3" s="452"/>
      <c r="E3" s="452"/>
      <c r="F3" s="452"/>
      <c r="G3" s="452"/>
      <c r="H3" s="452"/>
      <c r="I3" s="452"/>
      <c r="J3" s="452"/>
      <c r="K3" s="452"/>
      <c r="L3" s="283"/>
      <c r="M3" s="433" t="s">
        <v>206</v>
      </c>
      <c r="N3" s="435"/>
      <c r="O3" s="433" t="str">
        <f>IF('7-1(表紙)'!$I$15="","",'7-1(表紙)'!$I$15)</f>
        <v/>
      </c>
      <c r="P3" s="434"/>
      <c r="Q3" s="434"/>
      <c r="R3" s="434"/>
      <c r="S3" s="434"/>
      <c r="T3" s="435"/>
    </row>
    <row r="4" spans="2:28" ht="20.100000000000001" customHeight="1">
      <c r="B4" s="452"/>
      <c r="C4" s="452"/>
      <c r="D4" s="452"/>
      <c r="E4" s="452"/>
      <c r="F4" s="452"/>
      <c r="G4" s="452"/>
      <c r="H4" s="452"/>
      <c r="I4" s="452"/>
      <c r="J4" s="452"/>
      <c r="K4" s="452"/>
      <c r="L4" s="283"/>
      <c r="M4" s="433" t="s">
        <v>207</v>
      </c>
      <c r="N4" s="435"/>
      <c r="O4" s="433" t="str">
        <f>IF('7-1(表紙)'!$J$15="","",'7-1(表紙)'!$J$15)</f>
        <v/>
      </c>
      <c r="P4" s="434"/>
      <c r="Q4" s="434"/>
      <c r="R4" s="434"/>
      <c r="S4" s="434"/>
      <c r="T4" s="435"/>
    </row>
    <row r="5" spans="2:28" ht="20.100000000000001" customHeight="1">
      <c r="B5" s="452"/>
      <c r="C5" s="452"/>
      <c r="D5" s="452"/>
      <c r="E5" s="452"/>
      <c r="F5" s="452"/>
      <c r="G5" s="452"/>
      <c r="H5" s="452"/>
      <c r="I5" s="452"/>
      <c r="J5" s="452"/>
      <c r="K5" s="452"/>
      <c r="L5" s="118"/>
      <c r="M5" s="433" t="str">
        <f>'7-1(表紙)'!F10</f>
        <v>林業経営体名</v>
      </c>
      <c r="N5" s="435"/>
      <c r="O5" s="433" t="str">
        <f>IF('7-1(表紙)'!$H$10="","",'7-1(表紙)'!$H$10)</f>
        <v/>
      </c>
      <c r="P5" s="434"/>
      <c r="Q5" s="434"/>
      <c r="R5" s="434"/>
      <c r="S5" s="434"/>
      <c r="T5" s="275" t="str">
        <f>IF('7-1(表紙)'!$K$15="","",'7-1(表紙)'!$K$15)</f>
        <v/>
      </c>
    </row>
    <row r="6" spans="2:28" ht="20.100000000000001" customHeight="1">
      <c r="B6" s="157"/>
      <c r="C6" s="157"/>
      <c r="D6" s="157"/>
      <c r="E6" s="157"/>
      <c r="F6" s="157"/>
      <c r="G6" s="157"/>
      <c r="H6" s="157"/>
      <c r="I6" s="157"/>
      <c r="J6" s="157"/>
      <c r="K6" s="157"/>
      <c r="L6" s="157"/>
      <c r="M6" s="157"/>
      <c r="N6" s="157"/>
      <c r="O6" s="157"/>
      <c r="P6" s="157"/>
      <c r="Q6" s="157"/>
      <c r="R6" s="157"/>
      <c r="S6" s="157"/>
      <c r="T6" s="157"/>
      <c r="U6" s="286"/>
      <c r="V6" s="32"/>
    </row>
    <row r="7" spans="2:28" ht="20.100000000000001" customHeight="1">
      <c r="B7" s="464" t="s">
        <v>235</v>
      </c>
      <c r="C7" s="464" t="s">
        <v>215</v>
      </c>
      <c r="D7" s="464" t="s">
        <v>0</v>
      </c>
      <c r="E7" s="463" t="s">
        <v>1</v>
      </c>
      <c r="F7" s="464" t="s">
        <v>469</v>
      </c>
      <c r="G7" s="464" t="s">
        <v>470</v>
      </c>
      <c r="H7" s="461" t="s">
        <v>476</v>
      </c>
      <c r="I7" s="482" t="s">
        <v>532</v>
      </c>
      <c r="J7" s="479" t="s">
        <v>583</v>
      </c>
      <c r="K7" s="480"/>
      <c r="L7" s="480"/>
      <c r="M7" s="480"/>
      <c r="N7" s="480"/>
      <c r="O7" s="480"/>
      <c r="P7" s="480"/>
      <c r="Q7" s="480"/>
      <c r="R7" s="476" t="s">
        <v>535</v>
      </c>
      <c r="S7" s="465" t="s">
        <v>528</v>
      </c>
      <c r="T7" s="461" t="s">
        <v>512</v>
      </c>
      <c r="U7" s="97"/>
    </row>
    <row r="8" spans="2:28" ht="20.100000000000001" customHeight="1">
      <c r="B8" s="456"/>
      <c r="C8" s="456"/>
      <c r="D8" s="456"/>
      <c r="E8" s="470"/>
      <c r="F8" s="456"/>
      <c r="G8" s="456"/>
      <c r="H8" s="485"/>
      <c r="I8" s="483"/>
      <c r="J8" s="473" t="s">
        <v>510</v>
      </c>
      <c r="K8" s="474"/>
      <c r="L8" s="473" t="s">
        <v>511</v>
      </c>
      <c r="M8" s="489"/>
      <c r="N8" s="489"/>
      <c r="O8" s="489"/>
      <c r="P8" s="487" t="s">
        <v>484</v>
      </c>
      <c r="Q8" s="488"/>
      <c r="R8" s="477"/>
      <c r="S8" s="466"/>
      <c r="T8" s="470"/>
    </row>
    <row r="9" spans="2:28" ht="20.100000000000001" customHeight="1">
      <c r="B9" s="456"/>
      <c r="C9" s="456"/>
      <c r="D9" s="456"/>
      <c r="E9" s="470"/>
      <c r="F9" s="456"/>
      <c r="G9" s="456"/>
      <c r="H9" s="485"/>
      <c r="I9" s="483"/>
      <c r="J9" s="470" t="s">
        <v>475</v>
      </c>
      <c r="K9" s="470" t="s">
        <v>471</v>
      </c>
      <c r="L9" s="475" t="s">
        <v>474</v>
      </c>
      <c r="M9" s="287"/>
      <c r="N9" s="287"/>
      <c r="O9" s="463" t="s">
        <v>471</v>
      </c>
      <c r="P9" s="459" t="s">
        <v>472</v>
      </c>
      <c r="Q9" s="461" t="s">
        <v>473</v>
      </c>
      <c r="R9" s="477"/>
      <c r="S9" s="466"/>
      <c r="T9" s="470"/>
    </row>
    <row r="10" spans="2:28" ht="60" customHeight="1" thickBot="1">
      <c r="B10" s="457"/>
      <c r="C10" s="457"/>
      <c r="D10" s="457"/>
      <c r="E10" s="462"/>
      <c r="F10" s="457"/>
      <c r="G10" s="457"/>
      <c r="H10" s="486"/>
      <c r="I10" s="484"/>
      <c r="J10" s="462"/>
      <c r="K10" s="462"/>
      <c r="L10" s="460"/>
      <c r="M10" s="38" t="s">
        <v>531</v>
      </c>
      <c r="N10" s="288" t="s">
        <v>516</v>
      </c>
      <c r="O10" s="462"/>
      <c r="P10" s="460"/>
      <c r="Q10" s="462"/>
      <c r="R10" s="478"/>
      <c r="S10" s="467"/>
      <c r="T10" s="462"/>
      <c r="V10" s="310" t="s">
        <v>500</v>
      </c>
      <c r="W10" s="310" t="s">
        <v>501</v>
      </c>
      <c r="Y10" s="310" t="s">
        <v>498</v>
      </c>
      <c r="Z10" s="310" t="s">
        <v>499</v>
      </c>
      <c r="AA10" s="310" t="s">
        <v>514</v>
      </c>
      <c r="AB10" s="310" t="s">
        <v>515</v>
      </c>
    </row>
    <row r="11" spans="2:28" ht="20.100000000000001" customHeight="1" thickTop="1" thickBot="1">
      <c r="B11" s="468" t="s">
        <v>266</v>
      </c>
      <c r="C11" s="469"/>
      <c r="D11" s="469"/>
      <c r="E11" s="469"/>
      <c r="F11" s="285"/>
      <c r="G11" s="285">
        <f>COUNTIF(G12:G21,"○")</f>
        <v>0</v>
      </c>
      <c r="H11" s="285">
        <f>SUM(H12:H21)</f>
        <v>0</v>
      </c>
      <c r="I11" s="285"/>
      <c r="J11" s="285"/>
      <c r="K11" s="285">
        <f>SUM(Y12:Y21)</f>
        <v>0</v>
      </c>
      <c r="L11" s="285"/>
      <c r="M11" s="285"/>
      <c r="N11" s="285"/>
      <c r="O11" s="285">
        <f>SUM(Z12:Z21)</f>
        <v>0</v>
      </c>
      <c r="P11" s="285">
        <f>SUM(AA12:AA21)</f>
        <v>0</v>
      </c>
      <c r="Q11" s="285">
        <f>SUM(AB12:AB21)</f>
        <v>0</v>
      </c>
      <c r="R11" s="285">
        <f>SUM(R12:R21)</f>
        <v>0</v>
      </c>
      <c r="S11" s="285">
        <f>SUM(S12:S21)</f>
        <v>0</v>
      </c>
      <c r="T11" s="289"/>
    </row>
    <row r="12" spans="2:28" ht="20.100000000000001" customHeight="1" thickTop="1">
      <c r="B12" s="490" t="s">
        <v>262</v>
      </c>
      <c r="C12" s="83">
        <f>'7-2(基本)'!C10</f>
        <v>1</v>
      </c>
      <c r="D12" s="326" t="str">
        <f>IF('7-2(基本)'!D10="","",'7-2(基本)'!D10)</f>
        <v/>
      </c>
      <c r="E12" s="83" t="str">
        <f>IF('7-2(基本)'!E10="","",'7-2(基本)'!E10)</f>
        <v/>
      </c>
      <c r="F12" s="85"/>
      <c r="G12" s="166" t="str">
        <f>IF('7-2(基本)'!K10&lt;&gt;"",'7-2(基本)'!K10,"")</f>
        <v/>
      </c>
      <c r="H12" s="85"/>
      <c r="I12" s="309"/>
      <c r="J12" s="85"/>
      <c r="K12" s="85"/>
      <c r="L12" s="85"/>
      <c r="M12" s="85"/>
      <c r="N12" s="85"/>
      <c r="O12" s="85"/>
      <c r="P12" s="85"/>
      <c r="Q12" s="85"/>
      <c r="R12" s="79" t="str">
        <f>IF(I12="○",0,IF(AND(K12="",O12="",P12="",Q12=""),"",IF(Y12&lt;&gt;0,Y12,0)+IF(Z12&lt;&gt;0,Z12,0)+IF(AA12&lt;&gt;"",AA12,0)+IF(AB12&lt;&gt;"",AB12,0)))</f>
        <v/>
      </c>
      <c r="S12" s="79" t="str">
        <f>IF(AND(H12="",R12=""),"",IF(H12&lt;&gt;"",H12,0)+IF(R12&lt;&gt;"",R12,0))</f>
        <v/>
      </c>
      <c r="T12" s="292"/>
      <c r="V12" s="311">
        <f t="shared" ref="V12:V21" si="0">IF(J12&lt;&gt;"",J12*2200,0)</f>
        <v>0</v>
      </c>
      <c r="W12" s="311">
        <f t="shared" ref="W12:W21" si="1">IF(AND(L12="",N12=""),0,IF(L12&lt;&gt;"",L12*7800,0)+IF(N12&lt;&gt;"",N12*900,0))</f>
        <v>0</v>
      </c>
      <c r="Y12" s="322">
        <f t="shared" ref="Y12:Y21" si="2">IF(I12="○",0,IF(K12&lt;=V12,K12,0))</f>
        <v>0</v>
      </c>
      <c r="Z12" s="322">
        <f>IF(I12="○",0,IF(O12&lt;=W12,O12,0))</f>
        <v>0</v>
      </c>
      <c r="AA12" s="311">
        <f>IF(I12="○",0,P12)</f>
        <v>0</v>
      </c>
      <c r="AB12" s="311">
        <f>IF(I12="○",0,Q12)</f>
        <v>0</v>
      </c>
    </row>
    <row r="13" spans="2:28" ht="20.100000000000001" customHeight="1">
      <c r="B13" s="472"/>
      <c r="C13" s="82">
        <f>'7-2(基本)'!C11</f>
        <v>2</v>
      </c>
      <c r="D13" s="325" t="str">
        <f>IF('7-2(基本)'!D11="","",'7-2(基本)'!D11)</f>
        <v/>
      </c>
      <c r="E13" s="82" t="str">
        <f>IF('7-2(基本)'!E11="","",'7-2(基本)'!E11)</f>
        <v/>
      </c>
      <c r="F13" s="85"/>
      <c r="G13" s="166" t="str">
        <f>IF('7-2(基本)'!K11&lt;&gt;"",'7-2(基本)'!K11,"")</f>
        <v/>
      </c>
      <c r="H13" s="85"/>
      <c r="I13" s="309"/>
      <c r="J13" s="85"/>
      <c r="K13" s="85"/>
      <c r="L13" s="85"/>
      <c r="M13" s="85"/>
      <c r="N13" s="85"/>
      <c r="O13" s="85"/>
      <c r="P13" s="85"/>
      <c r="Q13" s="85"/>
      <c r="R13" s="79" t="str">
        <f t="shared" ref="R13:R21" si="3">IF(I13="○",0,IF(AND(K13="",O13="",P13="",Q13=""),"",IF(Y13&lt;&gt;0,Y13,0)+IF(Z13&lt;&gt;0,Z13,0)+IF(AA13&lt;&gt;"",AA13,0)+IF(AB13&lt;&gt;"",AB13,0)))</f>
        <v/>
      </c>
      <c r="S13" s="79" t="str">
        <f t="shared" ref="S13:S21" si="4">IF(AND(H13="",R13=""),"",IF(H13&lt;&gt;"",H13,0)+IF(R13&lt;&gt;"",R13,0))</f>
        <v/>
      </c>
      <c r="T13" s="293"/>
      <c r="V13" s="311">
        <f>IF(J13&lt;&gt;"",J13*2200,0)</f>
        <v>0</v>
      </c>
      <c r="W13" s="311">
        <f t="shared" si="1"/>
        <v>0</v>
      </c>
      <c r="Y13" s="322">
        <f t="shared" si="2"/>
        <v>0</v>
      </c>
      <c r="Z13" s="322">
        <f t="shared" ref="Z13:Z21" si="5">IF(I13="○",0,IF(O13&lt;=W13,O13,0))</f>
        <v>0</v>
      </c>
      <c r="AA13" s="311">
        <f t="shared" ref="AA13:AA21" si="6">IF(I13="○",0,P13)</f>
        <v>0</v>
      </c>
      <c r="AB13" s="311">
        <f t="shared" ref="AB13:AB21" si="7">IF(I13="○",0,Q13)</f>
        <v>0</v>
      </c>
    </row>
    <row r="14" spans="2:28" ht="20.100000000000001" customHeight="1">
      <c r="B14" s="472"/>
      <c r="C14" s="82">
        <f>'7-2(基本)'!C12</f>
        <v>3</v>
      </c>
      <c r="D14" s="325" t="str">
        <f>IF('7-2(基本)'!D12="","",'7-2(基本)'!D12)</f>
        <v/>
      </c>
      <c r="E14" s="82" t="str">
        <f>IF('7-2(基本)'!E12="","",'7-2(基本)'!E12)</f>
        <v/>
      </c>
      <c r="F14" s="85"/>
      <c r="G14" s="166" t="str">
        <f>IF('7-2(基本)'!K12&lt;&gt;"",'7-2(基本)'!K12,"")</f>
        <v/>
      </c>
      <c r="H14" s="85"/>
      <c r="I14" s="309"/>
      <c r="J14" s="85"/>
      <c r="K14" s="85"/>
      <c r="L14" s="85"/>
      <c r="M14" s="85"/>
      <c r="N14" s="85"/>
      <c r="O14" s="85"/>
      <c r="P14" s="85"/>
      <c r="Q14" s="85"/>
      <c r="R14" s="79" t="str">
        <f t="shared" si="3"/>
        <v/>
      </c>
      <c r="S14" s="79" t="str">
        <f t="shared" si="4"/>
        <v/>
      </c>
      <c r="T14" s="293"/>
      <c r="V14" s="311">
        <f t="shared" si="0"/>
        <v>0</v>
      </c>
      <c r="W14" s="311">
        <f t="shared" si="1"/>
        <v>0</v>
      </c>
      <c r="Y14" s="322">
        <f t="shared" si="2"/>
        <v>0</v>
      </c>
      <c r="Z14" s="322">
        <f t="shared" si="5"/>
        <v>0</v>
      </c>
      <c r="AA14" s="311">
        <f t="shared" si="6"/>
        <v>0</v>
      </c>
      <c r="AB14" s="311">
        <f t="shared" si="7"/>
        <v>0</v>
      </c>
    </row>
    <row r="15" spans="2:28" ht="20.100000000000001" customHeight="1">
      <c r="B15" s="472"/>
      <c r="C15" s="82">
        <f>'7-2(基本)'!C13</f>
        <v>4</v>
      </c>
      <c r="D15" s="325" t="str">
        <f>IF('7-2(基本)'!D13="","",'7-2(基本)'!D13)</f>
        <v/>
      </c>
      <c r="E15" s="82" t="str">
        <f>IF('7-2(基本)'!E13="","",'7-2(基本)'!E13)</f>
        <v/>
      </c>
      <c r="F15" s="85"/>
      <c r="G15" s="166" t="str">
        <f>IF('7-2(基本)'!K13&lt;&gt;"",'7-2(基本)'!K13,"")</f>
        <v/>
      </c>
      <c r="H15" s="85"/>
      <c r="I15" s="309"/>
      <c r="J15" s="85"/>
      <c r="K15" s="85"/>
      <c r="L15" s="85"/>
      <c r="M15" s="85"/>
      <c r="N15" s="85"/>
      <c r="O15" s="85"/>
      <c r="P15" s="85"/>
      <c r="Q15" s="85"/>
      <c r="R15" s="79" t="str">
        <f t="shared" si="3"/>
        <v/>
      </c>
      <c r="S15" s="79" t="str">
        <f t="shared" si="4"/>
        <v/>
      </c>
      <c r="T15" s="293"/>
      <c r="V15" s="311">
        <f t="shared" si="0"/>
        <v>0</v>
      </c>
      <c r="W15" s="311">
        <f t="shared" si="1"/>
        <v>0</v>
      </c>
      <c r="Y15" s="322">
        <f t="shared" si="2"/>
        <v>0</v>
      </c>
      <c r="Z15" s="322">
        <f t="shared" si="5"/>
        <v>0</v>
      </c>
      <c r="AA15" s="311">
        <f t="shared" si="6"/>
        <v>0</v>
      </c>
      <c r="AB15" s="311">
        <f t="shared" si="7"/>
        <v>0</v>
      </c>
    </row>
    <row r="16" spans="2:28" ht="20.100000000000001" customHeight="1">
      <c r="B16" s="472"/>
      <c r="C16" s="82">
        <f>'7-2(基本)'!C14</f>
        <v>5</v>
      </c>
      <c r="D16" s="325" t="str">
        <f>IF('7-2(基本)'!D14="","",'7-2(基本)'!D14)</f>
        <v/>
      </c>
      <c r="E16" s="82" t="str">
        <f>IF('7-2(基本)'!E14="","",'7-2(基本)'!E14)</f>
        <v/>
      </c>
      <c r="F16" s="85"/>
      <c r="G16" s="166" t="str">
        <f>IF('7-2(基本)'!K14&lt;&gt;"",'7-2(基本)'!K14,"")</f>
        <v/>
      </c>
      <c r="H16" s="85"/>
      <c r="I16" s="309"/>
      <c r="J16" s="85"/>
      <c r="K16" s="85"/>
      <c r="L16" s="85"/>
      <c r="M16" s="85"/>
      <c r="N16" s="85"/>
      <c r="O16" s="85"/>
      <c r="P16" s="85"/>
      <c r="Q16" s="85"/>
      <c r="R16" s="79" t="str">
        <f t="shared" si="3"/>
        <v/>
      </c>
      <c r="S16" s="79" t="str">
        <f t="shared" si="4"/>
        <v/>
      </c>
      <c r="T16" s="293"/>
      <c r="V16" s="311">
        <f t="shared" si="0"/>
        <v>0</v>
      </c>
      <c r="W16" s="311">
        <f t="shared" si="1"/>
        <v>0</v>
      </c>
      <c r="Y16" s="322">
        <f t="shared" si="2"/>
        <v>0</v>
      </c>
      <c r="Z16" s="322">
        <f t="shared" si="5"/>
        <v>0</v>
      </c>
      <c r="AA16" s="311">
        <f t="shared" si="6"/>
        <v>0</v>
      </c>
      <c r="AB16" s="311">
        <f t="shared" si="7"/>
        <v>0</v>
      </c>
    </row>
    <row r="17" spans="2:28" ht="20.100000000000001" customHeight="1">
      <c r="B17" s="472"/>
      <c r="C17" s="82">
        <f>'7-2(基本)'!C15</f>
        <v>6</v>
      </c>
      <c r="D17" s="325" t="str">
        <f>IF('7-2(基本)'!D15="","",'7-2(基本)'!D15)</f>
        <v/>
      </c>
      <c r="E17" s="82" t="str">
        <f>IF('7-2(基本)'!E15="","",'7-2(基本)'!E15)</f>
        <v/>
      </c>
      <c r="F17" s="85"/>
      <c r="G17" s="166" t="str">
        <f>IF('7-2(基本)'!K15&lt;&gt;"",'7-2(基本)'!K15,"")</f>
        <v/>
      </c>
      <c r="H17" s="85"/>
      <c r="I17" s="309"/>
      <c r="J17" s="85"/>
      <c r="K17" s="85"/>
      <c r="L17" s="85"/>
      <c r="M17" s="85"/>
      <c r="N17" s="85"/>
      <c r="O17" s="85"/>
      <c r="P17" s="85"/>
      <c r="Q17" s="85"/>
      <c r="R17" s="79" t="str">
        <f t="shared" si="3"/>
        <v/>
      </c>
      <c r="S17" s="79" t="str">
        <f t="shared" si="4"/>
        <v/>
      </c>
      <c r="T17" s="293"/>
      <c r="V17" s="311">
        <f t="shared" si="0"/>
        <v>0</v>
      </c>
      <c r="W17" s="311">
        <f t="shared" si="1"/>
        <v>0</v>
      </c>
      <c r="Y17" s="322">
        <f t="shared" si="2"/>
        <v>0</v>
      </c>
      <c r="Z17" s="322">
        <f t="shared" si="5"/>
        <v>0</v>
      </c>
      <c r="AA17" s="311">
        <f t="shared" si="6"/>
        <v>0</v>
      </c>
      <c r="AB17" s="311">
        <f t="shared" si="7"/>
        <v>0</v>
      </c>
    </row>
    <row r="18" spans="2:28" ht="20.100000000000001" customHeight="1">
      <c r="B18" s="472"/>
      <c r="C18" s="82">
        <f>'7-2(基本)'!C16</f>
        <v>7</v>
      </c>
      <c r="D18" s="325" t="str">
        <f>IF('7-2(基本)'!D16="","",'7-2(基本)'!D16)</f>
        <v/>
      </c>
      <c r="E18" s="82" t="str">
        <f>IF('7-2(基本)'!E16="","",'7-2(基本)'!E16)</f>
        <v/>
      </c>
      <c r="F18" s="85"/>
      <c r="G18" s="166" t="str">
        <f>IF('7-2(基本)'!K16&lt;&gt;"",'7-2(基本)'!K16,"")</f>
        <v/>
      </c>
      <c r="H18" s="85"/>
      <c r="I18" s="309"/>
      <c r="J18" s="85"/>
      <c r="K18" s="85"/>
      <c r="L18" s="85"/>
      <c r="M18" s="85"/>
      <c r="N18" s="85"/>
      <c r="O18" s="85"/>
      <c r="P18" s="85"/>
      <c r="Q18" s="85"/>
      <c r="R18" s="79" t="str">
        <f t="shared" si="3"/>
        <v/>
      </c>
      <c r="S18" s="79" t="str">
        <f t="shared" si="4"/>
        <v/>
      </c>
      <c r="T18" s="293"/>
      <c r="V18" s="311">
        <f t="shared" si="0"/>
        <v>0</v>
      </c>
      <c r="W18" s="311">
        <f t="shared" si="1"/>
        <v>0</v>
      </c>
      <c r="Y18" s="322">
        <f t="shared" si="2"/>
        <v>0</v>
      </c>
      <c r="Z18" s="322">
        <f t="shared" si="5"/>
        <v>0</v>
      </c>
      <c r="AA18" s="311">
        <f t="shared" si="6"/>
        <v>0</v>
      </c>
      <c r="AB18" s="311">
        <f t="shared" si="7"/>
        <v>0</v>
      </c>
    </row>
    <row r="19" spans="2:28" ht="20.100000000000001" customHeight="1">
      <c r="B19" s="472"/>
      <c r="C19" s="82">
        <f>'7-2(基本)'!C17</f>
        <v>8</v>
      </c>
      <c r="D19" s="325" t="str">
        <f>IF('7-2(基本)'!D17="","",'7-2(基本)'!D17)</f>
        <v/>
      </c>
      <c r="E19" s="82" t="str">
        <f>IF('7-2(基本)'!E17="","",'7-2(基本)'!E17)</f>
        <v/>
      </c>
      <c r="F19" s="85"/>
      <c r="G19" s="166" t="str">
        <f>IF('7-2(基本)'!K17&lt;&gt;"",'7-2(基本)'!K17,"")</f>
        <v/>
      </c>
      <c r="H19" s="85"/>
      <c r="I19" s="309"/>
      <c r="J19" s="85"/>
      <c r="K19" s="85"/>
      <c r="L19" s="85"/>
      <c r="M19" s="85"/>
      <c r="N19" s="85"/>
      <c r="O19" s="85"/>
      <c r="P19" s="85"/>
      <c r="Q19" s="85"/>
      <c r="R19" s="79" t="str">
        <f t="shared" si="3"/>
        <v/>
      </c>
      <c r="S19" s="79" t="str">
        <f t="shared" si="4"/>
        <v/>
      </c>
      <c r="T19" s="293"/>
      <c r="V19" s="311">
        <f t="shared" si="0"/>
        <v>0</v>
      </c>
      <c r="W19" s="311">
        <f t="shared" si="1"/>
        <v>0</v>
      </c>
      <c r="Y19" s="322">
        <f t="shared" si="2"/>
        <v>0</v>
      </c>
      <c r="Z19" s="322">
        <f t="shared" si="5"/>
        <v>0</v>
      </c>
      <c r="AA19" s="311">
        <f t="shared" si="6"/>
        <v>0</v>
      </c>
      <c r="AB19" s="311">
        <f t="shared" si="7"/>
        <v>0</v>
      </c>
    </row>
    <row r="20" spans="2:28" ht="20.100000000000001" customHeight="1">
      <c r="B20" s="472"/>
      <c r="C20" s="82">
        <f>'7-2(基本)'!C18</f>
        <v>9</v>
      </c>
      <c r="D20" s="325" t="str">
        <f>IF('7-2(基本)'!D18="","",'7-2(基本)'!D18)</f>
        <v/>
      </c>
      <c r="E20" s="82" t="str">
        <f>IF('7-2(基本)'!E18="","",'7-2(基本)'!E18)</f>
        <v/>
      </c>
      <c r="F20" s="85"/>
      <c r="G20" s="166" t="str">
        <f>IF('7-2(基本)'!K18&lt;&gt;"",'7-2(基本)'!K18,"")</f>
        <v/>
      </c>
      <c r="H20" s="85"/>
      <c r="I20" s="309"/>
      <c r="J20" s="85"/>
      <c r="K20" s="85"/>
      <c r="L20" s="85"/>
      <c r="M20" s="85"/>
      <c r="N20" s="85"/>
      <c r="O20" s="85"/>
      <c r="P20" s="85"/>
      <c r="Q20" s="85"/>
      <c r="R20" s="79" t="str">
        <f t="shared" si="3"/>
        <v/>
      </c>
      <c r="S20" s="79" t="str">
        <f t="shared" si="4"/>
        <v/>
      </c>
      <c r="T20" s="293"/>
      <c r="V20" s="311">
        <f t="shared" si="0"/>
        <v>0</v>
      </c>
      <c r="W20" s="311">
        <f t="shared" si="1"/>
        <v>0</v>
      </c>
      <c r="Y20" s="322">
        <f t="shared" si="2"/>
        <v>0</v>
      </c>
      <c r="Z20" s="322">
        <f t="shared" si="5"/>
        <v>0</v>
      </c>
      <c r="AA20" s="311">
        <f t="shared" si="6"/>
        <v>0</v>
      </c>
      <c r="AB20" s="311">
        <f t="shared" si="7"/>
        <v>0</v>
      </c>
    </row>
    <row r="21" spans="2:28" ht="20.100000000000001" customHeight="1" thickBot="1">
      <c r="B21" s="491"/>
      <c r="C21" s="284">
        <f>'7-2(基本)'!C19</f>
        <v>10</v>
      </c>
      <c r="D21" s="327" t="str">
        <f>IF('7-2(基本)'!D19="","",'7-2(基本)'!D19)</f>
        <v/>
      </c>
      <c r="E21" s="284" t="str">
        <f>IF('7-2(基本)'!E19="","",'7-2(基本)'!E19)</f>
        <v/>
      </c>
      <c r="F21" s="85"/>
      <c r="G21" s="166" t="str">
        <f>IF('7-2(基本)'!K19&lt;&gt;"",'7-2(基本)'!K19,"")</f>
        <v/>
      </c>
      <c r="H21" s="85"/>
      <c r="I21" s="309"/>
      <c r="J21" s="85"/>
      <c r="K21" s="85"/>
      <c r="L21" s="85"/>
      <c r="M21" s="85"/>
      <c r="N21" s="85"/>
      <c r="O21" s="85"/>
      <c r="P21" s="85"/>
      <c r="Q21" s="85"/>
      <c r="R21" s="79" t="str">
        <f t="shared" si="3"/>
        <v/>
      </c>
      <c r="S21" s="79" t="str">
        <f t="shared" si="4"/>
        <v/>
      </c>
      <c r="T21" s="294"/>
      <c r="V21" s="311">
        <f t="shared" si="0"/>
        <v>0</v>
      </c>
      <c r="W21" s="311">
        <f t="shared" si="1"/>
        <v>0</v>
      </c>
      <c r="Y21" s="322">
        <f t="shared" si="2"/>
        <v>0</v>
      </c>
      <c r="Z21" s="322">
        <f t="shared" si="5"/>
        <v>0</v>
      </c>
      <c r="AA21" s="311">
        <f t="shared" si="6"/>
        <v>0</v>
      </c>
      <c r="AB21" s="311">
        <f t="shared" si="7"/>
        <v>0</v>
      </c>
    </row>
    <row r="22" spans="2:28" ht="20.100000000000001" customHeight="1" thickTop="1" thickBot="1">
      <c r="B22" s="468" t="s">
        <v>267</v>
      </c>
      <c r="C22" s="469"/>
      <c r="D22" s="469"/>
      <c r="E22" s="469"/>
      <c r="F22" s="285"/>
      <c r="G22" s="285">
        <f>COUNTIF(G23:G32,"○")</f>
        <v>0</v>
      </c>
      <c r="H22" s="285">
        <f>SUM(H23:H32)</f>
        <v>0</v>
      </c>
      <c r="I22" s="333"/>
      <c r="J22" s="285"/>
      <c r="K22" s="285">
        <f>SUM(Y23:Y32)</f>
        <v>0</v>
      </c>
      <c r="L22" s="285"/>
      <c r="M22" s="285"/>
      <c r="N22" s="285"/>
      <c r="O22" s="285">
        <f>SUM(Z23:Z32)</f>
        <v>0</v>
      </c>
      <c r="P22" s="285">
        <f>SUM(AA23:AA32)</f>
        <v>0</v>
      </c>
      <c r="Q22" s="285">
        <f>SUM(AB23:AB32)</f>
        <v>0</v>
      </c>
      <c r="R22" s="285">
        <f>SUM(R23:R32)</f>
        <v>0</v>
      </c>
      <c r="S22" s="285">
        <f>SUM(S23:S32)</f>
        <v>0</v>
      </c>
      <c r="T22" s="289"/>
    </row>
    <row r="23" spans="2:28" ht="20.100000000000001" customHeight="1" thickTop="1">
      <c r="B23" s="471" t="s">
        <v>263</v>
      </c>
      <c r="C23" s="161">
        <f>'7-2(基本)'!C20</f>
        <v>11</v>
      </c>
      <c r="D23" s="324" t="str">
        <f>IF('7-2(基本)'!D20="","",'7-2(基本)'!D20)</f>
        <v/>
      </c>
      <c r="E23" s="161" t="str">
        <f>IF('7-2(基本)'!E20="","",'7-2(基本)'!E20)</f>
        <v/>
      </c>
      <c r="F23" s="85"/>
      <c r="G23" s="162" t="str">
        <f>IF('7-2(基本)'!K20&lt;&gt;"",'7-2(基本)'!K20,"")</f>
        <v/>
      </c>
      <c r="H23" s="85"/>
      <c r="I23" s="332"/>
      <c r="J23" s="85"/>
      <c r="K23" s="85"/>
      <c r="L23" s="85"/>
      <c r="M23" s="85"/>
      <c r="N23" s="85"/>
      <c r="O23" s="85"/>
      <c r="P23" s="85"/>
      <c r="Q23" s="85"/>
      <c r="R23" s="79" t="str">
        <f t="shared" ref="R23:R32" si="8">IF(I23="○",0,IF(AND(K23="",O23="",P23="",Q23=""),"",IF(Y23&lt;&gt;0,Y23,0)+IF(Z23&lt;&gt;0,Z23,0)+IF(P23&lt;&gt;"",P23,0)+IF(Q23&lt;&gt;"",Q23,0)))</f>
        <v/>
      </c>
      <c r="S23" s="79" t="str">
        <f t="shared" ref="S23:S32" si="9">IF(AND(H23="",R23=""),"",IF(H23&lt;&gt;"",H23,0)+IF(R23&lt;&gt;"",R23,0))</f>
        <v/>
      </c>
      <c r="T23" s="292"/>
      <c r="V23" s="311">
        <f>IF(J23&lt;&gt;"",J23*2200,0)</f>
        <v>0</v>
      </c>
      <c r="W23" s="311">
        <f>IF(AND(L23="",N23=""),0,IF(L23&lt;&gt;"",L23*7800,0)+IF(N23&lt;&gt;"",N23*900,0))</f>
        <v>0</v>
      </c>
      <c r="Y23" s="322">
        <f t="shared" ref="Y23:Y32" si="10">IF(I23="○",0,IF(K23&lt;=V23,K23,0))</f>
        <v>0</v>
      </c>
      <c r="Z23" s="322">
        <f t="shared" ref="Z23:Z32" si="11">IF(I23="○",0,IF(O23&lt;=W23,O23,0))</f>
        <v>0</v>
      </c>
      <c r="AA23" s="311">
        <f>IF(I23="",P23,0)</f>
        <v>0</v>
      </c>
      <c r="AB23" s="311">
        <f>IF(I23="",Q23,0)</f>
        <v>0</v>
      </c>
    </row>
    <row r="24" spans="2:28" ht="20.100000000000001" customHeight="1">
      <c r="B24" s="472"/>
      <c r="C24" s="82">
        <f>'7-2(基本)'!C21</f>
        <v>12</v>
      </c>
      <c r="D24" s="325" t="str">
        <f>IF('7-2(基本)'!D21="","",'7-2(基本)'!D21)</f>
        <v/>
      </c>
      <c r="E24" s="82" t="str">
        <f>IF('7-2(基本)'!E21="","",'7-2(基本)'!E21)</f>
        <v/>
      </c>
      <c r="F24" s="85"/>
      <c r="G24" s="160" t="str">
        <f>IF('7-2(基本)'!K21&lt;&gt;"",'7-2(基本)'!K21,"")</f>
        <v/>
      </c>
      <c r="H24" s="85"/>
      <c r="I24" s="332"/>
      <c r="J24" s="85"/>
      <c r="K24" s="85"/>
      <c r="L24" s="85"/>
      <c r="M24" s="85"/>
      <c r="N24" s="85"/>
      <c r="O24" s="85"/>
      <c r="P24" s="85"/>
      <c r="Q24" s="85"/>
      <c r="R24" s="79" t="str">
        <f t="shared" si="8"/>
        <v/>
      </c>
      <c r="S24" s="79" t="str">
        <f t="shared" si="9"/>
        <v/>
      </c>
      <c r="T24" s="293"/>
      <c r="V24" s="311">
        <f t="shared" ref="V24:V32" si="12">IF(J24&lt;&gt;"",J24*2200,0)</f>
        <v>0</v>
      </c>
      <c r="W24" s="311">
        <f t="shared" ref="W24:W32" si="13">IF(AND(L24="",N24=""),0,IF(L24&lt;&gt;"",L24*7800,0)+IF(N24&lt;&gt;"",N24*900,0))</f>
        <v>0</v>
      </c>
      <c r="Y24" s="322">
        <f t="shared" si="10"/>
        <v>0</v>
      </c>
      <c r="Z24" s="322">
        <f t="shared" si="11"/>
        <v>0</v>
      </c>
      <c r="AA24" s="311">
        <f t="shared" ref="AA24:AA32" si="14">IF(I24="",P24,0)</f>
        <v>0</v>
      </c>
      <c r="AB24" s="311">
        <f t="shared" ref="AB24:AB32" si="15">IF(I24="",Q24,0)</f>
        <v>0</v>
      </c>
    </row>
    <row r="25" spans="2:28" ht="20.100000000000001" customHeight="1">
      <c r="B25" s="472"/>
      <c r="C25" s="82">
        <f>'7-2(基本)'!C22</f>
        <v>13</v>
      </c>
      <c r="D25" s="325" t="str">
        <f>IF('7-2(基本)'!D22="","",'7-2(基本)'!D22)</f>
        <v/>
      </c>
      <c r="E25" s="82" t="str">
        <f>IF('7-2(基本)'!E22="","",'7-2(基本)'!E22)</f>
        <v/>
      </c>
      <c r="F25" s="85"/>
      <c r="G25" s="160" t="str">
        <f>IF('7-2(基本)'!K22&lt;&gt;"",'7-2(基本)'!K22,"")</f>
        <v/>
      </c>
      <c r="H25" s="85"/>
      <c r="I25" s="332"/>
      <c r="J25" s="85"/>
      <c r="K25" s="85"/>
      <c r="L25" s="85"/>
      <c r="M25" s="85"/>
      <c r="N25" s="85"/>
      <c r="O25" s="85"/>
      <c r="P25" s="85"/>
      <c r="Q25" s="85"/>
      <c r="R25" s="79" t="str">
        <f t="shared" si="8"/>
        <v/>
      </c>
      <c r="S25" s="79" t="str">
        <f t="shared" si="9"/>
        <v/>
      </c>
      <c r="T25" s="293"/>
      <c r="V25" s="311">
        <f t="shared" si="12"/>
        <v>0</v>
      </c>
      <c r="W25" s="311">
        <f t="shared" si="13"/>
        <v>0</v>
      </c>
      <c r="Y25" s="322">
        <f t="shared" si="10"/>
        <v>0</v>
      </c>
      <c r="Z25" s="322">
        <f t="shared" si="11"/>
        <v>0</v>
      </c>
      <c r="AA25" s="311">
        <f t="shared" si="14"/>
        <v>0</v>
      </c>
      <c r="AB25" s="311">
        <f t="shared" si="15"/>
        <v>0</v>
      </c>
    </row>
    <row r="26" spans="2:28" ht="20.100000000000001" customHeight="1">
      <c r="B26" s="472"/>
      <c r="C26" s="82">
        <f>'7-2(基本)'!C23</f>
        <v>14</v>
      </c>
      <c r="D26" s="325" t="str">
        <f>IF('7-2(基本)'!D23="","",'7-2(基本)'!D23)</f>
        <v/>
      </c>
      <c r="E26" s="82" t="str">
        <f>IF('7-2(基本)'!E23="","",'7-2(基本)'!E23)</f>
        <v/>
      </c>
      <c r="F26" s="85"/>
      <c r="G26" s="160" t="str">
        <f>IF('7-2(基本)'!K23&lt;&gt;"",'7-2(基本)'!K23,"")</f>
        <v/>
      </c>
      <c r="H26" s="85"/>
      <c r="I26" s="332"/>
      <c r="J26" s="85"/>
      <c r="K26" s="85"/>
      <c r="L26" s="85"/>
      <c r="M26" s="85"/>
      <c r="N26" s="85"/>
      <c r="O26" s="85"/>
      <c r="P26" s="85"/>
      <c r="Q26" s="85"/>
      <c r="R26" s="79" t="str">
        <f t="shared" si="8"/>
        <v/>
      </c>
      <c r="S26" s="79" t="str">
        <f t="shared" si="9"/>
        <v/>
      </c>
      <c r="T26" s="293"/>
      <c r="V26" s="311">
        <f t="shared" si="12"/>
        <v>0</v>
      </c>
      <c r="W26" s="311">
        <f t="shared" si="13"/>
        <v>0</v>
      </c>
      <c r="Y26" s="322">
        <f t="shared" si="10"/>
        <v>0</v>
      </c>
      <c r="Z26" s="322">
        <f t="shared" si="11"/>
        <v>0</v>
      </c>
      <c r="AA26" s="311">
        <f t="shared" si="14"/>
        <v>0</v>
      </c>
      <c r="AB26" s="311">
        <f t="shared" si="15"/>
        <v>0</v>
      </c>
    </row>
    <row r="27" spans="2:28" ht="20.100000000000001" customHeight="1">
      <c r="B27" s="472"/>
      <c r="C27" s="82">
        <f>'7-2(基本)'!C24</f>
        <v>15</v>
      </c>
      <c r="D27" s="325" t="str">
        <f>IF('7-2(基本)'!D24="","",'7-2(基本)'!D24)</f>
        <v/>
      </c>
      <c r="E27" s="82" t="str">
        <f>IF('7-2(基本)'!E24="","",'7-2(基本)'!E24)</f>
        <v/>
      </c>
      <c r="F27" s="85"/>
      <c r="G27" s="160" t="str">
        <f>IF('7-2(基本)'!K24&lt;&gt;"",'7-2(基本)'!K24,"")</f>
        <v/>
      </c>
      <c r="H27" s="85"/>
      <c r="I27" s="332"/>
      <c r="J27" s="85"/>
      <c r="K27" s="85"/>
      <c r="L27" s="85"/>
      <c r="M27" s="85"/>
      <c r="N27" s="85"/>
      <c r="O27" s="85"/>
      <c r="P27" s="85"/>
      <c r="Q27" s="85"/>
      <c r="R27" s="79" t="str">
        <f t="shared" si="8"/>
        <v/>
      </c>
      <c r="S27" s="79" t="str">
        <f t="shared" si="9"/>
        <v/>
      </c>
      <c r="T27" s="293"/>
      <c r="V27" s="311">
        <f t="shared" si="12"/>
        <v>0</v>
      </c>
      <c r="W27" s="311">
        <f t="shared" si="13"/>
        <v>0</v>
      </c>
      <c r="Y27" s="322">
        <f t="shared" si="10"/>
        <v>0</v>
      </c>
      <c r="Z27" s="322">
        <f t="shared" si="11"/>
        <v>0</v>
      </c>
      <c r="AA27" s="311">
        <f t="shared" si="14"/>
        <v>0</v>
      </c>
      <c r="AB27" s="311">
        <f t="shared" si="15"/>
        <v>0</v>
      </c>
    </row>
    <row r="28" spans="2:28" ht="20.100000000000001" customHeight="1">
      <c r="B28" s="472"/>
      <c r="C28" s="82">
        <f>'7-2(基本)'!C25</f>
        <v>16</v>
      </c>
      <c r="D28" s="325" t="str">
        <f>IF('7-2(基本)'!D25="","",'7-2(基本)'!D25)</f>
        <v/>
      </c>
      <c r="E28" s="82" t="str">
        <f>IF('7-2(基本)'!E25="","",'7-2(基本)'!E25)</f>
        <v/>
      </c>
      <c r="F28" s="85"/>
      <c r="G28" s="160" t="str">
        <f>IF('7-2(基本)'!K25&lt;&gt;"",'7-2(基本)'!K25,"")</f>
        <v/>
      </c>
      <c r="H28" s="85"/>
      <c r="I28" s="332"/>
      <c r="J28" s="85"/>
      <c r="K28" s="85"/>
      <c r="L28" s="85"/>
      <c r="M28" s="85"/>
      <c r="N28" s="85"/>
      <c r="O28" s="85"/>
      <c r="P28" s="85"/>
      <c r="Q28" s="85"/>
      <c r="R28" s="79" t="str">
        <f t="shared" si="8"/>
        <v/>
      </c>
      <c r="S28" s="79" t="str">
        <f t="shared" si="9"/>
        <v/>
      </c>
      <c r="T28" s="293"/>
      <c r="V28" s="311">
        <f t="shared" si="12"/>
        <v>0</v>
      </c>
      <c r="W28" s="311">
        <f t="shared" si="13"/>
        <v>0</v>
      </c>
      <c r="Y28" s="322">
        <f t="shared" si="10"/>
        <v>0</v>
      </c>
      <c r="Z28" s="322">
        <f t="shared" si="11"/>
        <v>0</v>
      </c>
      <c r="AA28" s="311">
        <f t="shared" si="14"/>
        <v>0</v>
      </c>
      <c r="AB28" s="311">
        <f t="shared" si="15"/>
        <v>0</v>
      </c>
    </row>
    <row r="29" spans="2:28" ht="20.100000000000001" customHeight="1">
      <c r="B29" s="472"/>
      <c r="C29" s="82">
        <f>'7-2(基本)'!C26</f>
        <v>17</v>
      </c>
      <c r="D29" s="325" t="str">
        <f>IF('7-2(基本)'!D26="","",'7-2(基本)'!D26)</f>
        <v/>
      </c>
      <c r="E29" s="82" t="str">
        <f>IF('7-2(基本)'!E26="","",'7-2(基本)'!E26)</f>
        <v/>
      </c>
      <c r="F29" s="85"/>
      <c r="G29" s="160" t="str">
        <f>IF('7-2(基本)'!K26&lt;&gt;"",'7-2(基本)'!K26,"")</f>
        <v/>
      </c>
      <c r="H29" s="85"/>
      <c r="I29" s="332"/>
      <c r="J29" s="85"/>
      <c r="K29" s="85"/>
      <c r="L29" s="85"/>
      <c r="M29" s="85"/>
      <c r="N29" s="85"/>
      <c r="O29" s="85"/>
      <c r="P29" s="85"/>
      <c r="Q29" s="85"/>
      <c r="R29" s="79" t="str">
        <f t="shared" si="8"/>
        <v/>
      </c>
      <c r="S29" s="79" t="str">
        <f t="shared" si="9"/>
        <v/>
      </c>
      <c r="T29" s="293"/>
      <c r="V29" s="311">
        <f t="shared" si="12"/>
        <v>0</v>
      </c>
      <c r="W29" s="311">
        <f t="shared" si="13"/>
        <v>0</v>
      </c>
      <c r="Y29" s="322">
        <f t="shared" si="10"/>
        <v>0</v>
      </c>
      <c r="Z29" s="322">
        <f t="shared" si="11"/>
        <v>0</v>
      </c>
      <c r="AA29" s="311">
        <f t="shared" si="14"/>
        <v>0</v>
      </c>
      <c r="AB29" s="311">
        <f t="shared" si="15"/>
        <v>0</v>
      </c>
    </row>
    <row r="30" spans="2:28" ht="20.100000000000001" customHeight="1">
      <c r="B30" s="472"/>
      <c r="C30" s="82">
        <f>'7-2(基本)'!C27</f>
        <v>18</v>
      </c>
      <c r="D30" s="325" t="str">
        <f>IF('7-2(基本)'!D27="","",'7-2(基本)'!D27)</f>
        <v/>
      </c>
      <c r="E30" s="82" t="str">
        <f>IF('7-2(基本)'!E27="","",'7-2(基本)'!E27)</f>
        <v/>
      </c>
      <c r="F30" s="85"/>
      <c r="G30" s="160" t="str">
        <f>IF('7-2(基本)'!K27&lt;&gt;"",'7-2(基本)'!K27,"")</f>
        <v/>
      </c>
      <c r="H30" s="85"/>
      <c r="I30" s="332"/>
      <c r="J30" s="85"/>
      <c r="K30" s="85"/>
      <c r="L30" s="85"/>
      <c r="M30" s="85"/>
      <c r="N30" s="85"/>
      <c r="O30" s="85"/>
      <c r="P30" s="85"/>
      <c r="Q30" s="85"/>
      <c r="R30" s="79" t="str">
        <f t="shared" si="8"/>
        <v/>
      </c>
      <c r="S30" s="79" t="str">
        <f t="shared" si="9"/>
        <v/>
      </c>
      <c r="T30" s="293"/>
      <c r="V30" s="311">
        <f t="shared" si="12"/>
        <v>0</v>
      </c>
      <c r="W30" s="311">
        <f t="shared" si="13"/>
        <v>0</v>
      </c>
      <c r="Y30" s="322">
        <f t="shared" si="10"/>
        <v>0</v>
      </c>
      <c r="Z30" s="322">
        <f t="shared" si="11"/>
        <v>0</v>
      </c>
      <c r="AA30" s="311">
        <f t="shared" si="14"/>
        <v>0</v>
      </c>
      <c r="AB30" s="311">
        <f t="shared" si="15"/>
        <v>0</v>
      </c>
    </row>
    <row r="31" spans="2:28" ht="20.100000000000001" customHeight="1">
      <c r="B31" s="472"/>
      <c r="C31" s="82">
        <f>'7-2(基本)'!C28</f>
        <v>19</v>
      </c>
      <c r="D31" s="325" t="str">
        <f>IF('7-2(基本)'!D28="","",'7-2(基本)'!D28)</f>
        <v/>
      </c>
      <c r="E31" s="82" t="str">
        <f>IF('7-2(基本)'!E28="","",'7-2(基本)'!E28)</f>
        <v/>
      </c>
      <c r="F31" s="85"/>
      <c r="G31" s="160" t="str">
        <f>IF('7-2(基本)'!K28&lt;&gt;"",'7-2(基本)'!K28,"")</f>
        <v/>
      </c>
      <c r="H31" s="85"/>
      <c r="I31" s="332"/>
      <c r="J31" s="85"/>
      <c r="K31" s="85"/>
      <c r="L31" s="85"/>
      <c r="M31" s="85"/>
      <c r="N31" s="85"/>
      <c r="O31" s="85"/>
      <c r="P31" s="85"/>
      <c r="Q31" s="85"/>
      <c r="R31" s="79" t="str">
        <f t="shared" si="8"/>
        <v/>
      </c>
      <c r="S31" s="79" t="str">
        <f t="shared" si="9"/>
        <v/>
      </c>
      <c r="T31" s="293"/>
      <c r="V31" s="311">
        <f t="shared" si="12"/>
        <v>0</v>
      </c>
      <c r="W31" s="311">
        <f t="shared" si="13"/>
        <v>0</v>
      </c>
      <c r="Y31" s="322">
        <f t="shared" si="10"/>
        <v>0</v>
      </c>
      <c r="Z31" s="322">
        <f t="shared" si="11"/>
        <v>0</v>
      </c>
      <c r="AA31" s="311">
        <f t="shared" si="14"/>
        <v>0</v>
      </c>
      <c r="AB31" s="311">
        <f t="shared" si="15"/>
        <v>0</v>
      </c>
    </row>
    <row r="32" spans="2:28" ht="20.100000000000001" customHeight="1">
      <c r="B32" s="472"/>
      <c r="C32" s="82">
        <f>'7-2(基本)'!C29</f>
        <v>20</v>
      </c>
      <c r="D32" s="325" t="str">
        <f>IF('7-2(基本)'!D29="","",'7-2(基本)'!D29)</f>
        <v/>
      </c>
      <c r="E32" s="82" t="str">
        <f>IF('7-2(基本)'!E29="","",'7-2(基本)'!E29)</f>
        <v/>
      </c>
      <c r="F32" s="85"/>
      <c r="G32" s="160" t="str">
        <f>IF('7-2(基本)'!K29&lt;&gt;"",'7-2(基本)'!K29,"")</f>
        <v/>
      </c>
      <c r="H32" s="85"/>
      <c r="I32" s="332"/>
      <c r="J32" s="85"/>
      <c r="K32" s="85"/>
      <c r="L32" s="85"/>
      <c r="M32" s="85"/>
      <c r="N32" s="85"/>
      <c r="O32" s="85"/>
      <c r="P32" s="85"/>
      <c r="Q32" s="85"/>
      <c r="R32" s="79" t="str">
        <f t="shared" si="8"/>
        <v/>
      </c>
      <c r="S32" s="79" t="str">
        <f t="shared" si="9"/>
        <v/>
      </c>
      <c r="T32" s="293"/>
      <c r="V32" s="311">
        <f t="shared" si="12"/>
        <v>0</v>
      </c>
      <c r="W32" s="311">
        <f t="shared" si="13"/>
        <v>0</v>
      </c>
      <c r="Y32" s="322">
        <f t="shared" si="10"/>
        <v>0</v>
      </c>
      <c r="Z32" s="322">
        <f t="shared" si="11"/>
        <v>0</v>
      </c>
      <c r="AA32" s="311">
        <f t="shared" si="14"/>
        <v>0</v>
      </c>
      <c r="AB32" s="311">
        <f t="shared" si="15"/>
        <v>0</v>
      </c>
    </row>
    <row r="33" spans="2:20" s="175" customFormat="1" ht="20.100000000000001" customHeight="1">
      <c r="B33" s="458" t="s">
        <v>530</v>
      </c>
      <c r="C33" s="458"/>
      <c r="D33" s="458"/>
      <c r="E33" s="458"/>
      <c r="F33" s="458"/>
      <c r="G33" s="458"/>
      <c r="H33" s="458"/>
      <c r="I33" s="458"/>
      <c r="J33" s="458"/>
      <c r="K33" s="458"/>
      <c r="L33" s="458"/>
      <c r="M33" s="458"/>
      <c r="N33" s="458"/>
      <c r="O33" s="458"/>
      <c r="P33" s="458"/>
      <c r="Q33" s="458"/>
      <c r="R33" s="458"/>
      <c r="S33" s="458"/>
      <c r="T33" s="458"/>
    </row>
    <row r="34" spans="2:20" s="175" customFormat="1" ht="20.100000000000001" customHeight="1">
      <c r="B34" s="481" t="s">
        <v>582</v>
      </c>
      <c r="C34" s="481"/>
      <c r="D34" s="481"/>
      <c r="E34" s="481"/>
      <c r="F34" s="481"/>
      <c r="G34" s="481"/>
      <c r="H34" s="481"/>
      <c r="I34" s="481"/>
      <c r="J34" s="481"/>
      <c r="K34" s="481"/>
      <c r="L34" s="481"/>
      <c r="M34" s="481"/>
      <c r="N34" s="481"/>
      <c r="O34" s="481"/>
      <c r="P34" s="481"/>
      <c r="Q34" s="481"/>
      <c r="R34" s="481"/>
      <c r="S34" s="481"/>
      <c r="T34" s="481"/>
    </row>
    <row r="35" spans="2:20" s="175" customFormat="1" ht="20.100000000000001" customHeight="1">
      <c r="B35" s="481" t="s">
        <v>529</v>
      </c>
      <c r="C35" s="481"/>
      <c r="D35" s="481"/>
      <c r="E35" s="481"/>
      <c r="F35" s="481"/>
      <c r="G35" s="481"/>
      <c r="H35" s="481"/>
      <c r="I35" s="481"/>
      <c r="J35" s="481"/>
      <c r="K35" s="481"/>
      <c r="L35" s="481"/>
      <c r="M35" s="481"/>
      <c r="N35" s="481"/>
      <c r="O35" s="481"/>
      <c r="P35" s="481"/>
      <c r="Q35" s="481"/>
      <c r="R35" s="481"/>
      <c r="S35" s="481"/>
      <c r="T35" s="481"/>
    </row>
    <row r="36" spans="2:20" ht="13.5" customHeight="1">
      <c r="B36" s="323"/>
    </row>
    <row r="37" spans="2:20" ht="13.5" customHeight="1">
      <c r="B37" s="84"/>
    </row>
    <row r="38" spans="2:20" ht="13.5" customHeight="1">
      <c r="B38" s="84"/>
    </row>
  </sheetData>
  <sheetProtection password="FA39" sheet="1" objects="1" scenarios="1"/>
  <mergeCells count="36">
    <mergeCell ref="B1:E1"/>
    <mergeCell ref="B22:E22"/>
    <mergeCell ref="B12:B21"/>
    <mergeCell ref="B7:B10"/>
    <mergeCell ref="C7:C10"/>
    <mergeCell ref="D7:D10"/>
    <mergeCell ref="B35:T35"/>
    <mergeCell ref="B34:T34"/>
    <mergeCell ref="O3:T3"/>
    <mergeCell ref="O4:T4"/>
    <mergeCell ref="O5:S5"/>
    <mergeCell ref="B3:K5"/>
    <mergeCell ref="M5:N5"/>
    <mergeCell ref="I7:I10"/>
    <mergeCell ref="M4:N4"/>
    <mergeCell ref="M3:N3"/>
    <mergeCell ref="H7:H10"/>
    <mergeCell ref="T7:T10"/>
    <mergeCell ref="J9:J10"/>
    <mergeCell ref="K9:K10"/>
    <mergeCell ref="P8:Q8"/>
    <mergeCell ref="L8:O8"/>
    <mergeCell ref="B33:T33"/>
    <mergeCell ref="P9:P10"/>
    <mergeCell ref="Q9:Q10"/>
    <mergeCell ref="O9:O10"/>
    <mergeCell ref="G7:G10"/>
    <mergeCell ref="S7:S10"/>
    <mergeCell ref="B11:E11"/>
    <mergeCell ref="E7:E10"/>
    <mergeCell ref="F7:F10"/>
    <mergeCell ref="B23:B32"/>
    <mergeCell ref="J8:K8"/>
    <mergeCell ref="L9:L10"/>
    <mergeCell ref="R7:R10"/>
    <mergeCell ref="J7:Q7"/>
  </mergeCells>
  <phoneticPr fontId="12"/>
  <conditionalFormatting sqref="F12:F21 F23:F32 H12:T21 H23:H32 J23:T32">
    <cfRule type="expression" dxfId="43" priority="26" stopIfTrue="1">
      <formula>F12=""</formula>
    </cfRule>
  </conditionalFormatting>
  <conditionalFormatting sqref="E12:E21 E23:E32 H11 H22 K11 O3:O5 T5 K22 G12:G21 G23:G32 R11:S32 O11:S11 O22:S22">
    <cfRule type="expression" dxfId="42" priority="25" stopIfTrue="1">
      <formula>E3=""</formula>
    </cfRule>
  </conditionalFormatting>
  <conditionalFormatting sqref="J12:R21 J23:R32">
    <cfRule type="expression" dxfId="41" priority="24" stopIfTrue="1">
      <formula>$I12="○"</formula>
    </cfRule>
  </conditionalFormatting>
  <conditionalFormatting sqref="J12:K21 J23:K32">
    <cfRule type="expression" dxfId="40" priority="23" stopIfTrue="1">
      <formula>OR(AND($J12="",$K12&lt;&gt;""),$K12&gt;$V12)</formula>
    </cfRule>
  </conditionalFormatting>
  <conditionalFormatting sqref="L12:L21 L23:L32 N12:O21 N23:O32 M12:M21 M23:M32">
    <cfRule type="expression" dxfId="39" priority="21" stopIfTrue="1">
      <formula>OR(AND($L12="",$O12&lt;&gt;""),$O12&gt;$W12)</formula>
    </cfRule>
  </conditionalFormatting>
  <conditionalFormatting sqref="H12:H21 H23:H32">
    <cfRule type="expression" dxfId="38" priority="1">
      <formula>AND($G12&lt;&gt;"",$H12&gt;0)</formula>
    </cfRule>
  </conditionalFormatting>
  <dataValidations count="8">
    <dataValidation operator="greaterThan" allowBlank="1" showErrorMessage="1" sqref="G23:G32 G12:G21 R12:S21 R23:T32"/>
    <dataValidation type="custom" operator="greaterThan" allowBlank="1" showErrorMessage="1" error="役員の方は技術習得推進費は助成できません。また、金額上限は9万円です。" sqref="H12:H21 H23:H32">
      <formula1>AND(G12="",H12&lt;=90000)</formula1>
    </dataValidation>
    <dataValidation type="whole" operator="greaterThanOrEqual" allowBlank="1" showErrorMessage="1" error="日数を入力して下さい" sqref="J12:J21 L12:N21 L23:N32 J23:J32 F12:F21 F23:F32">
      <formula1>1</formula1>
    </dataValidation>
    <dataValidation type="list" operator="greaterThan" allowBlank="1" showErrorMessage="1" sqref="I12:I21">
      <formula1>"○,離島"</formula1>
    </dataValidation>
    <dataValidation type="custom" operator="greaterThan" allowBlank="1" showErrorMessage="1" error="日数が未入力、かつ、合計額と相違がないか確認下さい。_x000a_または、合計額が、日数×上限単価（¥2,200）を超えています。" sqref="K12:K21 K23:K32">
      <formula1>AND($V12&lt;&gt;0,$K12&lt;=$V12)</formula1>
    </dataValidation>
    <dataValidation type="custom" operator="greaterThan" allowBlank="1" showErrorMessage="1" error="全宿泊日数が未入力、かつ、合計額と相違がないか確認下さい。_x000a_または、合計額が、全宿泊日数×上限単価（¥7,800または¥8,700）を超えています。" sqref="O12:O21 O23:O32">
      <formula1>AND($W12&lt;&gt;0,$O12&lt;=$W12)</formula1>
    </dataValidation>
    <dataValidation type="whole" operator="greaterThanOrEqual" allowBlank="1" showErrorMessage="1" error="金額を入力して下さい" sqref="P12:Q21 P23:Q32">
      <formula1>1</formula1>
    </dataValidation>
    <dataValidation operator="greaterThan" allowBlank="1" error="全日程、自県での参加の場合”○”を選択して下さい_x000a_（この場合、旅費は請求できません）" sqref="I23:I32"/>
  </dataValidations>
  <printOptions horizontalCentered="1"/>
  <pageMargins left="0.19685039370078741" right="0.19685039370078741" top="0.78740157480314965" bottom="0.39370078740157483" header="0.39370078740157483" footer="0.19685039370078741"/>
  <pageSetup paperSize="9" scale="75" orientation="landscape" r:id="rId1"/>
  <ignoredErrors>
    <ignoredError sqref="R22:S22"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sheetPr>
  <dimension ref="A1:K17"/>
  <sheetViews>
    <sheetView view="pageBreakPreview" zoomScale="85" zoomScaleNormal="100" zoomScaleSheetLayoutView="85" workbookViewId="0">
      <selection activeCell="I1" sqref="I1"/>
    </sheetView>
  </sheetViews>
  <sheetFormatPr defaultRowHeight="13.5" customHeight="1"/>
  <cols>
    <col min="1" max="1" width="2.625" style="86" customWidth="1"/>
    <col min="2" max="2" width="15.625" style="86" customWidth="1"/>
    <col min="3" max="3" width="20.625" style="86" customWidth="1"/>
    <col min="4" max="6" width="30.625" style="86" customWidth="1"/>
    <col min="7" max="7" width="25.625" style="86" customWidth="1"/>
    <col min="8" max="8" width="5.625" style="86" customWidth="1"/>
    <col min="9" max="16384" width="9" style="86"/>
  </cols>
  <sheetData>
    <row r="1" spans="1:11" ht="30" customHeight="1">
      <c r="B1" s="492" t="s">
        <v>477</v>
      </c>
      <c r="C1" s="492"/>
      <c r="D1" s="165"/>
      <c r="E1" s="165"/>
      <c r="G1" s="331" t="str">
        <f>IF('7-1(表紙)'!$J$3="","提出区分",'7-1(表紙)'!$J$3)</f>
        <v>提出区分</v>
      </c>
    </row>
    <row r="2" spans="1:11" ht="20.100000000000001" customHeight="1"/>
    <row r="3" spans="1:11" ht="30" customHeight="1">
      <c r="B3" s="452" t="s">
        <v>242</v>
      </c>
      <c r="C3" s="452"/>
      <c r="D3" s="116"/>
      <c r="E3" s="329" t="s">
        <v>209</v>
      </c>
      <c r="F3" s="492" t="str">
        <f>IF('7-1(表紙)'!$I$15="","",'7-1(表紙)'!$I$15)</f>
        <v/>
      </c>
      <c r="G3" s="492"/>
      <c r="H3" s="492"/>
    </row>
    <row r="4" spans="1:11" ht="30" customHeight="1">
      <c r="B4" s="452"/>
      <c r="C4" s="452"/>
      <c r="D4" s="116"/>
      <c r="E4" s="329" t="s">
        <v>10</v>
      </c>
      <c r="F4" s="492" t="str">
        <f>IF('7-1(表紙)'!$J$15="","",'7-1(表紙)'!$J$15)</f>
        <v/>
      </c>
      <c r="G4" s="492"/>
      <c r="H4" s="492"/>
    </row>
    <row r="5" spans="1:11" ht="30" customHeight="1">
      <c r="B5" s="116"/>
      <c r="C5" s="116"/>
      <c r="D5" s="116"/>
      <c r="E5" s="329" t="str">
        <f>'7-1(表紙)'!F10</f>
        <v>林業経営体名</v>
      </c>
      <c r="F5" s="500" t="str">
        <f>IF('7-1(表紙)'!$H$10="","",'7-1(表紙)'!$H$10)</f>
        <v/>
      </c>
      <c r="G5" s="501"/>
      <c r="H5" s="330" t="str">
        <f>IF('7-1(表紙)'!$K$15="","",'7-1(表紙)'!$K$15)</f>
        <v/>
      </c>
    </row>
    <row r="6" spans="1:11" ht="20.100000000000001" customHeight="1">
      <c r="J6" s="37"/>
      <c r="K6" s="37"/>
    </row>
    <row r="7" spans="1:11" ht="50.1" customHeight="1">
      <c r="B7" s="183" t="s">
        <v>264</v>
      </c>
      <c r="C7" s="271" t="s">
        <v>440</v>
      </c>
      <c r="D7" s="184" t="s">
        <v>305</v>
      </c>
      <c r="E7" s="187" t="s">
        <v>303</v>
      </c>
      <c r="F7" s="185" t="s">
        <v>304</v>
      </c>
      <c r="G7" s="493" t="s">
        <v>270</v>
      </c>
      <c r="H7" s="494"/>
    </row>
    <row r="8" spans="1:11" ht="50.1" customHeight="1">
      <c r="B8" s="183" t="s">
        <v>265</v>
      </c>
      <c r="C8" s="176" t="str">
        <f>IF(SUM('7-3(詳細)'!AK10:AK19)&lt;&gt;0,SUM('7-3(詳細)'!AK10:AK19),"")</f>
        <v/>
      </c>
      <c r="D8" s="180" t="str">
        <f>IF('7-4(技術習得費_旅費)'!H11&lt;&gt;0,'7-4(技術習得費_旅費)'!H11,"")</f>
        <v/>
      </c>
      <c r="E8" s="182" t="str">
        <f>IF('7-4(技術習得費_旅費)'!R11&lt;&gt;0,'7-4(技術習得費_旅費)'!R11,"")</f>
        <v/>
      </c>
      <c r="F8" s="181">
        <f>SUM(D8:E8)</f>
        <v>0</v>
      </c>
      <c r="G8" s="496">
        <f>SUM(F8:F9)</f>
        <v>0</v>
      </c>
      <c r="H8" s="497"/>
    </row>
    <row r="9" spans="1:11" ht="50.1" customHeight="1">
      <c r="B9" s="186" t="s">
        <v>302</v>
      </c>
      <c r="C9" s="176" t="str">
        <f>IF(SUM('7-3(詳細)'!AK20:AK29)&lt;&gt;0,SUM('7-3(詳細)'!AK20:AK29),"")</f>
        <v/>
      </c>
      <c r="D9" s="180" t="str">
        <f>IF('7-4(技術習得費_旅費)'!H22&lt;&gt;0,'7-4(技術習得費_旅費)'!H22,"")</f>
        <v/>
      </c>
      <c r="E9" s="182" t="str">
        <f>IF('7-4(技術習得費_旅費)'!R22&lt;&gt;0,'7-4(技術習得費_旅費)'!R22,"")</f>
        <v/>
      </c>
      <c r="F9" s="181">
        <f>SUM(D9:E9)</f>
        <v>0</v>
      </c>
      <c r="G9" s="498"/>
      <c r="H9" s="499"/>
    </row>
    <row r="10" spans="1:11" ht="50.1" customHeight="1">
      <c r="B10" s="183" t="s">
        <v>237</v>
      </c>
      <c r="C10" s="176">
        <f>SUM(C8:C9)</f>
        <v>0</v>
      </c>
      <c r="D10" s="180">
        <f>SUM(D8:D9)</f>
        <v>0</v>
      </c>
      <c r="E10" s="182">
        <f>SUM(E8:E9)</f>
        <v>0</v>
      </c>
      <c r="F10" s="188"/>
      <c r="G10" s="495"/>
      <c r="H10" s="495"/>
    </row>
    <row r="11" spans="1:11" s="87" customFormat="1" ht="13.5" customHeight="1">
      <c r="B11" s="86"/>
      <c r="C11" s="86"/>
      <c r="D11" s="86"/>
      <c r="E11" s="86"/>
      <c r="F11" s="86"/>
      <c r="G11" s="86"/>
      <c r="H11" s="86"/>
      <c r="I11" s="88"/>
    </row>
    <row r="12" spans="1:11" ht="13.5" customHeight="1">
      <c r="A12" s="87"/>
    </row>
    <row r="13" spans="1:11" ht="13.5" customHeight="1">
      <c r="A13" s="87"/>
    </row>
    <row r="14" spans="1:11" ht="13.5" customHeight="1">
      <c r="A14" s="87"/>
    </row>
    <row r="15" spans="1:11" ht="13.5" customHeight="1">
      <c r="A15" s="87"/>
    </row>
    <row r="16" spans="1:11" ht="13.5" customHeight="1">
      <c r="A16" s="87"/>
    </row>
    <row r="17" spans="1:1" ht="13.5" customHeight="1">
      <c r="A17" s="87"/>
    </row>
  </sheetData>
  <sheetProtection password="FA39" sheet="1" objects="1" scenarios="1"/>
  <mergeCells count="8">
    <mergeCell ref="B1:C1"/>
    <mergeCell ref="G7:H7"/>
    <mergeCell ref="G10:H10"/>
    <mergeCell ref="G8:H9"/>
    <mergeCell ref="B3:C4"/>
    <mergeCell ref="F3:H3"/>
    <mergeCell ref="F4:H4"/>
    <mergeCell ref="F5:G5"/>
  </mergeCells>
  <phoneticPr fontId="10"/>
  <conditionalFormatting sqref="D8:E9 F3:H5 C8:C9">
    <cfRule type="expression" dxfId="37" priority="1" stopIfTrue="1">
      <formula>C3=""</formula>
    </cfRule>
  </conditionalFormatting>
  <printOptions horizontalCentered="1"/>
  <pageMargins left="0.19685039370078741" right="0.19685039370078741" top="0.78740157480314965" bottom="0.19685039370078741" header="0.39370078740157483" footer="0.19685039370078741"/>
  <pageSetup paperSize="9" scale="8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sheetPr>
  <dimension ref="B1:T37"/>
  <sheetViews>
    <sheetView view="pageBreakPreview" zoomScaleNormal="100" zoomScaleSheetLayoutView="100" workbookViewId="0">
      <selection activeCell="M1" sqref="M1"/>
    </sheetView>
  </sheetViews>
  <sheetFormatPr defaultRowHeight="13.5" customHeight="1"/>
  <cols>
    <col min="1" max="1" width="3.625" style="31" customWidth="1"/>
    <col min="2" max="4" width="5.625" style="31" customWidth="1"/>
    <col min="5" max="5" width="9.375" style="31" customWidth="1"/>
    <col min="6" max="6" width="8.625" style="31" customWidth="1"/>
    <col min="7" max="7" width="3.625" style="31" customWidth="1"/>
    <col min="8" max="8" width="8.625" style="31" customWidth="1"/>
    <col min="9" max="9" width="3.625" style="31" customWidth="1"/>
    <col min="10" max="10" width="8.625" style="31" customWidth="1"/>
    <col min="11" max="11" width="12.875" style="31" customWidth="1"/>
    <col min="12" max="12" width="9.125" style="31" customWidth="1"/>
    <col min="13" max="13" width="3.625" style="31" customWidth="1"/>
    <col min="14" max="16384" width="9" style="31"/>
  </cols>
  <sheetData>
    <row r="1" spans="2:20" ht="21" customHeight="1">
      <c r="B1" s="508" t="s">
        <v>478</v>
      </c>
      <c r="C1" s="509"/>
      <c r="D1" s="336" t="s">
        <v>581</v>
      </c>
      <c r="F1" s="164"/>
      <c r="G1" s="164"/>
      <c r="H1" s="164"/>
      <c r="I1" s="164"/>
      <c r="J1" s="164"/>
      <c r="K1" s="164"/>
      <c r="L1" s="164"/>
    </row>
    <row r="2" spans="2:20" ht="21" customHeight="1">
      <c r="I2" s="46"/>
      <c r="J2" s="42"/>
      <c r="K2" s="42"/>
      <c r="L2" s="163" t="s">
        <v>384</v>
      </c>
    </row>
    <row r="3" spans="2:20" ht="21" customHeight="1">
      <c r="I3" s="46"/>
      <c r="J3" s="510" t="str">
        <f>IF(L2&lt;&gt;"研修実績報告書","",IF('7-1(表紙)'!$J$4="","",'7-1(表紙)'!$J$4))</f>
        <v/>
      </c>
      <c r="K3" s="510"/>
      <c r="L3" s="510"/>
    </row>
    <row r="4" spans="2:20" ht="21" customHeight="1">
      <c r="I4" s="46"/>
      <c r="J4" s="511" t="str">
        <f>IF(L2&lt;&gt;"研修実績報告書","",IF('7-1(表紙)'!$J$5="","",'7-1(表紙)'!$J$5))</f>
        <v/>
      </c>
      <c r="K4" s="511"/>
      <c r="L4" s="511"/>
    </row>
    <row r="5" spans="2:20" ht="21" customHeight="1">
      <c r="B5" s="31" t="s">
        <v>15</v>
      </c>
      <c r="O5" s="47"/>
      <c r="P5" s="47"/>
      <c r="Q5" s="47"/>
      <c r="R5" s="47"/>
      <c r="S5" s="47"/>
      <c r="T5" s="47"/>
    </row>
    <row r="6" spans="2:20" ht="21" customHeight="1">
      <c r="B6" s="31" t="s">
        <v>16</v>
      </c>
      <c r="O6" s="47"/>
      <c r="P6" s="47"/>
      <c r="Q6" s="47"/>
      <c r="R6" s="47"/>
      <c r="S6" s="47"/>
      <c r="T6" s="47"/>
    </row>
    <row r="7" spans="2:20" ht="21" customHeight="1">
      <c r="E7" s="33"/>
      <c r="F7" s="33"/>
      <c r="G7" s="272"/>
      <c r="H7" s="272"/>
      <c r="I7" s="272"/>
      <c r="J7" s="272"/>
      <c r="K7" s="43" t="str">
        <f>IF(L2&lt;&gt;"研修実績報告書","",IF('7-1(表紙)'!$I$15="","",'7-1(表紙)'!$I$15))</f>
        <v/>
      </c>
      <c r="L7" s="43" t="str">
        <f>IF(L2&lt;&gt;"研修実績報告書","",IF('7-1(表紙)'!$K$15="","",'7-1(表紙)'!$K$15))</f>
        <v/>
      </c>
      <c r="O7" s="47"/>
      <c r="P7" s="47"/>
      <c r="Q7" s="47"/>
      <c r="R7" s="47"/>
      <c r="S7" s="47"/>
      <c r="T7" s="47"/>
    </row>
    <row r="8" spans="2:20" ht="21" customHeight="1">
      <c r="E8" s="277"/>
      <c r="F8" s="277"/>
      <c r="G8" s="277"/>
      <c r="H8" s="512" t="str">
        <f>IF(L2&lt;&gt;"研修実績報告書","",IF('7-1(表紙)'!$H$10="","",'7-1(表紙)'!$H$10))</f>
        <v/>
      </c>
      <c r="I8" s="512"/>
      <c r="J8" s="512"/>
      <c r="K8" s="512"/>
      <c r="L8" s="512"/>
      <c r="O8" s="47"/>
      <c r="P8" s="47"/>
      <c r="Q8" s="47"/>
      <c r="R8" s="47"/>
      <c r="S8" s="47"/>
      <c r="T8" s="47"/>
    </row>
    <row r="9" spans="2:20" ht="21" customHeight="1">
      <c r="E9" s="276"/>
      <c r="F9" s="277"/>
      <c r="G9" s="277"/>
      <c r="H9" s="513" t="str">
        <f>IF(L2&lt;&gt;"研修実績報告書","",IF('7-1(表紙)'!$H$11="","",'7-1(表紙)'!$H$11))</f>
        <v/>
      </c>
      <c r="I9" s="513"/>
      <c r="J9" s="513"/>
      <c r="K9" s="513" t="str">
        <f>IF(L2&lt;&gt;"研修実績報告書","",IF('7-1(表紙)'!$J$11="","",'7-1(表紙)'!$J$11))</f>
        <v/>
      </c>
      <c r="L9" s="513"/>
    </row>
    <row r="10" spans="2:20" ht="21" customHeight="1"/>
    <row r="11" spans="2:20" ht="21" customHeight="1">
      <c r="B11" s="382" t="str">
        <f>'7-1(表紙)'!B17</f>
        <v>現場技能者キャリアアップ対策（ＦＬ、ＦＭ）</v>
      </c>
      <c r="C11" s="382"/>
      <c r="D11" s="382"/>
      <c r="E11" s="382"/>
      <c r="F11" s="382"/>
      <c r="G11" s="382"/>
      <c r="H11" s="382"/>
      <c r="I11" s="382"/>
      <c r="J11" s="382"/>
      <c r="K11" s="382"/>
      <c r="L11" s="382"/>
    </row>
    <row r="12" spans="2:20" ht="21" customHeight="1">
      <c r="B12" s="382" t="s">
        <v>278</v>
      </c>
      <c r="C12" s="382"/>
      <c r="D12" s="382"/>
      <c r="E12" s="382"/>
      <c r="F12" s="382"/>
      <c r="G12" s="382"/>
      <c r="H12" s="382"/>
      <c r="I12" s="382"/>
      <c r="J12" s="382"/>
      <c r="K12" s="382"/>
      <c r="L12" s="382"/>
    </row>
    <row r="13" spans="2:20" ht="21" customHeight="1">
      <c r="B13" s="42"/>
      <c r="C13" s="42"/>
      <c r="D13" s="42"/>
      <c r="E13" s="42"/>
      <c r="F13" s="42"/>
      <c r="G13" s="42"/>
      <c r="H13" s="42"/>
      <c r="I13" s="42"/>
      <c r="J13" s="42"/>
      <c r="K13" s="42"/>
    </row>
    <row r="14" spans="2:20" ht="21" customHeight="1">
      <c r="B14" s="42" t="s">
        <v>279</v>
      </c>
      <c r="C14" s="42"/>
      <c r="D14" s="42"/>
      <c r="E14" s="42"/>
      <c r="F14" s="42"/>
      <c r="G14" s="42"/>
      <c r="H14" s="42"/>
      <c r="I14" s="42"/>
      <c r="J14" s="42"/>
      <c r="K14" s="42"/>
    </row>
    <row r="15" spans="2:20" ht="21" customHeight="1">
      <c r="B15" s="42"/>
      <c r="C15" s="42"/>
      <c r="D15" s="42"/>
      <c r="E15" s="42"/>
      <c r="F15" s="42"/>
      <c r="G15" s="42"/>
      <c r="H15" s="42"/>
      <c r="I15" s="42"/>
      <c r="J15" s="42"/>
      <c r="K15" s="42"/>
    </row>
    <row r="16" spans="2:20" ht="21" customHeight="1">
      <c r="B16" s="387" t="s">
        <v>21</v>
      </c>
      <c r="C16" s="387"/>
      <c r="D16" s="387"/>
      <c r="E16" s="387"/>
      <c r="F16" s="387"/>
      <c r="G16" s="387"/>
      <c r="H16" s="387"/>
      <c r="I16" s="387"/>
      <c r="J16" s="387"/>
      <c r="K16" s="387"/>
      <c r="L16" s="387"/>
    </row>
    <row r="17" spans="2:11" ht="21" customHeight="1">
      <c r="F17" s="42"/>
    </row>
    <row r="18" spans="2:11" ht="21" customHeight="1">
      <c r="B18" s="31" t="s">
        <v>194</v>
      </c>
    </row>
    <row r="19" spans="2:11" ht="21" customHeight="1">
      <c r="C19" s="388" t="s">
        <v>195</v>
      </c>
      <c r="D19" s="390"/>
      <c r="E19" s="90" t="s">
        <v>441</v>
      </c>
      <c r="F19" s="27"/>
      <c r="G19" s="301" t="s">
        <v>197</v>
      </c>
      <c r="H19" s="27"/>
      <c r="I19" s="301" t="s">
        <v>198</v>
      </c>
      <c r="J19" s="27"/>
      <c r="K19" s="91" t="s">
        <v>199</v>
      </c>
    </row>
    <row r="20" spans="2:11" ht="21" customHeight="1">
      <c r="C20" s="388" t="s">
        <v>196</v>
      </c>
      <c r="D20" s="390"/>
      <c r="E20" s="90">
        <v>4</v>
      </c>
      <c r="F20" s="515" t="s">
        <v>442</v>
      </c>
      <c r="G20" s="515"/>
      <c r="H20" s="241"/>
      <c r="I20" s="302" t="s">
        <v>443</v>
      </c>
      <c r="J20" s="290"/>
      <c r="K20" s="240"/>
    </row>
    <row r="21" spans="2:11" ht="21" customHeight="1"/>
    <row r="22" spans="2:11" ht="21" customHeight="1">
      <c r="B22" s="31" t="s">
        <v>444</v>
      </c>
    </row>
    <row r="23" spans="2:11" ht="21" customHeight="1">
      <c r="C23" s="388" t="s">
        <v>268</v>
      </c>
      <c r="D23" s="390"/>
      <c r="E23" s="518" t="str">
        <f>IF('7-5(積算表)'!F8&lt;&gt;0,'7-5(積算表)'!F8,"")</f>
        <v/>
      </c>
      <c r="F23" s="519"/>
      <c r="G23" s="519"/>
      <c r="H23" s="519"/>
      <c r="I23" s="519"/>
      <c r="J23" s="519"/>
      <c r="K23" s="92" t="s">
        <v>208</v>
      </c>
    </row>
    <row r="24" spans="2:11" ht="21" customHeight="1">
      <c r="C24" s="388" t="s">
        <v>269</v>
      </c>
      <c r="D24" s="390"/>
      <c r="E24" s="518" t="str">
        <f>IF('7-5(積算表)'!F9&lt;&gt;0,'7-5(積算表)'!F9,"")</f>
        <v/>
      </c>
      <c r="F24" s="519"/>
      <c r="G24" s="519"/>
      <c r="H24" s="519"/>
      <c r="I24" s="519"/>
      <c r="J24" s="519"/>
      <c r="K24" s="92" t="s">
        <v>208</v>
      </c>
    </row>
    <row r="25" spans="2:11" ht="21" customHeight="1">
      <c r="C25" s="388" t="s">
        <v>236</v>
      </c>
      <c r="D25" s="390"/>
      <c r="E25" s="516">
        <f>'7-5(積算表)'!G8</f>
        <v>0</v>
      </c>
      <c r="F25" s="517"/>
      <c r="G25" s="517"/>
      <c r="H25" s="517"/>
      <c r="I25" s="517"/>
      <c r="J25" s="517"/>
      <c r="K25" s="92" t="s">
        <v>208</v>
      </c>
    </row>
    <row r="26" spans="2:11" ht="21" customHeight="1"/>
    <row r="27" spans="2:11" ht="21" customHeight="1">
      <c r="B27" s="31" t="s">
        <v>200</v>
      </c>
    </row>
    <row r="28" spans="2:11" ht="21" customHeight="1">
      <c r="C28" s="388" t="s">
        <v>201</v>
      </c>
      <c r="D28" s="390"/>
      <c r="E28" s="505"/>
      <c r="F28" s="506"/>
      <c r="G28" s="506"/>
      <c r="H28" s="506"/>
      <c r="I28" s="506"/>
      <c r="J28" s="506"/>
      <c r="K28" s="507"/>
    </row>
    <row r="29" spans="2:11" ht="21" customHeight="1">
      <c r="C29" s="388" t="s">
        <v>202</v>
      </c>
      <c r="D29" s="390"/>
      <c r="E29" s="505"/>
      <c r="F29" s="506"/>
      <c r="G29" s="506"/>
      <c r="H29" s="506"/>
      <c r="I29" s="506"/>
      <c r="J29" s="506"/>
      <c r="K29" s="507"/>
    </row>
    <row r="30" spans="2:11" ht="21" customHeight="1">
      <c r="C30" s="388" t="s">
        <v>203</v>
      </c>
      <c r="D30" s="390"/>
      <c r="E30" s="523"/>
      <c r="F30" s="524"/>
      <c r="G30" s="524"/>
      <c r="H30" s="524"/>
      <c r="I30" s="524"/>
      <c r="J30" s="524"/>
      <c r="K30" s="525"/>
    </row>
    <row r="31" spans="2:11" ht="21" customHeight="1">
      <c r="C31" s="388" t="s">
        <v>204</v>
      </c>
      <c r="D31" s="390"/>
      <c r="E31" s="502"/>
      <c r="F31" s="503"/>
      <c r="G31" s="503"/>
      <c r="H31" s="503"/>
      <c r="I31" s="503"/>
      <c r="J31" s="503"/>
      <c r="K31" s="504"/>
    </row>
    <row r="32" spans="2:11" ht="54.95" customHeight="1">
      <c r="C32" s="526" t="s">
        <v>533</v>
      </c>
      <c r="D32" s="390"/>
      <c r="E32" s="520"/>
      <c r="F32" s="521"/>
      <c r="G32" s="521"/>
      <c r="H32" s="521"/>
      <c r="I32" s="521"/>
      <c r="J32" s="521"/>
      <c r="K32" s="522"/>
    </row>
    <row r="33" spans="2:13" ht="54.95" customHeight="1">
      <c r="C33" s="388" t="s">
        <v>205</v>
      </c>
      <c r="D33" s="390"/>
      <c r="E33" s="520"/>
      <c r="F33" s="521"/>
      <c r="G33" s="521"/>
      <c r="H33" s="521"/>
      <c r="I33" s="521"/>
      <c r="J33" s="521"/>
      <c r="K33" s="522"/>
    </row>
    <row r="34" spans="2:13" ht="42" customHeight="1">
      <c r="C34" s="514" t="s">
        <v>534</v>
      </c>
      <c r="D34" s="514"/>
      <c r="E34" s="514"/>
      <c r="F34" s="514"/>
      <c r="G34" s="514"/>
      <c r="H34" s="514"/>
      <c r="I34" s="514"/>
      <c r="J34" s="514"/>
      <c r="K34" s="514"/>
      <c r="L34" s="334"/>
      <c r="M34" s="334"/>
    </row>
    <row r="35" spans="2:13" ht="21" customHeight="1">
      <c r="B35" s="31" t="s">
        <v>210</v>
      </c>
    </row>
    <row r="36" spans="2:13" ht="21" customHeight="1">
      <c r="B36" s="31" t="s">
        <v>211</v>
      </c>
    </row>
    <row r="37" spans="2:13" ht="21" customHeight="1">
      <c r="K37" s="89"/>
      <c r="L37" s="31" t="s">
        <v>212</v>
      </c>
    </row>
  </sheetData>
  <sheetProtection password="FA39" sheet="1" objects="1" scenarios="1"/>
  <mergeCells count="31">
    <mergeCell ref="C34:K34"/>
    <mergeCell ref="C31:D31"/>
    <mergeCell ref="F20:G20"/>
    <mergeCell ref="E25:J25"/>
    <mergeCell ref="E24:J24"/>
    <mergeCell ref="E32:K32"/>
    <mergeCell ref="E33:K33"/>
    <mergeCell ref="E30:K30"/>
    <mergeCell ref="C28:D28"/>
    <mergeCell ref="C20:D20"/>
    <mergeCell ref="C24:D24"/>
    <mergeCell ref="E23:J23"/>
    <mergeCell ref="C30:D30"/>
    <mergeCell ref="C32:D32"/>
    <mergeCell ref="E28:K28"/>
    <mergeCell ref="C23:D23"/>
    <mergeCell ref="B1:C1"/>
    <mergeCell ref="J3:L3"/>
    <mergeCell ref="J4:L4"/>
    <mergeCell ref="H8:L8"/>
    <mergeCell ref="C19:D19"/>
    <mergeCell ref="H9:J9"/>
    <mergeCell ref="B11:L11"/>
    <mergeCell ref="B12:L12"/>
    <mergeCell ref="K9:L9"/>
    <mergeCell ref="C33:D33"/>
    <mergeCell ref="E31:K31"/>
    <mergeCell ref="C29:D29"/>
    <mergeCell ref="B16:L16"/>
    <mergeCell ref="E29:K29"/>
    <mergeCell ref="C25:D25"/>
  </mergeCells>
  <phoneticPr fontId="9"/>
  <conditionalFormatting sqref="J3:L4 H8 L7 K7 K9 H9 E23:J24">
    <cfRule type="expression" dxfId="36" priority="1" stopIfTrue="1">
      <formula>E3=""</formula>
    </cfRule>
  </conditionalFormatting>
  <conditionalFormatting sqref="F19 H19 J19 E20 H20 E28:K33">
    <cfRule type="expression" dxfId="35" priority="5" stopIfTrue="1">
      <formula>E19=""</formula>
    </cfRule>
  </conditionalFormatting>
  <dataValidations count="5">
    <dataValidation type="whole" allowBlank="1" showInputMessage="1" showErrorMessage="1" error="1～12の月数を入力してください。" sqref="H19">
      <formula1>1</formula1>
      <formula2>12</formula2>
    </dataValidation>
    <dataValidation type="whole" allowBlank="1" showInputMessage="1" showErrorMessage="1" error="1～31の日数を入力してください。" sqref="J19">
      <formula1>1</formula1>
      <formula2>31</formula2>
    </dataValidation>
    <dataValidation imeMode="disabled" allowBlank="1" showInputMessage="1" showErrorMessage="1" sqref="H20:I20 E31:K31"/>
    <dataValidation type="list" allowBlank="1" showInputMessage="1" showErrorMessage="1" error="リストから選択してください。" sqref="E30:K30">
      <formula1>"普通,当座"</formula1>
    </dataValidation>
    <dataValidation imeMode="fullKatakana" allowBlank="1" showInputMessage="1" showErrorMessage="1" sqref="E32:K32"/>
  </dataValidations>
  <pageMargins left="0.78740157480314965" right="0.39370078740157483" top="0.39370078740157483" bottom="0.19685039370078741" header="0.19685039370078741"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I22"/>
  <sheetViews>
    <sheetView view="pageBreakPreview" zoomScaleNormal="100" zoomScaleSheetLayoutView="100" workbookViewId="0">
      <selection activeCell="J1" sqref="J1"/>
    </sheetView>
  </sheetViews>
  <sheetFormatPr defaultRowHeight="13.5" customHeight="1"/>
  <cols>
    <col min="1" max="6" width="9" style="134"/>
    <col min="7" max="9" width="9" style="134" customWidth="1"/>
    <col min="10" max="10" width="9" style="134"/>
    <col min="11" max="14" width="9" style="134" customWidth="1"/>
    <col min="15" max="16384" width="9" style="134"/>
  </cols>
  <sheetData>
    <row r="1" spans="1:9" ht="20.100000000000001" customHeight="1">
      <c r="A1" s="134" t="s">
        <v>548</v>
      </c>
      <c r="F1" s="135" t="s">
        <v>285</v>
      </c>
      <c r="G1" s="135" t="s">
        <v>286</v>
      </c>
      <c r="H1" s="135" t="s">
        <v>287</v>
      </c>
      <c r="I1" s="135" t="s">
        <v>288</v>
      </c>
    </row>
    <row r="2" spans="1:9" ht="50.1" customHeight="1">
      <c r="A2" s="177"/>
      <c r="F2" s="136">
        <f>'7-1(表紙)'!H15</f>
        <v>4</v>
      </c>
      <c r="G2" s="273" t="str">
        <f>IF('7-1(表紙)'!I15&lt;&gt;"",'7-1(表紙)'!I15,"")</f>
        <v/>
      </c>
      <c r="H2" s="274" t="str">
        <f>IF('7-1(表紙)'!J15&lt;&gt;"",'7-1(表紙)'!J15,"")</f>
        <v/>
      </c>
      <c r="I2" s="273" t="str">
        <f>IF('7-1(表紙)'!K15&lt;&gt;"",'7-1(表紙)'!K15,"")</f>
        <v/>
      </c>
    </row>
    <row r="3" spans="1:9" ht="20.100000000000001" customHeight="1"/>
    <row r="4" spans="1:9" ht="20.100000000000001" customHeight="1">
      <c r="G4" s="137" t="s">
        <v>289</v>
      </c>
      <c r="H4" s="528"/>
      <c r="I4" s="528"/>
    </row>
    <row r="5" spans="1:9" ht="30" customHeight="1">
      <c r="A5" s="529" t="s">
        <v>290</v>
      </c>
      <c r="B5" s="530"/>
      <c r="C5" s="530"/>
      <c r="D5" s="530"/>
      <c r="E5" s="530"/>
    </row>
    <row r="6" spans="1:9" ht="20.100000000000001" customHeight="1"/>
    <row r="7" spans="1:9" ht="20.100000000000001" customHeight="1">
      <c r="E7" s="138"/>
      <c r="F7" s="138"/>
      <c r="G7" s="138"/>
      <c r="H7" s="137" t="str">
        <f>IF('7-1(表紙)'!H10&lt;&gt;"",'7-1(表紙)'!H10,"")</f>
        <v/>
      </c>
      <c r="I7" s="138"/>
    </row>
    <row r="8" spans="1:9" ht="20.100000000000001" customHeight="1">
      <c r="E8" s="138"/>
      <c r="F8" s="138"/>
      <c r="G8" s="138"/>
      <c r="H8" s="137" t="str">
        <f>IF(AND('7-1(表紙)'!H11&lt;&gt;"",'7-1(表紙)'!J11&lt;&gt;""),'7-1(表紙)'!H11&amp;"　"&amp;'7-1(表紙)'!J11,"")</f>
        <v/>
      </c>
      <c r="I8" s="174"/>
    </row>
    <row r="9" spans="1:9" ht="20.100000000000001" customHeight="1"/>
    <row r="10" spans="1:9" ht="20.100000000000001" customHeight="1">
      <c r="A10" s="138"/>
      <c r="B10" s="531" t="s">
        <v>446</v>
      </c>
      <c r="C10" s="531"/>
      <c r="D10" s="531"/>
      <c r="E10" s="531"/>
      <c r="F10" s="531"/>
      <c r="G10" s="531"/>
      <c r="H10" s="531"/>
      <c r="I10" s="138"/>
    </row>
    <row r="11" spans="1:9" ht="20.100000000000001" customHeight="1">
      <c r="A11" s="138"/>
      <c r="B11" s="531" t="s">
        <v>298</v>
      </c>
      <c r="C11" s="531"/>
      <c r="D11" s="531"/>
      <c r="E11" s="531"/>
      <c r="F11" s="531"/>
      <c r="G11" s="531"/>
      <c r="H11" s="531"/>
      <c r="I11" s="138"/>
    </row>
    <row r="12" spans="1:9" ht="20.100000000000001" customHeight="1"/>
    <row r="13" spans="1:9" ht="60" customHeight="1">
      <c r="A13" s="532" t="s">
        <v>445</v>
      </c>
      <c r="B13" s="532"/>
      <c r="C13" s="532"/>
      <c r="D13" s="532"/>
      <c r="E13" s="532"/>
      <c r="F13" s="532"/>
      <c r="G13" s="532"/>
      <c r="H13" s="532"/>
      <c r="I13" s="532"/>
    </row>
    <row r="14" spans="1:9" ht="20.100000000000001" customHeight="1">
      <c r="A14" s="533" t="s">
        <v>291</v>
      </c>
      <c r="B14" s="533"/>
      <c r="C14" s="533"/>
      <c r="D14" s="533"/>
      <c r="E14" s="533"/>
      <c r="F14" s="533"/>
      <c r="G14" s="533"/>
      <c r="H14" s="533"/>
      <c r="I14" s="533"/>
    </row>
    <row r="15" spans="1:9" ht="20.100000000000001" customHeight="1">
      <c r="A15" s="138" t="s">
        <v>292</v>
      </c>
      <c r="B15" s="138"/>
      <c r="C15" s="138"/>
      <c r="D15" s="138"/>
      <c r="E15" s="138"/>
      <c r="F15" s="138"/>
      <c r="G15" s="138"/>
      <c r="H15" s="138"/>
      <c r="I15" s="138"/>
    </row>
    <row r="16" spans="1:9" ht="20.100000000000001" customHeight="1">
      <c r="A16" s="137" t="s">
        <v>293</v>
      </c>
      <c r="B16" s="138" t="s">
        <v>294</v>
      </c>
      <c r="C16" s="138"/>
      <c r="D16" s="138"/>
      <c r="E16" s="138"/>
      <c r="F16" s="138"/>
      <c r="G16" s="138"/>
      <c r="H16" s="138"/>
      <c r="I16" s="138"/>
    </row>
    <row r="17" spans="1:9" ht="20.100000000000001" customHeight="1">
      <c r="A17" s="137"/>
      <c r="B17" s="138" t="s">
        <v>299</v>
      </c>
      <c r="C17" s="138"/>
      <c r="D17" s="138"/>
      <c r="E17" s="178">
        <f>SUM('7-3(詳細)'!AI10:AI19)</f>
        <v>0</v>
      </c>
      <c r="F17" s="138" t="str">
        <f>IF(E17&lt;&gt;"","人","")</f>
        <v>人</v>
      </c>
      <c r="G17" s="138"/>
      <c r="H17" s="138"/>
      <c r="I17" s="138"/>
    </row>
    <row r="18" spans="1:9" ht="20.100000000000001" customHeight="1">
      <c r="A18" s="138"/>
      <c r="B18" s="138" t="s">
        <v>300</v>
      </c>
      <c r="C18" s="138"/>
      <c r="D18" s="138"/>
      <c r="E18" s="178">
        <f>SUM('7-3(詳細)'!AI20:AI29)</f>
        <v>0</v>
      </c>
      <c r="F18" s="138" t="str">
        <f>IF(E18&lt;&gt;"","人","")</f>
        <v>人</v>
      </c>
      <c r="G18" s="138"/>
      <c r="H18" s="138"/>
      <c r="I18" s="138"/>
    </row>
    <row r="19" spans="1:9" ht="20.100000000000001" customHeight="1">
      <c r="A19" s="179"/>
      <c r="B19" s="179"/>
      <c r="C19" s="138"/>
      <c r="D19" s="179"/>
      <c r="E19" s="179"/>
      <c r="F19" s="179"/>
      <c r="G19" s="179"/>
      <c r="H19" s="138"/>
      <c r="I19" s="138"/>
    </row>
    <row r="20" spans="1:9" ht="20.100000000000001" customHeight="1">
      <c r="A20" s="137" t="s">
        <v>295</v>
      </c>
      <c r="B20" s="138" t="s">
        <v>296</v>
      </c>
      <c r="C20" s="138"/>
      <c r="D20" s="138"/>
      <c r="E20" s="138"/>
      <c r="F20" s="138"/>
      <c r="G20" s="138"/>
      <c r="H20" s="138"/>
      <c r="I20" s="291"/>
    </row>
    <row r="21" spans="1:9" ht="300" customHeight="1">
      <c r="A21" s="328"/>
      <c r="B21" s="527"/>
      <c r="C21" s="527"/>
      <c r="D21" s="527"/>
      <c r="E21" s="527"/>
      <c r="F21" s="527"/>
      <c r="G21" s="527"/>
      <c r="H21" s="527"/>
      <c r="I21" s="328"/>
    </row>
    <row r="22" spans="1:9" ht="20.100000000000001" customHeight="1">
      <c r="A22" s="138"/>
      <c r="B22" s="138"/>
      <c r="C22" s="138"/>
      <c r="D22" s="138"/>
      <c r="E22" s="138"/>
      <c r="F22" s="138"/>
      <c r="G22" s="138"/>
      <c r="H22" s="138"/>
      <c r="I22" s="138" t="s">
        <v>297</v>
      </c>
    </row>
  </sheetData>
  <sheetProtection password="FA39" sheet="1" objects="1" scenarios="1"/>
  <mergeCells count="7">
    <mergeCell ref="B21:H21"/>
    <mergeCell ref="H4:I4"/>
    <mergeCell ref="A5:E5"/>
    <mergeCell ref="B10:H10"/>
    <mergeCell ref="B11:H11"/>
    <mergeCell ref="A13:I13"/>
    <mergeCell ref="A14:I14"/>
  </mergeCells>
  <phoneticPr fontId="15"/>
  <conditionalFormatting sqref="G2:I2 H7:H8">
    <cfRule type="expression" dxfId="34" priority="5" stopIfTrue="1">
      <formula>G2=""</formula>
    </cfRule>
  </conditionalFormatting>
  <conditionalFormatting sqref="H4 B21">
    <cfRule type="expression" dxfId="33" priority="1" stopIfTrue="1">
      <formula>B4=""</formula>
    </cfRule>
  </conditionalFormatting>
  <conditionalFormatting sqref="G4">
    <cfRule type="expression" dxfId="32" priority="3" stopIfTrue="1">
      <formula>$H$4&lt;&gt;""</formula>
    </cfRule>
  </conditionalFormatting>
  <conditionalFormatting sqref="H4:I4">
    <cfRule type="expression" dxfId="31" priority="2" stopIfTrue="1">
      <formula>AND(H4&gt;=44562,H4&lt;=44926)</formula>
    </cfRule>
    <cfRule type="expression" dxfId="30" priority="4" stopIfTrue="1">
      <formula>AND(H4&gt;=44197,H4&lt;=44561)</formula>
    </cfRule>
  </conditionalFormatting>
  <dataValidations count="1">
    <dataValidation allowBlank="1" sqref="H4:I4"/>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rgb="FFFFFF00"/>
  </sheetPr>
  <dimension ref="A1:I27"/>
  <sheetViews>
    <sheetView view="pageBreakPreview" zoomScaleNormal="100" zoomScaleSheetLayoutView="100" workbookViewId="0">
      <selection activeCell="J1" sqref="J1"/>
    </sheetView>
  </sheetViews>
  <sheetFormatPr defaultRowHeight="13.5" customHeight="1"/>
  <cols>
    <col min="1" max="8" width="9" style="134"/>
    <col min="9" max="9" width="9" style="134" customWidth="1"/>
    <col min="10" max="10" width="9" style="134"/>
    <col min="11" max="12" width="9" style="134" customWidth="1"/>
    <col min="13" max="14" width="9" style="134"/>
    <col min="15" max="15" width="9.5" style="134" bestFit="1" customWidth="1"/>
    <col min="16" max="266" width="9" style="134"/>
    <col min="267" max="268" width="0" style="134" hidden="1" customWidth="1"/>
    <col min="269" max="270" width="9" style="134"/>
    <col min="271" max="271" width="9.5" style="134" bestFit="1" customWidth="1"/>
    <col min="272" max="522" width="9" style="134"/>
    <col min="523" max="524" width="0" style="134" hidden="1" customWidth="1"/>
    <col min="525" max="526" width="9" style="134"/>
    <col min="527" max="527" width="9.5" style="134" bestFit="1" customWidth="1"/>
    <col min="528" max="778" width="9" style="134"/>
    <col min="779" max="780" width="0" style="134" hidden="1" customWidth="1"/>
    <col min="781" max="782" width="9" style="134"/>
    <col min="783" max="783" width="9.5" style="134" bestFit="1" customWidth="1"/>
    <col min="784" max="1034" width="9" style="134"/>
    <col min="1035" max="1036" width="0" style="134" hidden="1" customWidth="1"/>
    <col min="1037" max="1038" width="9" style="134"/>
    <col min="1039" max="1039" width="9.5" style="134" bestFit="1" customWidth="1"/>
    <col min="1040" max="1290" width="9" style="134"/>
    <col min="1291" max="1292" width="0" style="134" hidden="1" customWidth="1"/>
    <col min="1293" max="1294" width="9" style="134"/>
    <col min="1295" max="1295" width="9.5" style="134" bestFit="1" customWidth="1"/>
    <col min="1296" max="1546" width="9" style="134"/>
    <col min="1547" max="1548" width="0" style="134" hidden="1" customWidth="1"/>
    <col min="1549" max="1550" width="9" style="134"/>
    <col min="1551" max="1551" width="9.5" style="134" bestFit="1" customWidth="1"/>
    <col min="1552" max="1802" width="9" style="134"/>
    <col min="1803" max="1804" width="0" style="134" hidden="1" customWidth="1"/>
    <col min="1805" max="1806" width="9" style="134"/>
    <col min="1807" max="1807" width="9.5" style="134" bestFit="1" customWidth="1"/>
    <col min="1808" max="2058" width="9" style="134"/>
    <col min="2059" max="2060" width="0" style="134" hidden="1" customWidth="1"/>
    <col min="2061" max="2062" width="9" style="134"/>
    <col min="2063" max="2063" width="9.5" style="134" bestFit="1" customWidth="1"/>
    <col min="2064" max="2314" width="9" style="134"/>
    <col min="2315" max="2316" width="0" style="134" hidden="1" customWidth="1"/>
    <col min="2317" max="2318" width="9" style="134"/>
    <col min="2319" max="2319" width="9.5" style="134" bestFit="1" customWidth="1"/>
    <col min="2320" max="2570" width="9" style="134"/>
    <col min="2571" max="2572" width="0" style="134" hidden="1" customWidth="1"/>
    <col min="2573" max="2574" width="9" style="134"/>
    <col min="2575" max="2575" width="9.5" style="134" bestFit="1" customWidth="1"/>
    <col min="2576" max="2826" width="9" style="134"/>
    <col min="2827" max="2828" width="0" style="134" hidden="1" customWidth="1"/>
    <col min="2829" max="2830" width="9" style="134"/>
    <col min="2831" max="2831" width="9.5" style="134" bestFit="1" customWidth="1"/>
    <col min="2832" max="3082" width="9" style="134"/>
    <col min="3083" max="3084" width="0" style="134" hidden="1" customWidth="1"/>
    <col min="3085" max="3086" width="9" style="134"/>
    <col min="3087" max="3087" width="9.5" style="134" bestFit="1" customWidth="1"/>
    <col min="3088" max="3338" width="9" style="134"/>
    <col min="3339" max="3340" width="0" style="134" hidden="1" customWidth="1"/>
    <col min="3341" max="3342" width="9" style="134"/>
    <col min="3343" max="3343" width="9.5" style="134" bestFit="1" customWidth="1"/>
    <col min="3344" max="3594" width="9" style="134"/>
    <col min="3595" max="3596" width="0" style="134" hidden="1" customWidth="1"/>
    <col min="3597" max="3598" width="9" style="134"/>
    <col min="3599" max="3599" width="9.5" style="134" bestFit="1" customWidth="1"/>
    <col min="3600" max="3850" width="9" style="134"/>
    <col min="3851" max="3852" width="0" style="134" hidden="1" customWidth="1"/>
    <col min="3853" max="3854" width="9" style="134"/>
    <col min="3855" max="3855" width="9.5" style="134" bestFit="1" customWidth="1"/>
    <col min="3856" max="4106" width="9" style="134"/>
    <col min="4107" max="4108" width="0" style="134" hidden="1" customWidth="1"/>
    <col min="4109" max="4110" width="9" style="134"/>
    <col min="4111" max="4111" width="9.5" style="134" bestFit="1" customWidth="1"/>
    <col min="4112" max="4362" width="9" style="134"/>
    <col min="4363" max="4364" width="0" style="134" hidden="1" customWidth="1"/>
    <col min="4365" max="4366" width="9" style="134"/>
    <col min="4367" max="4367" width="9.5" style="134" bestFit="1" customWidth="1"/>
    <col min="4368" max="4618" width="9" style="134"/>
    <col min="4619" max="4620" width="0" style="134" hidden="1" customWidth="1"/>
    <col min="4621" max="4622" width="9" style="134"/>
    <col min="4623" max="4623" width="9.5" style="134" bestFit="1" customWidth="1"/>
    <col min="4624" max="4874" width="9" style="134"/>
    <col min="4875" max="4876" width="0" style="134" hidden="1" customWidth="1"/>
    <col min="4877" max="4878" width="9" style="134"/>
    <col min="4879" max="4879" width="9.5" style="134" bestFit="1" customWidth="1"/>
    <col min="4880" max="5130" width="9" style="134"/>
    <col min="5131" max="5132" width="0" style="134" hidden="1" customWidth="1"/>
    <col min="5133" max="5134" width="9" style="134"/>
    <col min="5135" max="5135" width="9.5" style="134" bestFit="1" customWidth="1"/>
    <col min="5136" max="5386" width="9" style="134"/>
    <col min="5387" max="5388" width="0" style="134" hidden="1" customWidth="1"/>
    <col min="5389" max="5390" width="9" style="134"/>
    <col min="5391" max="5391" width="9.5" style="134" bestFit="1" customWidth="1"/>
    <col min="5392" max="5642" width="9" style="134"/>
    <col min="5643" max="5644" width="0" style="134" hidden="1" customWidth="1"/>
    <col min="5645" max="5646" width="9" style="134"/>
    <col min="5647" max="5647" width="9.5" style="134" bestFit="1" customWidth="1"/>
    <col min="5648" max="5898" width="9" style="134"/>
    <col min="5899" max="5900" width="0" style="134" hidden="1" customWidth="1"/>
    <col min="5901" max="5902" width="9" style="134"/>
    <col min="5903" max="5903" width="9.5" style="134" bestFit="1" customWidth="1"/>
    <col min="5904" max="6154" width="9" style="134"/>
    <col min="6155" max="6156" width="0" style="134" hidden="1" customWidth="1"/>
    <col min="6157" max="6158" width="9" style="134"/>
    <col min="6159" max="6159" width="9.5" style="134" bestFit="1" customWidth="1"/>
    <col min="6160" max="6410" width="9" style="134"/>
    <col min="6411" max="6412" width="0" style="134" hidden="1" customWidth="1"/>
    <col min="6413" max="6414" width="9" style="134"/>
    <col min="6415" max="6415" width="9.5" style="134" bestFit="1" customWidth="1"/>
    <col min="6416" max="6666" width="9" style="134"/>
    <col min="6667" max="6668" width="0" style="134" hidden="1" customWidth="1"/>
    <col min="6669" max="6670" width="9" style="134"/>
    <col min="6671" max="6671" width="9.5" style="134" bestFit="1" customWidth="1"/>
    <col min="6672" max="6922" width="9" style="134"/>
    <col min="6923" max="6924" width="0" style="134" hidden="1" customWidth="1"/>
    <col min="6925" max="6926" width="9" style="134"/>
    <col min="6927" max="6927" width="9.5" style="134" bestFit="1" customWidth="1"/>
    <col min="6928" max="7178" width="9" style="134"/>
    <col min="7179" max="7180" width="0" style="134" hidden="1" customWidth="1"/>
    <col min="7181" max="7182" width="9" style="134"/>
    <col min="7183" max="7183" width="9.5" style="134" bestFit="1" customWidth="1"/>
    <col min="7184" max="7434" width="9" style="134"/>
    <col min="7435" max="7436" width="0" style="134" hidden="1" customWidth="1"/>
    <col min="7437" max="7438" width="9" style="134"/>
    <col min="7439" max="7439" width="9.5" style="134" bestFit="1" customWidth="1"/>
    <col min="7440" max="7690" width="9" style="134"/>
    <col min="7691" max="7692" width="0" style="134" hidden="1" customWidth="1"/>
    <col min="7693" max="7694" width="9" style="134"/>
    <col min="7695" max="7695" width="9.5" style="134" bestFit="1" customWidth="1"/>
    <col min="7696" max="7946" width="9" style="134"/>
    <col min="7947" max="7948" width="0" style="134" hidden="1" customWidth="1"/>
    <col min="7949" max="7950" width="9" style="134"/>
    <col min="7951" max="7951" width="9.5" style="134" bestFit="1" customWidth="1"/>
    <col min="7952" max="8202" width="9" style="134"/>
    <col min="8203" max="8204" width="0" style="134" hidden="1" customWidth="1"/>
    <col min="8205" max="8206" width="9" style="134"/>
    <col min="8207" max="8207" width="9.5" style="134" bestFit="1" customWidth="1"/>
    <col min="8208" max="8458" width="9" style="134"/>
    <col min="8459" max="8460" width="0" style="134" hidden="1" customWidth="1"/>
    <col min="8461" max="8462" width="9" style="134"/>
    <col min="8463" max="8463" width="9.5" style="134" bestFit="1" customWidth="1"/>
    <col min="8464" max="8714" width="9" style="134"/>
    <col min="8715" max="8716" width="0" style="134" hidden="1" customWidth="1"/>
    <col min="8717" max="8718" width="9" style="134"/>
    <col min="8719" max="8719" width="9.5" style="134" bestFit="1" customWidth="1"/>
    <col min="8720" max="8970" width="9" style="134"/>
    <col min="8971" max="8972" width="0" style="134" hidden="1" customWidth="1"/>
    <col min="8973" max="8974" width="9" style="134"/>
    <col min="8975" max="8975" width="9.5" style="134" bestFit="1" customWidth="1"/>
    <col min="8976" max="9226" width="9" style="134"/>
    <col min="9227" max="9228" width="0" style="134" hidden="1" customWidth="1"/>
    <col min="9229" max="9230" width="9" style="134"/>
    <col min="9231" max="9231" width="9.5" style="134" bestFit="1" customWidth="1"/>
    <col min="9232" max="9482" width="9" style="134"/>
    <col min="9483" max="9484" width="0" style="134" hidden="1" customWidth="1"/>
    <col min="9485" max="9486" width="9" style="134"/>
    <col min="9487" max="9487" width="9.5" style="134" bestFit="1" customWidth="1"/>
    <col min="9488" max="9738" width="9" style="134"/>
    <col min="9739" max="9740" width="0" style="134" hidden="1" customWidth="1"/>
    <col min="9741" max="9742" width="9" style="134"/>
    <col min="9743" max="9743" width="9.5" style="134" bestFit="1" customWidth="1"/>
    <col min="9744" max="9994" width="9" style="134"/>
    <col min="9995" max="9996" width="0" style="134" hidden="1" customWidth="1"/>
    <col min="9997" max="9998" width="9" style="134"/>
    <col min="9999" max="9999" width="9.5" style="134" bestFit="1" customWidth="1"/>
    <col min="10000" max="10250" width="9" style="134"/>
    <col min="10251" max="10252" width="0" style="134" hidden="1" customWidth="1"/>
    <col min="10253" max="10254" width="9" style="134"/>
    <col min="10255" max="10255" width="9.5" style="134" bestFit="1" customWidth="1"/>
    <col min="10256" max="10506" width="9" style="134"/>
    <col min="10507" max="10508" width="0" style="134" hidden="1" customWidth="1"/>
    <col min="10509" max="10510" width="9" style="134"/>
    <col min="10511" max="10511" width="9.5" style="134" bestFit="1" customWidth="1"/>
    <col min="10512" max="10762" width="9" style="134"/>
    <col min="10763" max="10764" width="0" style="134" hidden="1" customWidth="1"/>
    <col min="10765" max="10766" width="9" style="134"/>
    <col min="10767" max="10767" width="9.5" style="134" bestFit="1" customWidth="1"/>
    <col min="10768" max="11018" width="9" style="134"/>
    <col min="11019" max="11020" width="0" style="134" hidden="1" customWidth="1"/>
    <col min="11021" max="11022" width="9" style="134"/>
    <col min="11023" max="11023" width="9.5" style="134" bestFit="1" customWidth="1"/>
    <col min="11024" max="11274" width="9" style="134"/>
    <col min="11275" max="11276" width="0" style="134" hidden="1" customWidth="1"/>
    <col min="11277" max="11278" width="9" style="134"/>
    <col min="11279" max="11279" width="9.5" style="134" bestFit="1" customWidth="1"/>
    <col min="11280" max="11530" width="9" style="134"/>
    <col min="11531" max="11532" width="0" style="134" hidden="1" customWidth="1"/>
    <col min="11533" max="11534" width="9" style="134"/>
    <col min="11535" max="11535" width="9.5" style="134" bestFit="1" customWidth="1"/>
    <col min="11536" max="11786" width="9" style="134"/>
    <col min="11787" max="11788" width="0" style="134" hidden="1" customWidth="1"/>
    <col min="11789" max="11790" width="9" style="134"/>
    <col min="11791" max="11791" width="9.5" style="134" bestFit="1" customWidth="1"/>
    <col min="11792" max="12042" width="9" style="134"/>
    <col min="12043" max="12044" width="0" style="134" hidden="1" customWidth="1"/>
    <col min="12045" max="12046" width="9" style="134"/>
    <col min="12047" max="12047" width="9.5" style="134" bestFit="1" customWidth="1"/>
    <col min="12048" max="12298" width="9" style="134"/>
    <col min="12299" max="12300" width="0" style="134" hidden="1" customWidth="1"/>
    <col min="12301" max="12302" width="9" style="134"/>
    <col min="12303" max="12303" width="9.5" style="134" bestFit="1" customWidth="1"/>
    <col min="12304" max="12554" width="9" style="134"/>
    <col min="12555" max="12556" width="0" style="134" hidden="1" customWidth="1"/>
    <col min="12557" max="12558" width="9" style="134"/>
    <col min="12559" max="12559" width="9.5" style="134" bestFit="1" customWidth="1"/>
    <col min="12560" max="12810" width="9" style="134"/>
    <col min="12811" max="12812" width="0" style="134" hidden="1" customWidth="1"/>
    <col min="12813" max="12814" width="9" style="134"/>
    <col min="12815" max="12815" width="9.5" style="134" bestFit="1" customWidth="1"/>
    <col min="12816" max="13066" width="9" style="134"/>
    <col min="13067" max="13068" width="0" style="134" hidden="1" customWidth="1"/>
    <col min="13069" max="13070" width="9" style="134"/>
    <col min="13071" max="13071" width="9.5" style="134" bestFit="1" customWidth="1"/>
    <col min="13072" max="13322" width="9" style="134"/>
    <col min="13323" max="13324" width="0" style="134" hidden="1" customWidth="1"/>
    <col min="13325" max="13326" width="9" style="134"/>
    <col min="13327" max="13327" width="9.5" style="134" bestFit="1" customWidth="1"/>
    <col min="13328" max="13578" width="9" style="134"/>
    <col min="13579" max="13580" width="0" style="134" hidden="1" customWidth="1"/>
    <col min="13581" max="13582" width="9" style="134"/>
    <col min="13583" max="13583" width="9.5" style="134" bestFit="1" customWidth="1"/>
    <col min="13584" max="13834" width="9" style="134"/>
    <col min="13835" max="13836" width="0" style="134" hidden="1" customWidth="1"/>
    <col min="13837" max="13838" width="9" style="134"/>
    <col min="13839" max="13839" width="9.5" style="134" bestFit="1" customWidth="1"/>
    <col min="13840" max="14090" width="9" style="134"/>
    <col min="14091" max="14092" width="0" style="134" hidden="1" customWidth="1"/>
    <col min="14093" max="14094" width="9" style="134"/>
    <col min="14095" max="14095" width="9.5" style="134" bestFit="1" customWidth="1"/>
    <col min="14096" max="14346" width="9" style="134"/>
    <col min="14347" max="14348" width="0" style="134" hidden="1" customWidth="1"/>
    <col min="14349" max="14350" width="9" style="134"/>
    <col min="14351" max="14351" width="9.5" style="134" bestFit="1" customWidth="1"/>
    <col min="14352" max="14602" width="9" style="134"/>
    <col min="14603" max="14604" width="0" style="134" hidden="1" customWidth="1"/>
    <col min="14605" max="14606" width="9" style="134"/>
    <col min="14607" max="14607" width="9.5" style="134" bestFit="1" customWidth="1"/>
    <col min="14608" max="14858" width="9" style="134"/>
    <col min="14859" max="14860" width="0" style="134" hidden="1" customWidth="1"/>
    <col min="14861" max="14862" width="9" style="134"/>
    <col min="14863" max="14863" width="9.5" style="134" bestFit="1" customWidth="1"/>
    <col min="14864" max="15114" width="9" style="134"/>
    <col min="15115" max="15116" width="0" style="134" hidden="1" customWidth="1"/>
    <col min="15117" max="15118" width="9" style="134"/>
    <col min="15119" max="15119" width="9.5" style="134" bestFit="1" customWidth="1"/>
    <col min="15120" max="15370" width="9" style="134"/>
    <col min="15371" max="15372" width="0" style="134" hidden="1" customWidth="1"/>
    <col min="15373" max="15374" width="9" style="134"/>
    <col min="15375" max="15375" width="9.5" style="134" bestFit="1" customWidth="1"/>
    <col min="15376" max="15626" width="9" style="134"/>
    <col min="15627" max="15628" width="0" style="134" hidden="1" customWidth="1"/>
    <col min="15629" max="15630" width="9" style="134"/>
    <col min="15631" max="15631" width="9.5" style="134" bestFit="1" customWidth="1"/>
    <col min="15632" max="15882" width="9" style="134"/>
    <col min="15883" max="15884" width="0" style="134" hidden="1" customWidth="1"/>
    <col min="15885" max="15886" width="9" style="134"/>
    <col min="15887" max="15887" width="9.5" style="134" bestFit="1" customWidth="1"/>
    <col min="15888" max="16138" width="9" style="134"/>
    <col min="16139" max="16140" width="0" style="134" hidden="1" customWidth="1"/>
    <col min="16141" max="16142" width="9" style="134"/>
    <col min="16143" max="16143" width="9.5" style="134" bestFit="1" customWidth="1"/>
    <col min="16144" max="16384" width="9" style="134"/>
  </cols>
  <sheetData>
    <row r="1" spans="1:9" ht="20.100000000000001" customHeight="1">
      <c r="A1" s="134" t="s">
        <v>536</v>
      </c>
      <c r="F1" s="135" t="s">
        <v>285</v>
      </c>
      <c r="G1" s="135" t="s">
        <v>286</v>
      </c>
      <c r="H1" s="135" t="s">
        <v>233</v>
      </c>
      <c r="I1" s="135" t="s">
        <v>288</v>
      </c>
    </row>
    <row r="2" spans="1:9" ht="50.1" customHeight="1">
      <c r="F2" s="136">
        <f>'7-1(表紙)'!H15</f>
        <v>4</v>
      </c>
      <c r="G2" s="273" t="str">
        <f>IF('7-1(表紙)'!I15&lt;&gt;"",'7-1(表紙)'!I15,"")</f>
        <v/>
      </c>
      <c r="H2" s="274" t="str">
        <f>IF('7-1(表紙)'!J15&lt;&gt;"",'7-1(表紙)'!J15,"")</f>
        <v/>
      </c>
      <c r="I2" s="273" t="str">
        <f>IF('7-1(表紙)'!K15&lt;&gt;"",'7-1(表紙)'!K15,"")</f>
        <v/>
      </c>
    </row>
    <row r="3" spans="1:9" ht="20.100000000000001" customHeight="1"/>
    <row r="4" spans="1:9" ht="20.100000000000001" customHeight="1">
      <c r="G4" s="137" t="s">
        <v>289</v>
      </c>
      <c r="H4" s="528"/>
      <c r="I4" s="528"/>
    </row>
    <row r="5" spans="1:9" ht="30" customHeight="1">
      <c r="A5" s="529" t="s">
        <v>290</v>
      </c>
      <c r="B5" s="538"/>
      <c r="C5" s="538"/>
      <c r="D5" s="538"/>
      <c r="E5" s="538"/>
    </row>
    <row r="6" spans="1:9" ht="20.100000000000001" customHeight="1">
      <c r="F6" s="533"/>
      <c r="G6" s="533"/>
      <c r="H6" s="533"/>
      <c r="I6" s="533"/>
    </row>
    <row r="7" spans="1:9" ht="20.100000000000001" customHeight="1">
      <c r="H7" s="137" t="str">
        <f>IF('7-1(表紙)'!H10&lt;&gt;"",'7-1(表紙)'!H10,"")</f>
        <v/>
      </c>
      <c r="I7" s="337"/>
    </row>
    <row r="8" spans="1:9" ht="20.100000000000001" customHeight="1">
      <c r="H8" s="137" t="str">
        <f>IF(AND('7-1(表紙)'!H11&lt;&gt;"",'7-1(表紙)'!J11&lt;&gt;""),'7-1(表紙)'!H11&amp;"　"&amp;'7-1(表紙)'!J11,"")</f>
        <v/>
      </c>
      <c r="I8" s="338"/>
    </row>
    <row r="9" spans="1:9" ht="20.100000000000001" customHeight="1"/>
    <row r="10" spans="1:9" ht="20.100000000000001" customHeight="1">
      <c r="B10" s="539" t="s">
        <v>537</v>
      </c>
      <c r="C10" s="539"/>
      <c r="D10" s="539"/>
      <c r="E10" s="539"/>
      <c r="F10" s="539"/>
      <c r="G10" s="539"/>
      <c r="H10" s="539"/>
    </row>
    <row r="11" spans="1:9" ht="20.100000000000001" customHeight="1">
      <c r="B11" s="531" t="s">
        <v>549</v>
      </c>
      <c r="C11" s="531"/>
      <c r="D11" s="531"/>
      <c r="E11" s="531"/>
      <c r="F11" s="531"/>
      <c r="G11" s="531"/>
      <c r="H11" s="531"/>
    </row>
    <row r="12" spans="1:9" ht="20.100000000000001" customHeight="1"/>
    <row r="13" spans="1:9" ht="30" customHeight="1">
      <c r="A13" s="532" t="s">
        <v>538</v>
      </c>
      <c r="B13" s="532"/>
      <c r="C13" s="532"/>
      <c r="D13" s="532"/>
      <c r="E13" s="532"/>
      <c r="F13" s="532"/>
      <c r="G13" s="532"/>
      <c r="H13" s="532"/>
      <c r="I13" s="532"/>
    </row>
    <row r="14" spans="1:9" ht="30" customHeight="1">
      <c r="A14" s="533" t="s">
        <v>291</v>
      </c>
      <c r="B14" s="533"/>
      <c r="C14" s="533"/>
      <c r="D14" s="533"/>
      <c r="E14" s="533"/>
      <c r="F14" s="533"/>
      <c r="G14" s="533"/>
      <c r="H14" s="533"/>
      <c r="I14" s="533"/>
    </row>
    <row r="15" spans="1:9" ht="20.100000000000001" customHeight="1">
      <c r="A15" s="540" t="s">
        <v>539</v>
      </c>
      <c r="B15" s="540"/>
      <c r="C15" s="540"/>
      <c r="D15" s="540"/>
      <c r="E15" s="540"/>
      <c r="F15" s="540"/>
      <c r="G15" s="540"/>
      <c r="H15" s="540"/>
      <c r="I15" s="540"/>
    </row>
    <row r="16" spans="1:9" ht="20.100000000000001" customHeight="1">
      <c r="A16" s="540" t="s">
        <v>540</v>
      </c>
      <c r="B16" s="541"/>
      <c r="C16" s="541"/>
      <c r="D16" s="541"/>
      <c r="E16" s="541"/>
      <c r="F16" s="541"/>
      <c r="G16" s="541"/>
      <c r="H16" s="541"/>
      <c r="I16" s="540"/>
    </row>
    <row r="17" spans="1:9" ht="30" customHeight="1">
      <c r="A17" s="340"/>
      <c r="B17" s="341" t="s">
        <v>541</v>
      </c>
      <c r="C17" s="534" t="s">
        <v>542</v>
      </c>
      <c r="D17" s="535"/>
      <c r="E17" s="536" t="s">
        <v>543</v>
      </c>
      <c r="F17" s="536"/>
      <c r="G17" s="537" t="s">
        <v>544</v>
      </c>
      <c r="H17" s="537"/>
      <c r="I17" s="342"/>
    </row>
    <row r="18" spans="1:9" ht="20.100000000000001" customHeight="1">
      <c r="B18" s="339"/>
      <c r="C18" s="542"/>
      <c r="D18" s="543"/>
      <c r="E18" s="544"/>
      <c r="F18" s="544"/>
      <c r="G18" s="545"/>
      <c r="H18" s="545"/>
    </row>
    <row r="19" spans="1:9" ht="20.100000000000001" customHeight="1">
      <c r="B19" s="339"/>
      <c r="C19" s="542"/>
      <c r="D19" s="543"/>
      <c r="E19" s="544"/>
      <c r="F19" s="544"/>
      <c r="G19" s="545"/>
      <c r="H19" s="545"/>
    </row>
    <row r="20" spans="1:9" ht="20.100000000000001" customHeight="1">
      <c r="B20" s="339"/>
      <c r="C20" s="542"/>
      <c r="D20" s="543"/>
      <c r="E20" s="544"/>
      <c r="F20" s="544"/>
      <c r="G20" s="545"/>
      <c r="H20" s="545"/>
    </row>
    <row r="21" spans="1:9" ht="20.100000000000001" customHeight="1"/>
    <row r="22" spans="1:9" ht="20.100000000000001" customHeight="1">
      <c r="A22" s="540" t="s">
        <v>545</v>
      </c>
      <c r="B22" s="540"/>
      <c r="C22" s="540"/>
      <c r="D22" s="540"/>
      <c r="E22" s="540"/>
      <c r="F22" s="540"/>
      <c r="G22" s="540"/>
      <c r="H22" s="540"/>
      <c r="I22" s="540"/>
    </row>
    <row r="23" spans="1:9" ht="249.95" customHeight="1">
      <c r="A23" s="547"/>
      <c r="B23" s="547"/>
      <c r="C23" s="547"/>
      <c r="D23" s="547"/>
      <c r="E23" s="547"/>
      <c r="F23" s="547"/>
      <c r="G23" s="547"/>
      <c r="H23" s="547"/>
      <c r="I23" s="547"/>
    </row>
    <row r="24" spans="1:9" ht="20.100000000000001" customHeight="1">
      <c r="A24" s="546" t="s">
        <v>546</v>
      </c>
      <c r="B24" s="546"/>
      <c r="C24" s="546"/>
      <c r="D24" s="546"/>
      <c r="E24" s="546"/>
      <c r="F24" s="546"/>
      <c r="G24" s="546"/>
      <c r="H24" s="546"/>
    </row>
    <row r="25" spans="1:9" ht="20.100000000000001" customHeight="1">
      <c r="A25" s="546" t="s">
        <v>547</v>
      </c>
      <c r="B25" s="546"/>
      <c r="C25" s="546"/>
      <c r="D25" s="546"/>
      <c r="E25" s="546"/>
      <c r="F25" s="546"/>
      <c r="G25" s="546"/>
      <c r="H25" s="546"/>
    </row>
    <row r="26" spans="1:9" ht="20.100000000000001" customHeight="1">
      <c r="A26" s="546"/>
      <c r="B26" s="546"/>
      <c r="C26" s="546"/>
      <c r="D26" s="546"/>
      <c r="E26" s="546"/>
      <c r="F26" s="546"/>
      <c r="G26" s="546"/>
      <c r="H26" s="546"/>
    </row>
    <row r="27" spans="1:9" ht="20.100000000000001" customHeight="1">
      <c r="I27" s="134" t="s">
        <v>297</v>
      </c>
    </row>
  </sheetData>
  <sheetProtection password="FA39" sheet="1" objects="1" scenarios="1"/>
  <mergeCells count="26">
    <mergeCell ref="A25:H25"/>
    <mergeCell ref="A26:H26"/>
    <mergeCell ref="C20:D20"/>
    <mergeCell ref="E20:F20"/>
    <mergeCell ref="G20:H20"/>
    <mergeCell ref="A22:I22"/>
    <mergeCell ref="A23:I23"/>
    <mergeCell ref="A24:H24"/>
    <mergeCell ref="C18:D18"/>
    <mergeCell ref="E18:F18"/>
    <mergeCell ref="G18:H18"/>
    <mergeCell ref="C19:D19"/>
    <mergeCell ref="E19:F19"/>
    <mergeCell ref="G19:H19"/>
    <mergeCell ref="C17:D17"/>
    <mergeCell ref="E17:F17"/>
    <mergeCell ref="G17:H17"/>
    <mergeCell ref="H4:I4"/>
    <mergeCell ref="A5:E5"/>
    <mergeCell ref="F6:I6"/>
    <mergeCell ref="B10:H10"/>
    <mergeCell ref="B11:H11"/>
    <mergeCell ref="A13:I13"/>
    <mergeCell ref="A14:I14"/>
    <mergeCell ref="A15:I15"/>
    <mergeCell ref="A16:I16"/>
  </mergeCells>
  <phoneticPr fontId="71"/>
  <conditionalFormatting sqref="B18:H20 A23">
    <cfRule type="containsBlanks" dxfId="29" priority="9" stopIfTrue="1">
      <formula>LEN(TRIM(A18))=0</formula>
    </cfRule>
  </conditionalFormatting>
  <conditionalFormatting sqref="G18:H20">
    <cfRule type="expression" dxfId="28" priority="10" stopIfTrue="1">
      <formula>AND($G18&gt;=44562,$G18&lt;=44926)</formula>
    </cfRule>
    <cfRule type="expression" dxfId="27" priority="11" stopIfTrue="1">
      <formula>AND($G18&gt;=44197,$G18&lt;=44561)</formula>
    </cfRule>
  </conditionalFormatting>
  <conditionalFormatting sqref="H7:H8">
    <cfRule type="expression" dxfId="26" priority="5" stopIfTrue="1">
      <formula>H7=""</formula>
    </cfRule>
  </conditionalFormatting>
  <conditionalFormatting sqref="G2:I2">
    <cfRule type="expression" dxfId="25" priority="4" stopIfTrue="1">
      <formula>G2=""</formula>
    </cfRule>
  </conditionalFormatting>
  <conditionalFormatting sqref="H4">
    <cfRule type="expression" dxfId="24" priority="1" stopIfTrue="1">
      <formula>H4=""</formula>
    </cfRule>
  </conditionalFormatting>
  <conditionalFormatting sqref="H4:I4">
    <cfRule type="expression" dxfId="23" priority="2" stopIfTrue="1">
      <formula>AND(H4&gt;=44197,H4&lt;=44561)</formula>
    </cfRule>
    <cfRule type="expression" dxfId="22" priority="3" stopIfTrue="1">
      <formula>AND(H4&gt;=44562,H4&lt;=44926)</formula>
    </cfRule>
  </conditionalFormatting>
  <dataValidations count="5">
    <dataValidation type="list" allowBlank="1" showInputMessage="1" showErrorMessage="1" sqref="E18:F20 JA18:JB20 SW18:SX20 ACS18:ACT20 AMO18:AMP20 AWK18:AWL20 BGG18:BGH20 BQC18:BQD20 BZY18:BZZ20 CJU18:CJV20 CTQ18:CTR20 DDM18:DDN20 DNI18:DNJ20 DXE18:DXF20 EHA18:EHB20 EQW18:EQX20 FAS18:FAT20 FKO18:FKP20 FUK18:FUL20 GEG18:GEH20 GOC18:GOD20 GXY18:GXZ20 HHU18:HHV20 HRQ18:HRR20 IBM18:IBN20 ILI18:ILJ20 IVE18:IVF20 JFA18:JFB20 JOW18:JOX20 JYS18:JYT20 KIO18:KIP20 KSK18:KSL20 LCG18:LCH20 LMC18:LMD20 LVY18:LVZ20 MFU18:MFV20 MPQ18:MPR20 MZM18:MZN20 NJI18:NJJ20 NTE18:NTF20 ODA18:ODB20 OMW18:OMX20 OWS18:OWT20 PGO18:PGP20 PQK18:PQL20 QAG18:QAH20 QKC18:QKD20 QTY18:QTZ20 RDU18:RDV20 RNQ18:RNR20 RXM18:RXN20 SHI18:SHJ20 SRE18:SRF20 TBA18:TBB20 TKW18:TKX20 TUS18:TUT20 UEO18:UEP20 UOK18:UOL20 UYG18:UYH20 VIC18:VID20 VRY18:VRZ20 WBU18:WBV20 WLQ18:WLR20 WVM18:WVN20 E65554:F65556 JA65554:JB65556 SW65554:SX65556 ACS65554:ACT65556 AMO65554:AMP65556 AWK65554:AWL65556 BGG65554:BGH65556 BQC65554:BQD65556 BZY65554:BZZ65556 CJU65554:CJV65556 CTQ65554:CTR65556 DDM65554:DDN65556 DNI65554:DNJ65556 DXE65554:DXF65556 EHA65554:EHB65556 EQW65554:EQX65556 FAS65554:FAT65556 FKO65554:FKP65556 FUK65554:FUL65556 GEG65554:GEH65556 GOC65554:GOD65556 GXY65554:GXZ65556 HHU65554:HHV65556 HRQ65554:HRR65556 IBM65554:IBN65556 ILI65554:ILJ65556 IVE65554:IVF65556 JFA65554:JFB65556 JOW65554:JOX65556 JYS65554:JYT65556 KIO65554:KIP65556 KSK65554:KSL65556 LCG65554:LCH65556 LMC65554:LMD65556 LVY65554:LVZ65556 MFU65554:MFV65556 MPQ65554:MPR65556 MZM65554:MZN65556 NJI65554:NJJ65556 NTE65554:NTF65556 ODA65554:ODB65556 OMW65554:OMX65556 OWS65554:OWT65556 PGO65554:PGP65556 PQK65554:PQL65556 QAG65554:QAH65556 QKC65554:QKD65556 QTY65554:QTZ65556 RDU65554:RDV65556 RNQ65554:RNR65556 RXM65554:RXN65556 SHI65554:SHJ65556 SRE65554:SRF65556 TBA65554:TBB65556 TKW65554:TKX65556 TUS65554:TUT65556 UEO65554:UEP65556 UOK65554:UOL65556 UYG65554:UYH65556 VIC65554:VID65556 VRY65554:VRZ65556 WBU65554:WBV65556 WLQ65554:WLR65556 WVM65554:WVN65556 E131090:F131092 JA131090:JB131092 SW131090:SX131092 ACS131090:ACT131092 AMO131090:AMP131092 AWK131090:AWL131092 BGG131090:BGH131092 BQC131090:BQD131092 BZY131090:BZZ131092 CJU131090:CJV131092 CTQ131090:CTR131092 DDM131090:DDN131092 DNI131090:DNJ131092 DXE131090:DXF131092 EHA131090:EHB131092 EQW131090:EQX131092 FAS131090:FAT131092 FKO131090:FKP131092 FUK131090:FUL131092 GEG131090:GEH131092 GOC131090:GOD131092 GXY131090:GXZ131092 HHU131090:HHV131092 HRQ131090:HRR131092 IBM131090:IBN131092 ILI131090:ILJ131092 IVE131090:IVF131092 JFA131090:JFB131092 JOW131090:JOX131092 JYS131090:JYT131092 KIO131090:KIP131092 KSK131090:KSL131092 LCG131090:LCH131092 LMC131090:LMD131092 LVY131090:LVZ131092 MFU131090:MFV131092 MPQ131090:MPR131092 MZM131090:MZN131092 NJI131090:NJJ131092 NTE131090:NTF131092 ODA131090:ODB131092 OMW131090:OMX131092 OWS131090:OWT131092 PGO131090:PGP131092 PQK131090:PQL131092 QAG131090:QAH131092 QKC131090:QKD131092 QTY131090:QTZ131092 RDU131090:RDV131092 RNQ131090:RNR131092 RXM131090:RXN131092 SHI131090:SHJ131092 SRE131090:SRF131092 TBA131090:TBB131092 TKW131090:TKX131092 TUS131090:TUT131092 UEO131090:UEP131092 UOK131090:UOL131092 UYG131090:UYH131092 VIC131090:VID131092 VRY131090:VRZ131092 WBU131090:WBV131092 WLQ131090:WLR131092 WVM131090:WVN131092 E196626:F196628 JA196626:JB196628 SW196626:SX196628 ACS196626:ACT196628 AMO196626:AMP196628 AWK196626:AWL196628 BGG196626:BGH196628 BQC196626:BQD196628 BZY196626:BZZ196628 CJU196626:CJV196628 CTQ196626:CTR196628 DDM196626:DDN196628 DNI196626:DNJ196628 DXE196626:DXF196628 EHA196626:EHB196628 EQW196626:EQX196628 FAS196626:FAT196628 FKO196626:FKP196628 FUK196626:FUL196628 GEG196626:GEH196628 GOC196626:GOD196628 GXY196626:GXZ196628 HHU196626:HHV196628 HRQ196626:HRR196628 IBM196626:IBN196628 ILI196626:ILJ196628 IVE196626:IVF196628 JFA196626:JFB196628 JOW196626:JOX196628 JYS196626:JYT196628 KIO196626:KIP196628 KSK196626:KSL196628 LCG196626:LCH196628 LMC196626:LMD196628 LVY196626:LVZ196628 MFU196626:MFV196628 MPQ196626:MPR196628 MZM196626:MZN196628 NJI196626:NJJ196628 NTE196626:NTF196628 ODA196626:ODB196628 OMW196626:OMX196628 OWS196626:OWT196628 PGO196626:PGP196628 PQK196626:PQL196628 QAG196626:QAH196628 QKC196626:QKD196628 QTY196626:QTZ196628 RDU196626:RDV196628 RNQ196626:RNR196628 RXM196626:RXN196628 SHI196626:SHJ196628 SRE196626:SRF196628 TBA196626:TBB196628 TKW196626:TKX196628 TUS196626:TUT196628 UEO196626:UEP196628 UOK196626:UOL196628 UYG196626:UYH196628 VIC196626:VID196628 VRY196626:VRZ196628 WBU196626:WBV196628 WLQ196626:WLR196628 WVM196626:WVN196628 E262162:F262164 JA262162:JB262164 SW262162:SX262164 ACS262162:ACT262164 AMO262162:AMP262164 AWK262162:AWL262164 BGG262162:BGH262164 BQC262162:BQD262164 BZY262162:BZZ262164 CJU262162:CJV262164 CTQ262162:CTR262164 DDM262162:DDN262164 DNI262162:DNJ262164 DXE262162:DXF262164 EHA262162:EHB262164 EQW262162:EQX262164 FAS262162:FAT262164 FKO262162:FKP262164 FUK262162:FUL262164 GEG262162:GEH262164 GOC262162:GOD262164 GXY262162:GXZ262164 HHU262162:HHV262164 HRQ262162:HRR262164 IBM262162:IBN262164 ILI262162:ILJ262164 IVE262162:IVF262164 JFA262162:JFB262164 JOW262162:JOX262164 JYS262162:JYT262164 KIO262162:KIP262164 KSK262162:KSL262164 LCG262162:LCH262164 LMC262162:LMD262164 LVY262162:LVZ262164 MFU262162:MFV262164 MPQ262162:MPR262164 MZM262162:MZN262164 NJI262162:NJJ262164 NTE262162:NTF262164 ODA262162:ODB262164 OMW262162:OMX262164 OWS262162:OWT262164 PGO262162:PGP262164 PQK262162:PQL262164 QAG262162:QAH262164 QKC262162:QKD262164 QTY262162:QTZ262164 RDU262162:RDV262164 RNQ262162:RNR262164 RXM262162:RXN262164 SHI262162:SHJ262164 SRE262162:SRF262164 TBA262162:TBB262164 TKW262162:TKX262164 TUS262162:TUT262164 UEO262162:UEP262164 UOK262162:UOL262164 UYG262162:UYH262164 VIC262162:VID262164 VRY262162:VRZ262164 WBU262162:WBV262164 WLQ262162:WLR262164 WVM262162:WVN262164 E327698:F327700 JA327698:JB327700 SW327698:SX327700 ACS327698:ACT327700 AMO327698:AMP327700 AWK327698:AWL327700 BGG327698:BGH327700 BQC327698:BQD327700 BZY327698:BZZ327700 CJU327698:CJV327700 CTQ327698:CTR327700 DDM327698:DDN327700 DNI327698:DNJ327700 DXE327698:DXF327700 EHA327698:EHB327700 EQW327698:EQX327700 FAS327698:FAT327700 FKO327698:FKP327700 FUK327698:FUL327700 GEG327698:GEH327700 GOC327698:GOD327700 GXY327698:GXZ327700 HHU327698:HHV327700 HRQ327698:HRR327700 IBM327698:IBN327700 ILI327698:ILJ327700 IVE327698:IVF327700 JFA327698:JFB327700 JOW327698:JOX327700 JYS327698:JYT327700 KIO327698:KIP327700 KSK327698:KSL327700 LCG327698:LCH327700 LMC327698:LMD327700 LVY327698:LVZ327700 MFU327698:MFV327700 MPQ327698:MPR327700 MZM327698:MZN327700 NJI327698:NJJ327700 NTE327698:NTF327700 ODA327698:ODB327700 OMW327698:OMX327700 OWS327698:OWT327700 PGO327698:PGP327700 PQK327698:PQL327700 QAG327698:QAH327700 QKC327698:QKD327700 QTY327698:QTZ327700 RDU327698:RDV327700 RNQ327698:RNR327700 RXM327698:RXN327700 SHI327698:SHJ327700 SRE327698:SRF327700 TBA327698:TBB327700 TKW327698:TKX327700 TUS327698:TUT327700 UEO327698:UEP327700 UOK327698:UOL327700 UYG327698:UYH327700 VIC327698:VID327700 VRY327698:VRZ327700 WBU327698:WBV327700 WLQ327698:WLR327700 WVM327698:WVN327700 E393234:F393236 JA393234:JB393236 SW393234:SX393236 ACS393234:ACT393236 AMO393234:AMP393236 AWK393234:AWL393236 BGG393234:BGH393236 BQC393234:BQD393236 BZY393234:BZZ393236 CJU393234:CJV393236 CTQ393234:CTR393236 DDM393234:DDN393236 DNI393234:DNJ393236 DXE393234:DXF393236 EHA393234:EHB393236 EQW393234:EQX393236 FAS393234:FAT393236 FKO393234:FKP393236 FUK393234:FUL393236 GEG393234:GEH393236 GOC393234:GOD393236 GXY393234:GXZ393236 HHU393234:HHV393236 HRQ393234:HRR393236 IBM393234:IBN393236 ILI393234:ILJ393236 IVE393234:IVF393236 JFA393234:JFB393236 JOW393234:JOX393236 JYS393234:JYT393236 KIO393234:KIP393236 KSK393234:KSL393236 LCG393234:LCH393236 LMC393234:LMD393236 LVY393234:LVZ393236 MFU393234:MFV393236 MPQ393234:MPR393236 MZM393234:MZN393236 NJI393234:NJJ393236 NTE393234:NTF393236 ODA393234:ODB393236 OMW393234:OMX393236 OWS393234:OWT393236 PGO393234:PGP393236 PQK393234:PQL393236 QAG393234:QAH393236 QKC393234:QKD393236 QTY393234:QTZ393236 RDU393234:RDV393236 RNQ393234:RNR393236 RXM393234:RXN393236 SHI393234:SHJ393236 SRE393234:SRF393236 TBA393234:TBB393236 TKW393234:TKX393236 TUS393234:TUT393236 UEO393234:UEP393236 UOK393234:UOL393236 UYG393234:UYH393236 VIC393234:VID393236 VRY393234:VRZ393236 WBU393234:WBV393236 WLQ393234:WLR393236 WVM393234:WVN393236 E458770:F458772 JA458770:JB458772 SW458770:SX458772 ACS458770:ACT458772 AMO458770:AMP458772 AWK458770:AWL458772 BGG458770:BGH458772 BQC458770:BQD458772 BZY458770:BZZ458772 CJU458770:CJV458772 CTQ458770:CTR458772 DDM458770:DDN458772 DNI458770:DNJ458772 DXE458770:DXF458772 EHA458770:EHB458772 EQW458770:EQX458772 FAS458770:FAT458772 FKO458770:FKP458772 FUK458770:FUL458772 GEG458770:GEH458772 GOC458770:GOD458772 GXY458770:GXZ458772 HHU458770:HHV458772 HRQ458770:HRR458772 IBM458770:IBN458772 ILI458770:ILJ458772 IVE458770:IVF458772 JFA458770:JFB458772 JOW458770:JOX458772 JYS458770:JYT458772 KIO458770:KIP458772 KSK458770:KSL458772 LCG458770:LCH458772 LMC458770:LMD458772 LVY458770:LVZ458772 MFU458770:MFV458772 MPQ458770:MPR458772 MZM458770:MZN458772 NJI458770:NJJ458772 NTE458770:NTF458772 ODA458770:ODB458772 OMW458770:OMX458772 OWS458770:OWT458772 PGO458770:PGP458772 PQK458770:PQL458772 QAG458770:QAH458772 QKC458770:QKD458772 QTY458770:QTZ458772 RDU458770:RDV458772 RNQ458770:RNR458772 RXM458770:RXN458772 SHI458770:SHJ458772 SRE458770:SRF458772 TBA458770:TBB458772 TKW458770:TKX458772 TUS458770:TUT458772 UEO458770:UEP458772 UOK458770:UOL458772 UYG458770:UYH458772 VIC458770:VID458772 VRY458770:VRZ458772 WBU458770:WBV458772 WLQ458770:WLR458772 WVM458770:WVN458772 E524306:F524308 JA524306:JB524308 SW524306:SX524308 ACS524306:ACT524308 AMO524306:AMP524308 AWK524306:AWL524308 BGG524306:BGH524308 BQC524306:BQD524308 BZY524306:BZZ524308 CJU524306:CJV524308 CTQ524306:CTR524308 DDM524306:DDN524308 DNI524306:DNJ524308 DXE524306:DXF524308 EHA524306:EHB524308 EQW524306:EQX524308 FAS524306:FAT524308 FKO524306:FKP524308 FUK524306:FUL524308 GEG524306:GEH524308 GOC524306:GOD524308 GXY524306:GXZ524308 HHU524306:HHV524308 HRQ524306:HRR524308 IBM524306:IBN524308 ILI524306:ILJ524308 IVE524306:IVF524308 JFA524306:JFB524308 JOW524306:JOX524308 JYS524306:JYT524308 KIO524306:KIP524308 KSK524306:KSL524308 LCG524306:LCH524308 LMC524306:LMD524308 LVY524306:LVZ524308 MFU524306:MFV524308 MPQ524306:MPR524308 MZM524306:MZN524308 NJI524306:NJJ524308 NTE524306:NTF524308 ODA524306:ODB524308 OMW524306:OMX524308 OWS524306:OWT524308 PGO524306:PGP524308 PQK524306:PQL524308 QAG524306:QAH524308 QKC524306:QKD524308 QTY524306:QTZ524308 RDU524306:RDV524308 RNQ524306:RNR524308 RXM524306:RXN524308 SHI524306:SHJ524308 SRE524306:SRF524308 TBA524306:TBB524308 TKW524306:TKX524308 TUS524306:TUT524308 UEO524306:UEP524308 UOK524306:UOL524308 UYG524306:UYH524308 VIC524306:VID524308 VRY524306:VRZ524308 WBU524306:WBV524308 WLQ524306:WLR524308 WVM524306:WVN524308 E589842:F589844 JA589842:JB589844 SW589842:SX589844 ACS589842:ACT589844 AMO589842:AMP589844 AWK589842:AWL589844 BGG589842:BGH589844 BQC589842:BQD589844 BZY589842:BZZ589844 CJU589842:CJV589844 CTQ589842:CTR589844 DDM589842:DDN589844 DNI589842:DNJ589844 DXE589842:DXF589844 EHA589842:EHB589844 EQW589842:EQX589844 FAS589842:FAT589844 FKO589842:FKP589844 FUK589842:FUL589844 GEG589842:GEH589844 GOC589842:GOD589844 GXY589842:GXZ589844 HHU589842:HHV589844 HRQ589842:HRR589844 IBM589842:IBN589844 ILI589842:ILJ589844 IVE589842:IVF589844 JFA589842:JFB589844 JOW589842:JOX589844 JYS589842:JYT589844 KIO589842:KIP589844 KSK589842:KSL589844 LCG589842:LCH589844 LMC589842:LMD589844 LVY589842:LVZ589844 MFU589842:MFV589844 MPQ589842:MPR589844 MZM589842:MZN589844 NJI589842:NJJ589844 NTE589842:NTF589844 ODA589842:ODB589844 OMW589842:OMX589844 OWS589842:OWT589844 PGO589842:PGP589844 PQK589842:PQL589844 QAG589842:QAH589844 QKC589842:QKD589844 QTY589842:QTZ589844 RDU589842:RDV589844 RNQ589842:RNR589844 RXM589842:RXN589844 SHI589842:SHJ589844 SRE589842:SRF589844 TBA589842:TBB589844 TKW589842:TKX589844 TUS589842:TUT589844 UEO589842:UEP589844 UOK589842:UOL589844 UYG589842:UYH589844 VIC589842:VID589844 VRY589842:VRZ589844 WBU589842:WBV589844 WLQ589842:WLR589844 WVM589842:WVN589844 E655378:F655380 JA655378:JB655380 SW655378:SX655380 ACS655378:ACT655380 AMO655378:AMP655380 AWK655378:AWL655380 BGG655378:BGH655380 BQC655378:BQD655380 BZY655378:BZZ655380 CJU655378:CJV655380 CTQ655378:CTR655380 DDM655378:DDN655380 DNI655378:DNJ655380 DXE655378:DXF655380 EHA655378:EHB655380 EQW655378:EQX655380 FAS655378:FAT655380 FKO655378:FKP655380 FUK655378:FUL655380 GEG655378:GEH655380 GOC655378:GOD655380 GXY655378:GXZ655380 HHU655378:HHV655380 HRQ655378:HRR655380 IBM655378:IBN655380 ILI655378:ILJ655380 IVE655378:IVF655380 JFA655378:JFB655380 JOW655378:JOX655380 JYS655378:JYT655380 KIO655378:KIP655380 KSK655378:KSL655380 LCG655378:LCH655380 LMC655378:LMD655380 LVY655378:LVZ655380 MFU655378:MFV655380 MPQ655378:MPR655380 MZM655378:MZN655380 NJI655378:NJJ655380 NTE655378:NTF655380 ODA655378:ODB655380 OMW655378:OMX655380 OWS655378:OWT655380 PGO655378:PGP655380 PQK655378:PQL655380 QAG655378:QAH655380 QKC655378:QKD655380 QTY655378:QTZ655380 RDU655378:RDV655380 RNQ655378:RNR655380 RXM655378:RXN655380 SHI655378:SHJ655380 SRE655378:SRF655380 TBA655378:TBB655380 TKW655378:TKX655380 TUS655378:TUT655380 UEO655378:UEP655380 UOK655378:UOL655380 UYG655378:UYH655380 VIC655378:VID655380 VRY655378:VRZ655380 WBU655378:WBV655380 WLQ655378:WLR655380 WVM655378:WVN655380 E720914:F720916 JA720914:JB720916 SW720914:SX720916 ACS720914:ACT720916 AMO720914:AMP720916 AWK720914:AWL720916 BGG720914:BGH720916 BQC720914:BQD720916 BZY720914:BZZ720916 CJU720914:CJV720916 CTQ720914:CTR720916 DDM720914:DDN720916 DNI720914:DNJ720916 DXE720914:DXF720916 EHA720914:EHB720916 EQW720914:EQX720916 FAS720914:FAT720916 FKO720914:FKP720916 FUK720914:FUL720916 GEG720914:GEH720916 GOC720914:GOD720916 GXY720914:GXZ720916 HHU720914:HHV720916 HRQ720914:HRR720916 IBM720914:IBN720916 ILI720914:ILJ720916 IVE720914:IVF720916 JFA720914:JFB720916 JOW720914:JOX720916 JYS720914:JYT720916 KIO720914:KIP720916 KSK720914:KSL720916 LCG720914:LCH720916 LMC720914:LMD720916 LVY720914:LVZ720916 MFU720914:MFV720916 MPQ720914:MPR720916 MZM720914:MZN720916 NJI720914:NJJ720916 NTE720914:NTF720916 ODA720914:ODB720916 OMW720914:OMX720916 OWS720914:OWT720916 PGO720914:PGP720916 PQK720914:PQL720916 QAG720914:QAH720916 QKC720914:QKD720916 QTY720914:QTZ720916 RDU720914:RDV720916 RNQ720914:RNR720916 RXM720914:RXN720916 SHI720914:SHJ720916 SRE720914:SRF720916 TBA720914:TBB720916 TKW720914:TKX720916 TUS720914:TUT720916 UEO720914:UEP720916 UOK720914:UOL720916 UYG720914:UYH720916 VIC720914:VID720916 VRY720914:VRZ720916 WBU720914:WBV720916 WLQ720914:WLR720916 WVM720914:WVN720916 E786450:F786452 JA786450:JB786452 SW786450:SX786452 ACS786450:ACT786452 AMO786450:AMP786452 AWK786450:AWL786452 BGG786450:BGH786452 BQC786450:BQD786452 BZY786450:BZZ786452 CJU786450:CJV786452 CTQ786450:CTR786452 DDM786450:DDN786452 DNI786450:DNJ786452 DXE786450:DXF786452 EHA786450:EHB786452 EQW786450:EQX786452 FAS786450:FAT786452 FKO786450:FKP786452 FUK786450:FUL786452 GEG786450:GEH786452 GOC786450:GOD786452 GXY786450:GXZ786452 HHU786450:HHV786452 HRQ786450:HRR786452 IBM786450:IBN786452 ILI786450:ILJ786452 IVE786450:IVF786452 JFA786450:JFB786452 JOW786450:JOX786452 JYS786450:JYT786452 KIO786450:KIP786452 KSK786450:KSL786452 LCG786450:LCH786452 LMC786450:LMD786452 LVY786450:LVZ786452 MFU786450:MFV786452 MPQ786450:MPR786452 MZM786450:MZN786452 NJI786450:NJJ786452 NTE786450:NTF786452 ODA786450:ODB786452 OMW786450:OMX786452 OWS786450:OWT786452 PGO786450:PGP786452 PQK786450:PQL786452 QAG786450:QAH786452 QKC786450:QKD786452 QTY786450:QTZ786452 RDU786450:RDV786452 RNQ786450:RNR786452 RXM786450:RXN786452 SHI786450:SHJ786452 SRE786450:SRF786452 TBA786450:TBB786452 TKW786450:TKX786452 TUS786450:TUT786452 UEO786450:UEP786452 UOK786450:UOL786452 UYG786450:UYH786452 VIC786450:VID786452 VRY786450:VRZ786452 WBU786450:WBV786452 WLQ786450:WLR786452 WVM786450:WVN786452 E851986:F851988 JA851986:JB851988 SW851986:SX851988 ACS851986:ACT851988 AMO851986:AMP851988 AWK851986:AWL851988 BGG851986:BGH851988 BQC851986:BQD851988 BZY851986:BZZ851988 CJU851986:CJV851988 CTQ851986:CTR851988 DDM851986:DDN851988 DNI851986:DNJ851988 DXE851986:DXF851988 EHA851986:EHB851988 EQW851986:EQX851988 FAS851986:FAT851988 FKO851986:FKP851988 FUK851986:FUL851988 GEG851986:GEH851988 GOC851986:GOD851988 GXY851986:GXZ851988 HHU851986:HHV851988 HRQ851986:HRR851988 IBM851986:IBN851988 ILI851986:ILJ851988 IVE851986:IVF851988 JFA851986:JFB851988 JOW851986:JOX851988 JYS851986:JYT851988 KIO851986:KIP851988 KSK851986:KSL851988 LCG851986:LCH851988 LMC851986:LMD851988 LVY851986:LVZ851988 MFU851986:MFV851988 MPQ851986:MPR851988 MZM851986:MZN851988 NJI851986:NJJ851988 NTE851986:NTF851988 ODA851986:ODB851988 OMW851986:OMX851988 OWS851986:OWT851988 PGO851986:PGP851988 PQK851986:PQL851988 QAG851986:QAH851988 QKC851986:QKD851988 QTY851986:QTZ851988 RDU851986:RDV851988 RNQ851986:RNR851988 RXM851986:RXN851988 SHI851986:SHJ851988 SRE851986:SRF851988 TBA851986:TBB851988 TKW851986:TKX851988 TUS851986:TUT851988 UEO851986:UEP851988 UOK851986:UOL851988 UYG851986:UYH851988 VIC851986:VID851988 VRY851986:VRZ851988 WBU851986:WBV851988 WLQ851986:WLR851988 WVM851986:WVN851988 E917522:F917524 JA917522:JB917524 SW917522:SX917524 ACS917522:ACT917524 AMO917522:AMP917524 AWK917522:AWL917524 BGG917522:BGH917524 BQC917522:BQD917524 BZY917522:BZZ917524 CJU917522:CJV917524 CTQ917522:CTR917524 DDM917522:DDN917524 DNI917522:DNJ917524 DXE917522:DXF917524 EHA917522:EHB917524 EQW917522:EQX917524 FAS917522:FAT917524 FKO917522:FKP917524 FUK917522:FUL917524 GEG917522:GEH917524 GOC917522:GOD917524 GXY917522:GXZ917524 HHU917522:HHV917524 HRQ917522:HRR917524 IBM917522:IBN917524 ILI917522:ILJ917524 IVE917522:IVF917524 JFA917522:JFB917524 JOW917522:JOX917524 JYS917522:JYT917524 KIO917522:KIP917524 KSK917522:KSL917524 LCG917522:LCH917524 LMC917522:LMD917524 LVY917522:LVZ917524 MFU917522:MFV917524 MPQ917522:MPR917524 MZM917522:MZN917524 NJI917522:NJJ917524 NTE917522:NTF917524 ODA917522:ODB917524 OMW917522:OMX917524 OWS917522:OWT917524 PGO917522:PGP917524 PQK917522:PQL917524 QAG917522:QAH917524 QKC917522:QKD917524 QTY917522:QTZ917524 RDU917522:RDV917524 RNQ917522:RNR917524 RXM917522:RXN917524 SHI917522:SHJ917524 SRE917522:SRF917524 TBA917522:TBB917524 TKW917522:TKX917524 TUS917522:TUT917524 UEO917522:UEP917524 UOK917522:UOL917524 UYG917522:UYH917524 VIC917522:VID917524 VRY917522:VRZ917524 WBU917522:WBV917524 WLQ917522:WLR917524 WVM917522:WVN917524 E983058:F983060 JA983058:JB983060 SW983058:SX983060 ACS983058:ACT983060 AMO983058:AMP983060 AWK983058:AWL983060 BGG983058:BGH983060 BQC983058:BQD983060 BZY983058:BZZ983060 CJU983058:CJV983060 CTQ983058:CTR983060 DDM983058:DDN983060 DNI983058:DNJ983060 DXE983058:DXF983060 EHA983058:EHB983060 EQW983058:EQX983060 FAS983058:FAT983060 FKO983058:FKP983060 FUK983058:FUL983060 GEG983058:GEH983060 GOC983058:GOD983060 GXY983058:GXZ983060 HHU983058:HHV983060 HRQ983058:HRR983060 IBM983058:IBN983060 ILI983058:ILJ983060 IVE983058:IVF983060 JFA983058:JFB983060 JOW983058:JOX983060 JYS983058:JYT983060 KIO983058:KIP983060 KSK983058:KSL983060 LCG983058:LCH983060 LMC983058:LMD983060 LVY983058:LVZ983060 MFU983058:MFV983060 MPQ983058:MPR983060 MZM983058:MZN983060 NJI983058:NJJ983060 NTE983058:NTF983060 ODA983058:ODB983060 OMW983058:OMX983060 OWS983058:OWT983060 PGO983058:PGP983060 PQK983058:PQL983060 QAG983058:QAH983060 QKC983058:QKD983060 QTY983058:QTZ983060 RDU983058:RDV983060 RNQ983058:RNR983060 RXM983058:RXN983060 SHI983058:SHJ983060 SRE983058:SRF983060 TBA983058:TBB983060 TKW983058:TKX983060 TUS983058:TUT983060 UEO983058:UEP983060 UOK983058:UOL983060 UYG983058:UYH983060 VIC983058:VID983060 VRY983058:VRZ983060 WBU983058:WBV983060 WLQ983058:WLR983060 WVM983058:WVN983060">
      <formula1>"研修からの離脱,研修生の減"</formula1>
    </dataValidation>
    <dataValidation type="list" allowBlank="1" showInputMessage="1" showErrorMessage="1" sqref="B18:B20 IX18:IX20 ST18:ST20 ACP18:ACP20 AML18:AML20 AWH18:AWH20 BGD18:BGD20 BPZ18:BPZ20 BZV18:BZV20 CJR18:CJR20 CTN18:CTN20 DDJ18:DDJ20 DNF18:DNF20 DXB18:DXB20 EGX18:EGX20 EQT18:EQT20 FAP18:FAP20 FKL18:FKL20 FUH18:FUH20 GED18:GED20 GNZ18:GNZ20 GXV18:GXV20 HHR18:HHR20 HRN18:HRN20 IBJ18:IBJ20 ILF18:ILF20 IVB18:IVB20 JEX18:JEX20 JOT18:JOT20 JYP18:JYP20 KIL18:KIL20 KSH18:KSH20 LCD18:LCD20 LLZ18:LLZ20 LVV18:LVV20 MFR18:MFR20 MPN18:MPN20 MZJ18:MZJ20 NJF18:NJF20 NTB18:NTB20 OCX18:OCX20 OMT18:OMT20 OWP18:OWP20 PGL18:PGL20 PQH18:PQH20 QAD18:QAD20 QJZ18:QJZ20 QTV18:QTV20 RDR18:RDR20 RNN18:RNN20 RXJ18:RXJ20 SHF18:SHF20 SRB18:SRB20 TAX18:TAX20 TKT18:TKT20 TUP18:TUP20 UEL18:UEL20 UOH18:UOH20 UYD18:UYD20 VHZ18:VHZ20 VRV18:VRV20 WBR18:WBR20 WLN18:WLN20 WVJ18:WVJ20 B65554:B65556 IX65554:IX65556 ST65554:ST65556 ACP65554:ACP65556 AML65554:AML65556 AWH65554:AWH65556 BGD65554:BGD65556 BPZ65554:BPZ65556 BZV65554:BZV65556 CJR65554:CJR65556 CTN65554:CTN65556 DDJ65554:DDJ65556 DNF65554:DNF65556 DXB65554:DXB65556 EGX65554:EGX65556 EQT65554:EQT65556 FAP65554:FAP65556 FKL65554:FKL65556 FUH65554:FUH65556 GED65554:GED65556 GNZ65554:GNZ65556 GXV65554:GXV65556 HHR65554:HHR65556 HRN65554:HRN65556 IBJ65554:IBJ65556 ILF65554:ILF65556 IVB65554:IVB65556 JEX65554:JEX65556 JOT65554:JOT65556 JYP65554:JYP65556 KIL65554:KIL65556 KSH65554:KSH65556 LCD65554:LCD65556 LLZ65554:LLZ65556 LVV65554:LVV65556 MFR65554:MFR65556 MPN65554:MPN65556 MZJ65554:MZJ65556 NJF65554:NJF65556 NTB65554:NTB65556 OCX65554:OCX65556 OMT65554:OMT65556 OWP65554:OWP65556 PGL65554:PGL65556 PQH65554:PQH65556 QAD65554:QAD65556 QJZ65554:QJZ65556 QTV65554:QTV65556 RDR65554:RDR65556 RNN65554:RNN65556 RXJ65554:RXJ65556 SHF65554:SHF65556 SRB65554:SRB65556 TAX65554:TAX65556 TKT65554:TKT65556 TUP65554:TUP65556 UEL65554:UEL65556 UOH65554:UOH65556 UYD65554:UYD65556 VHZ65554:VHZ65556 VRV65554:VRV65556 WBR65554:WBR65556 WLN65554:WLN65556 WVJ65554:WVJ65556 B131090:B131092 IX131090:IX131092 ST131090:ST131092 ACP131090:ACP131092 AML131090:AML131092 AWH131090:AWH131092 BGD131090:BGD131092 BPZ131090:BPZ131092 BZV131090:BZV131092 CJR131090:CJR131092 CTN131090:CTN131092 DDJ131090:DDJ131092 DNF131090:DNF131092 DXB131090:DXB131092 EGX131090:EGX131092 EQT131090:EQT131092 FAP131090:FAP131092 FKL131090:FKL131092 FUH131090:FUH131092 GED131090:GED131092 GNZ131090:GNZ131092 GXV131090:GXV131092 HHR131090:HHR131092 HRN131090:HRN131092 IBJ131090:IBJ131092 ILF131090:ILF131092 IVB131090:IVB131092 JEX131090:JEX131092 JOT131090:JOT131092 JYP131090:JYP131092 KIL131090:KIL131092 KSH131090:KSH131092 LCD131090:LCD131092 LLZ131090:LLZ131092 LVV131090:LVV131092 MFR131090:MFR131092 MPN131090:MPN131092 MZJ131090:MZJ131092 NJF131090:NJF131092 NTB131090:NTB131092 OCX131090:OCX131092 OMT131090:OMT131092 OWP131090:OWP131092 PGL131090:PGL131092 PQH131090:PQH131092 QAD131090:QAD131092 QJZ131090:QJZ131092 QTV131090:QTV131092 RDR131090:RDR131092 RNN131090:RNN131092 RXJ131090:RXJ131092 SHF131090:SHF131092 SRB131090:SRB131092 TAX131090:TAX131092 TKT131090:TKT131092 TUP131090:TUP131092 UEL131090:UEL131092 UOH131090:UOH131092 UYD131090:UYD131092 VHZ131090:VHZ131092 VRV131090:VRV131092 WBR131090:WBR131092 WLN131090:WLN131092 WVJ131090:WVJ131092 B196626:B196628 IX196626:IX196628 ST196626:ST196628 ACP196626:ACP196628 AML196626:AML196628 AWH196626:AWH196628 BGD196626:BGD196628 BPZ196626:BPZ196628 BZV196626:BZV196628 CJR196626:CJR196628 CTN196626:CTN196628 DDJ196626:DDJ196628 DNF196626:DNF196628 DXB196626:DXB196628 EGX196626:EGX196628 EQT196626:EQT196628 FAP196626:FAP196628 FKL196626:FKL196628 FUH196626:FUH196628 GED196626:GED196628 GNZ196626:GNZ196628 GXV196626:GXV196628 HHR196626:HHR196628 HRN196626:HRN196628 IBJ196626:IBJ196628 ILF196626:ILF196628 IVB196626:IVB196628 JEX196626:JEX196628 JOT196626:JOT196628 JYP196626:JYP196628 KIL196626:KIL196628 KSH196626:KSH196628 LCD196626:LCD196628 LLZ196626:LLZ196628 LVV196626:LVV196628 MFR196626:MFR196628 MPN196626:MPN196628 MZJ196626:MZJ196628 NJF196626:NJF196628 NTB196626:NTB196628 OCX196626:OCX196628 OMT196626:OMT196628 OWP196626:OWP196628 PGL196626:PGL196628 PQH196626:PQH196628 QAD196626:QAD196628 QJZ196626:QJZ196628 QTV196626:QTV196628 RDR196626:RDR196628 RNN196626:RNN196628 RXJ196626:RXJ196628 SHF196626:SHF196628 SRB196626:SRB196628 TAX196626:TAX196628 TKT196626:TKT196628 TUP196626:TUP196628 UEL196626:UEL196628 UOH196626:UOH196628 UYD196626:UYD196628 VHZ196626:VHZ196628 VRV196626:VRV196628 WBR196626:WBR196628 WLN196626:WLN196628 WVJ196626:WVJ196628 B262162:B262164 IX262162:IX262164 ST262162:ST262164 ACP262162:ACP262164 AML262162:AML262164 AWH262162:AWH262164 BGD262162:BGD262164 BPZ262162:BPZ262164 BZV262162:BZV262164 CJR262162:CJR262164 CTN262162:CTN262164 DDJ262162:DDJ262164 DNF262162:DNF262164 DXB262162:DXB262164 EGX262162:EGX262164 EQT262162:EQT262164 FAP262162:FAP262164 FKL262162:FKL262164 FUH262162:FUH262164 GED262162:GED262164 GNZ262162:GNZ262164 GXV262162:GXV262164 HHR262162:HHR262164 HRN262162:HRN262164 IBJ262162:IBJ262164 ILF262162:ILF262164 IVB262162:IVB262164 JEX262162:JEX262164 JOT262162:JOT262164 JYP262162:JYP262164 KIL262162:KIL262164 KSH262162:KSH262164 LCD262162:LCD262164 LLZ262162:LLZ262164 LVV262162:LVV262164 MFR262162:MFR262164 MPN262162:MPN262164 MZJ262162:MZJ262164 NJF262162:NJF262164 NTB262162:NTB262164 OCX262162:OCX262164 OMT262162:OMT262164 OWP262162:OWP262164 PGL262162:PGL262164 PQH262162:PQH262164 QAD262162:QAD262164 QJZ262162:QJZ262164 QTV262162:QTV262164 RDR262162:RDR262164 RNN262162:RNN262164 RXJ262162:RXJ262164 SHF262162:SHF262164 SRB262162:SRB262164 TAX262162:TAX262164 TKT262162:TKT262164 TUP262162:TUP262164 UEL262162:UEL262164 UOH262162:UOH262164 UYD262162:UYD262164 VHZ262162:VHZ262164 VRV262162:VRV262164 WBR262162:WBR262164 WLN262162:WLN262164 WVJ262162:WVJ262164 B327698:B327700 IX327698:IX327700 ST327698:ST327700 ACP327698:ACP327700 AML327698:AML327700 AWH327698:AWH327700 BGD327698:BGD327700 BPZ327698:BPZ327700 BZV327698:BZV327700 CJR327698:CJR327700 CTN327698:CTN327700 DDJ327698:DDJ327700 DNF327698:DNF327700 DXB327698:DXB327700 EGX327698:EGX327700 EQT327698:EQT327700 FAP327698:FAP327700 FKL327698:FKL327700 FUH327698:FUH327700 GED327698:GED327700 GNZ327698:GNZ327700 GXV327698:GXV327700 HHR327698:HHR327700 HRN327698:HRN327700 IBJ327698:IBJ327700 ILF327698:ILF327700 IVB327698:IVB327700 JEX327698:JEX327700 JOT327698:JOT327700 JYP327698:JYP327700 KIL327698:KIL327700 KSH327698:KSH327700 LCD327698:LCD327700 LLZ327698:LLZ327700 LVV327698:LVV327700 MFR327698:MFR327700 MPN327698:MPN327700 MZJ327698:MZJ327700 NJF327698:NJF327700 NTB327698:NTB327700 OCX327698:OCX327700 OMT327698:OMT327700 OWP327698:OWP327700 PGL327698:PGL327700 PQH327698:PQH327700 QAD327698:QAD327700 QJZ327698:QJZ327700 QTV327698:QTV327700 RDR327698:RDR327700 RNN327698:RNN327700 RXJ327698:RXJ327700 SHF327698:SHF327700 SRB327698:SRB327700 TAX327698:TAX327700 TKT327698:TKT327700 TUP327698:TUP327700 UEL327698:UEL327700 UOH327698:UOH327700 UYD327698:UYD327700 VHZ327698:VHZ327700 VRV327698:VRV327700 WBR327698:WBR327700 WLN327698:WLN327700 WVJ327698:WVJ327700 B393234:B393236 IX393234:IX393236 ST393234:ST393236 ACP393234:ACP393236 AML393234:AML393236 AWH393234:AWH393236 BGD393234:BGD393236 BPZ393234:BPZ393236 BZV393234:BZV393236 CJR393234:CJR393236 CTN393234:CTN393236 DDJ393234:DDJ393236 DNF393234:DNF393236 DXB393234:DXB393236 EGX393234:EGX393236 EQT393234:EQT393236 FAP393234:FAP393236 FKL393234:FKL393236 FUH393234:FUH393236 GED393234:GED393236 GNZ393234:GNZ393236 GXV393234:GXV393236 HHR393234:HHR393236 HRN393234:HRN393236 IBJ393234:IBJ393236 ILF393234:ILF393236 IVB393234:IVB393236 JEX393234:JEX393236 JOT393234:JOT393236 JYP393234:JYP393236 KIL393234:KIL393236 KSH393234:KSH393236 LCD393234:LCD393236 LLZ393234:LLZ393236 LVV393234:LVV393236 MFR393234:MFR393236 MPN393234:MPN393236 MZJ393234:MZJ393236 NJF393234:NJF393236 NTB393234:NTB393236 OCX393234:OCX393236 OMT393234:OMT393236 OWP393234:OWP393236 PGL393234:PGL393236 PQH393234:PQH393236 QAD393234:QAD393236 QJZ393234:QJZ393236 QTV393234:QTV393236 RDR393234:RDR393236 RNN393234:RNN393236 RXJ393234:RXJ393236 SHF393234:SHF393236 SRB393234:SRB393236 TAX393234:TAX393236 TKT393234:TKT393236 TUP393234:TUP393236 UEL393234:UEL393236 UOH393234:UOH393236 UYD393234:UYD393236 VHZ393234:VHZ393236 VRV393234:VRV393236 WBR393234:WBR393236 WLN393234:WLN393236 WVJ393234:WVJ393236 B458770:B458772 IX458770:IX458772 ST458770:ST458772 ACP458770:ACP458772 AML458770:AML458772 AWH458770:AWH458772 BGD458770:BGD458772 BPZ458770:BPZ458772 BZV458770:BZV458772 CJR458770:CJR458772 CTN458770:CTN458772 DDJ458770:DDJ458772 DNF458770:DNF458772 DXB458770:DXB458772 EGX458770:EGX458772 EQT458770:EQT458772 FAP458770:FAP458772 FKL458770:FKL458772 FUH458770:FUH458772 GED458770:GED458772 GNZ458770:GNZ458772 GXV458770:GXV458772 HHR458770:HHR458772 HRN458770:HRN458772 IBJ458770:IBJ458772 ILF458770:ILF458772 IVB458770:IVB458772 JEX458770:JEX458772 JOT458770:JOT458772 JYP458770:JYP458772 KIL458770:KIL458772 KSH458770:KSH458772 LCD458770:LCD458772 LLZ458770:LLZ458772 LVV458770:LVV458772 MFR458770:MFR458772 MPN458770:MPN458772 MZJ458770:MZJ458772 NJF458770:NJF458772 NTB458770:NTB458772 OCX458770:OCX458772 OMT458770:OMT458772 OWP458770:OWP458772 PGL458770:PGL458772 PQH458770:PQH458772 QAD458770:QAD458772 QJZ458770:QJZ458772 QTV458770:QTV458772 RDR458770:RDR458772 RNN458770:RNN458772 RXJ458770:RXJ458772 SHF458770:SHF458772 SRB458770:SRB458772 TAX458770:TAX458772 TKT458770:TKT458772 TUP458770:TUP458772 UEL458770:UEL458772 UOH458770:UOH458772 UYD458770:UYD458772 VHZ458770:VHZ458772 VRV458770:VRV458772 WBR458770:WBR458772 WLN458770:WLN458772 WVJ458770:WVJ458772 B524306:B524308 IX524306:IX524308 ST524306:ST524308 ACP524306:ACP524308 AML524306:AML524308 AWH524306:AWH524308 BGD524306:BGD524308 BPZ524306:BPZ524308 BZV524306:BZV524308 CJR524306:CJR524308 CTN524306:CTN524308 DDJ524306:DDJ524308 DNF524306:DNF524308 DXB524306:DXB524308 EGX524306:EGX524308 EQT524306:EQT524308 FAP524306:FAP524308 FKL524306:FKL524308 FUH524306:FUH524308 GED524306:GED524308 GNZ524306:GNZ524308 GXV524306:GXV524308 HHR524306:HHR524308 HRN524306:HRN524308 IBJ524306:IBJ524308 ILF524306:ILF524308 IVB524306:IVB524308 JEX524306:JEX524308 JOT524306:JOT524308 JYP524306:JYP524308 KIL524306:KIL524308 KSH524306:KSH524308 LCD524306:LCD524308 LLZ524306:LLZ524308 LVV524306:LVV524308 MFR524306:MFR524308 MPN524306:MPN524308 MZJ524306:MZJ524308 NJF524306:NJF524308 NTB524306:NTB524308 OCX524306:OCX524308 OMT524306:OMT524308 OWP524306:OWP524308 PGL524306:PGL524308 PQH524306:PQH524308 QAD524306:QAD524308 QJZ524306:QJZ524308 QTV524306:QTV524308 RDR524306:RDR524308 RNN524306:RNN524308 RXJ524306:RXJ524308 SHF524306:SHF524308 SRB524306:SRB524308 TAX524306:TAX524308 TKT524306:TKT524308 TUP524306:TUP524308 UEL524306:UEL524308 UOH524306:UOH524308 UYD524306:UYD524308 VHZ524306:VHZ524308 VRV524306:VRV524308 WBR524306:WBR524308 WLN524306:WLN524308 WVJ524306:WVJ524308 B589842:B589844 IX589842:IX589844 ST589842:ST589844 ACP589842:ACP589844 AML589842:AML589844 AWH589842:AWH589844 BGD589842:BGD589844 BPZ589842:BPZ589844 BZV589842:BZV589844 CJR589842:CJR589844 CTN589842:CTN589844 DDJ589842:DDJ589844 DNF589842:DNF589844 DXB589842:DXB589844 EGX589842:EGX589844 EQT589842:EQT589844 FAP589842:FAP589844 FKL589842:FKL589844 FUH589842:FUH589844 GED589842:GED589844 GNZ589842:GNZ589844 GXV589842:GXV589844 HHR589842:HHR589844 HRN589842:HRN589844 IBJ589842:IBJ589844 ILF589842:ILF589844 IVB589842:IVB589844 JEX589842:JEX589844 JOT589842:JOT589844 JYP589842:JYP589844 KIL589842:KIL589844 KSH589842:KSH589844 LCD589842:LCD589844 LLZ589842:LLZ589844 LVV589842:LVV589844 MFR589842:MFR589844 MPN589842:MPN589844 MZJ589842:MZJ589844 NJF589842:NJF589844 NTB589842:NTB589844 OCX589842:OCX589844 OMT589842:OMT589844 OWP589842:OWP589844 PGL589842:PGL589844 PQH589842:PQH589844 QAD589842:QAD589844 QJZ589842:QJZ589844 QTV589842:QTV589844 RDR589842:RDR589844 RNN589842:RNN589844 RXJ589842:RXJ589844 SHF589842:SHF589844 SRB589842:SRB589844 TAX589842:TAX589844 TKT589842:TKT589844 TUP589842:TUP589844 UEL589842:UEL589844 UOH589842:UOH589844 UYD589842:UYD589844 VHZ589842:VHZ589844 VRV589842:VRV589844 WBR589842:WBR589844 WLN589842:WLN589844 WVJ589842:WVJ589844 B655378:B655380 IX655378:IX655380 ST655378:ST655380 ACP655378:ACP655380 AML655378:AML655380 AWH655378:AWH655380 BGD655378:BGD655380 BPZ655378:BPZ655380 BZV655378:BZV655380 CJR655378:CJR655380 CTN655378:CTN655380 DDJ655378:DDJ655380 DNF655378:DNF655380 DXB655378:DXB655380 EGX655378:EGX655380 EQT655378:EQT655380 FAP655378:FAP655380 FKL655378:FKL655380 FUH655378:FUH655380 GED655378:GED655380 GNZ655378:GNZ655380 GXV655378:GXV655380 HHR655378:HHR655380 HRN655378:HRN655380 IBJ655378:IBJ655380 ILF655378:ILF655380 IVB655378:IVB655380 JEX655378:JEX655380 JOT655378:JOT655380 JYP655378:JYP655380 KIL655378:KIL655380 KSH655378:KSH655380 LCD655378:LCD655380 LLZ655378:LLZ655380 LVV655378:LVV655380 MFR655378:MFR655380 MPN655378:MPN655380 MZJ655378:MZJ655380 NJF655378:NJF655380 NTB655378:NTB655380 OCX655378:OCX655380 OMT655378:OMT655380 OWP655378:OWP655380 PGL655378:PGL655380 PQH655378:PQH655380 QAD655378:QAD655380 QJZ655378:QJZ655380 QTV655378:QTV655380 RDR655378:RDR655380 RNN655378:RNN655380 RXJ655378:RXJ655380 SHF655378:SHF655380 SRB655378:SRB655380 TAX655378:TAX655380 TKT655378:TKT655380 TUP655378:TUP655380 UEL655378:UEL655380 UOH655378:UOH655380 UYD655378:UYD655380 VHZ655378:VHZ655380 VRV655378:VRV655380 WBR655378:WBR655380 WLN655378:WLN655380 WVJ655378:WVJ655380 B720914:B720916 IX720914:IX720916 ST720914:ST720916 ACP720914:ACP720916 AML720914:AML720916 AWH720914:AWH720916 BGD720914:BGD720916 BPZ720914:BPZ720916 BZV720914:BZV720916 CJR720914:CJR720916 CTN720914:CTN720916 DDJ720914:DDJ720916 DNF720914:DNF720916 DXB720914:DXB720916 EGX720914:EGX720916 EQT720914:EQT720916 FAP720914:FAP720916 FKL720914:FKL720916 FUH720914:FUH720916 GED720914:GED720916 GNZ720914:GNZ720916 GXV720914:GXV720916 HHR720914:HHR720916 HRN720914:HRN720916 IBJ720914:IBJ720916 ILF720914:ILF720916 IVB720914:IVB720916 JEX720914:JEX720916 JOT720914:JOT720916 JYP720914:JYP720916 KIL720914:KIL720916 KSH720914:KSH720916 LCD720914:LCD720916 LLZ720914:LLZ720916 LVV720914:LVV720916 MFR720914:MFR720916 MPN720914:MPN720916 MZJ720914:MZJ720916 NJF720914:NJF720916 NTB720914:NTB720916 OCX720914:OCX720916 OMT720914:OMT720916 OWP720914:OWP720916 PGL720914:PGL720916 PQH720914:PQH720916 QAD720914:QAD720916 QJZ720914:QJZ720916 QTV720914:QTV720916 RDR720914:RDR720916 RNN720914:RNN720916 RXJ720914:RXJ720916 SHF720914:SHF720916 SRB720914:SRB720916 TAX720914:TAX720916 TKT720914:TKT720916 TUP720914:TUP720916 UEL720914:UEL720916 UOH720914:UOH720916 UYD720914:UYD720916 VHZ720914:VHZ720916 VRV720914:VRV720916 WBR720914:WBR720916 WLN720914:WLN720916 WVJ720914:WVJ720916 B786450:B786452 IX786450:IX786452 ST786450:ST786452 ACP786450:ACP786452 AML786450:AML786452 AWH786450:AWH786452 BGD786450:BGD786452 BPZ786450:BPZ786452 BZV786450:BZV786452 CJR786450:CJR786452 CTN786450:CTN786452 DDJ786450:DDJ786452 DNF786450:DNF786452 DXB786450:DXB786452 EGX786450:EGX786452 EQT786450:EQT786452 FAP786450:FAP786452 FKL786450:FKL786452 FUH786450:FUH786452 GED786450:GED786452 GNZ786450:GNZ786452 GXV786450:GXV786452 HHR786450:HHR786452 HRN786450:HRN786452 IBJ786450:IBJ786452 ILF786450:ILF786452 IVB786450:IVB786452 JEX786450:JEX786452 JOT786450:JOT786452 JYP786450:JYP786452 KIL786450:KIL786452 KSH786450:KSH786452 LCD786450:LCD786452 LLZ786450:LLZ786452 LVV786450:LVV786452 MFR786450:MFR786452 MPN786450:MPN786452 MZJ786450:MZJ786452 NJF786450:NJF786452 NTB786450:NTB786452 OCX786450:OCX786452 OMT786450:OMT786452 OWP786450:OWP786452 PGL786450:PGL786452 PQH786450:PQH786452 QAD786450:QAD786452 QJZ786450:QJZ786452 QTV786450:QTV786452 RDR786450:RDR786452 RNN786450:RNN786452 RXJ786450:RXJ786452 SHF786450:SHF786452 SRB786450:SRB786452 TAX786450:TAX786452 TKT786450:TKT786452 TUP786450:TUP786452 UEL786450:UEL786452 UOH786450:UOH786452 UYD786450:UYD786452 VHZ786450:VHZ786452 VRV786450:VRV786452 WBR786450:WBR786452 WLN786450:WLN786452 WVJ786450:WVJ786452 B851986:B851988 IX851986:IX851988 ST851986:ST851988 ACP851986:ACP851988 AML851986:AML851988 AWH851986:AWH851988 BGD851986:BGD851988 BPZ851986:BPZ851988 BZV851986:BZV851988 CJR851986:CJR851988 CTN851986:CTN851988 DDJ851986:DDJ851988 DNF851986:DNF851988 DXB851986:DXB851988 EGX851986:EGX851988 EQT851986:EQT851988 FAP851986:FAP851988 FKL851986:FKL851988 FUH851986:FUH851988 GED851986:GED851988 GNZ851986:GNZ851988 GXV851986:GXV851988 HHR851986:HHR851988 HRN851986:HRN851988 IBJ851986:IBJ851988 ILF851986:ILF851988 IVB851986:IVB851988 JEX851986:JEX851988 JOT851986:JOT851988 JYP851986:JYP851988 KIL851986:KIL851988 KSH851986:KSH851988 LCD851986:LCD851988 LLZ851986:LLZ851988 LVV851986:LVV851988 MFR851986:MFR851988 MPN851986:MPN851988 MZJ851986:MZJ851988 NJF851986:NJF851988 NTB851986:NTB851988 OCX851986:OCX851988 OMT851986:OMT851988 OWP851986:OWP851988 PGL851986:PGL851988 PQH851986:PQH851988 QAD851986:QAD851988 QJZ851986:QJZ851988 QTV851986:QTV851988 RDR851986:RDR851988 RNN851986:RNN851988 RXJ851986:RXJ851988 SHF851986:SHF851988 SRB851986:SRB851988 TAX851986:TAX851988 TKT851986:TKT851988 TUP851986:TUP851988 UEL851986:UEL851988 UOH851986:UOH851988 UYD851986:UYD851988 VHZ851986:VHZ851988 VRV851986:VRV851988 WBR851986:WBR851988 WLN851986:WLN851988 WVJ851986:WVJ851988 B917522:B917524 IX917522:IX917524 ST917522:ST917524 ACP917522:ACP917524 AML917522:AML917524 AWH917522:AWH917524 BGD917522:BGD917524 BPZ917522:BPZ917524 BZV917522:BZV917524 CJR917522:CJR917524 CTN917522:CTN917524 DDJ917522:DDJ917524 DNF917522:DNF917524 DXB917522:DXB917524 EGX917522:EGX917524 EQT917522:EQT917524 FAP917522:FAP917524 FKL917522:FKL917524 FUH917522:FUH917524 GED917522:GED917524 GNZ917522:GNZ917524 GXV917522:GXV917524 HHR917522:HHR917524 HRN917522:HRN917524 IBJ917522:IBJ917524 ILF917522:ILF917524 IVB917522:IVB917524 JEX917522:JEX917524 JOT917522:JOT917524 JYP917522:JYP917524 KIL917522:KIL917524 KSH917522:KSH917524 LCD917522:LCD917524 LLZ917522:LLZ917524 LVV917522:LVV917524 MFR917522:MFR917524 MPN917522:MPN917524 MZJ917522:MZJ917524 NJF917522:NJF917524 NTB917522:NTB917524 OCX917522:OCX917524 OMT917522:OMT917524 OWP917522:OWP917524 PGL917522:PGL917524 PQH917522:PQH917524 QAD917522:QAD917524 QJZ917522:QJZ917524 QTV917522:QTV917524 RDR917522:RDR917524 RNN917522:RNN917524 RXJ917522:RXJ917524 SHF917522:SHF917524 SRB917522:SRB917524 TAX917522:TAX917524 TKT917522:TKT917524 TUP917522:TUP917524 UEL917522:UEL917524 UOH917522:UOH917524 UYD917522:UYD917524 VHZ917522:VHZ917524 VRV917522:VRV917524 WBR917522:WBR917524 WLN917522:WLN917524 WVJ917522:WVJ917524 B983058:B983060 IX983058:IX983060 ST983058:ST983060 ACP983058:ACP983060 AML983058:AML983060 AWH983058:AWH983060 BGD983058:BGD983060 BPZ983058:BPZ983060 BZV983058:BZV983060 CJR983058:CJR983060 CTN983058:CTN983060 DDJ983058:DDJ983060 DNF983058:DNF983060 DXB983058:DXB983060 EGX983058:EGX983060 EQT983058:EQT983060 FAP983058:FAP983060 FKL983058:FKL983060 FUH983058:FUH983060 GED983058:GED983060 GNZ983058:GNZ983060 GXV983058:GXV983060 HHR983058:HHR983060 HRN983058:HRN983060 IBJ983058:IBJ983060 ILF983058:ILF983060 IVB983058:IVB983060 JEX983058:JEX983060 JOT983058:JOT983060 JYP983058:JYP983060 KIL983058:KIL983060 KSH983058:KSH983060 LCD983058:LCD983060 LLZ983058:LLZ983060 LVV983058:LVV983060 MFR983058:MFR983060 MPN983058:MPN983060 MZJ983058:MZJ983060 NJF983058:NJF983060 NTB983058:NTB983060 OCX983058:OCX983060 OMT983058:OMT983060 OWP983058:OWP983060 PGL983058:PGL983060 PQH983058:PQH983060 QAD983058:QAD983060 QJZ983058:QJZ983060 QTV983058:QTV983060 RDR983058:RDR983060 RNN983058:RNN983060 RXJ983058:RXJ983060 SHF983058:SHF983060 SRB983058:SRB983060 TAX983058:TAX983060 TKT983058:TKT983060 TUP983058:TUP983060 UEL983058:UEL983060 UOH983058:UOH983060 UYD983058:UYD983060 VHZ983058:VHZ983060 VRV983058:VRV983060 WBR983058:WBR983060 WLN983058:WLN983060 WVJ983058:WVJ983060">
      <formula1>"ＦＬ,ＦＭ"</formula1>
    </dataValidation>
    <dataValidation type="list" allowBlank="1" showInputMessage="1" showErrorMessage="1" sqref="WVO98304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formula1>$K$27:$K$74</formula1>
    </dataValidation>
    <dataValidation type="list" allowBlank="1" showInputMessage="1" showErrorMessage="1" sqref="WVP98304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formula1>$L$27:$L$35</formula1>
    </dataValidation>
    <dataValidation allowBlank="1" sqref="H4:I4 G18:H20"/>
  </dataValidations>
  <printOptions horizontalCentered="1"/>
  <pageMargins left="0.70866141732283472" right="0.70866141732283472" top="0.74803149606299213" bottom="0.35433070866141736"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リスト</vt:lpstr>
      <vt:lpstr>7-1(表紙)</vt:lpstr>
      <vt:lpstr>7-2(基本)</vt:lpstr>
      <vt:lpstr>7-3(詳細)</vt:lpstr>
      <vt:lpstr>7-4(技術習得費_旅費)</vt:lpstr>
      <vt:lpstr>7-5(積算表)</vt:lpstr>
      <vt:lpstr>7-6(請求書)</vt:lpstr>
      <vt:lpstr>中止届</vt:lpstr>
      <vt:lpstr>離脱届</vt:lpstr>
      <vt:lpstr>別添様式1（FL調査票）1</vt:lpstr>
      <vt:lpstr>別添様式1（FL調査票）2</vt:lpstr>
      <vt:lpstr>別添様式1（FL調査票）3</vt:lpstr>
      <vt:lpstr>別添様式1（FL調査票）4</vt:lpstr>
      <vt:lpstr>別添様式1（FL調査票）5</vt:lpstr>
      <vt:lpstr>別添様式1（FL調査票）6</vt:lpstr>
      <vt:lpstr>別添様式1（FL調査票）7</vt:lpstr>
      <vt:lpstr>別添様式1（FL調査票）8</vt:lpstr>
      <vt:lpstr>別添様式2（FM調査票）1</vt:lpstr>
      <vt:lpstr>別添様式2（FM調査票）2</vt:lpstr>
      <vt:lpstr>別添様式2（FM調査票）３</vt:lpstr>
      <vt:lpstr>FL研修生番号</vt:lpstr>
      <vt:lpstr>FM研修生番号</vt:lpstr>
      <vt:lpstr>'7-2(基本)'!Print_Area</vt:lpstr>
      <vt:lpstr>'7-3(詳細)'!Print_Area</vt:lpstr>
      <vt:lpstr>'7-4(技術習得費_旅費)'!Print_Area</vt:lpstr>
      <vt:lpstr>'別添様式1（FL調査票）1'!Print_Area</vt:lpstr>
      <vt:lpstr>'別添様式1（FL調査票）2'!Print_Area</vt:lpstr>
      <vt:lpstr>'別添様式1（FL調査票）3'!Print_Area</vt:lpstr>
      <vt:lpstr>'別添様式1（FL調査票）4'!Print_Area</vt:lpstr>
      <vt:lpstr>'別添様式1（FL調査票）5'!Print_Area</vt:lpstr>
      <vt:lpstr>'別添様式1（FL調査票）6'!Print_Area</vt:lpstr>
      <vt:lpstr>'別添様式1（FL調査票）7'!Print_Area</vt:lpstr>
      <vt:lpstr>'別添様式1（FL調査票）8'!Print_Area</vt:lpstr>
      <vt:lpstr>'別添様式2（FM調査票）1'!Print_Area</vt:lpstr>
      <vt:lpstr>'別添様式2（FM調査票）2'!Print_Area</vt:lpstr>
      <vt:lpstr>'別添様式2（FM調査票）３'!Print_Area</vt:lpstr>
      <vt:lpstr>離脱届!Print_Area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渡辺 知代</dc:creator>
  <cp:lastModifiedBy>全森　担い手02（折原）</cp:lastModifiedBy>
  <cp:lastPrinted>2021-04-26T04:07:11Z</cp:lastPrinted>
  <dcterms:created xsi:type="dcterms:W3CDTF">2013-02-13T01:59:49Z</dcterms:created>
  <dcterms:modified xsi:type="dcterms:W3CDTF">2022-05-24T04:00:19Z</dcterms:modified>
</cp:coreProperties>
</file>