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Forest\06担い手雇用対策部\02担い手対策課\02業務\■R６年度\09_様式\"/>
    </mc:Choice>
  </mc:AlternateContent>
  <bookViews>
    <workbookView xWindow="-120" yWindow="-120" windowWidth="20730" windowHeight="10845" tabRatio="670" firstSheet="1" activeTab="1"/>
  </bookViews>
  <sheets>
    <sheet name="リスト" sheetId="8" state="hidden" r:id="rId1"/>
    <sheet name="1-1（表紙）" sheetId="2" r:id="rId2"/>
    <sheet name="1-2（登録申請書）" sheetId="25" r:id="rId3"/>
    <sheet name="1-2-②（登録申請書②）" sheetId="26" r:id="rId4"/>
    <sheet name="1-3（申請名簿）" sheetId="22" r:id="rId5"/>
  </sheets>
  <definedNames>
    <definedName name="_xlnm.Print_Area" localSheetId="1">'1-1（表紙）'!$A$1:$L$30</definedName>
    <definedName name="_xlnm.Print_Area" localSheetId="2">'1-2（登録申請書）'!$A$1:$AR$102</definedName>
    <definedName name="_xlnm.Print_Area" localSheetId="3">'1-2-②（登録申請書②）'!$A$1:$AR$38</definedName>
    <definedName name="_xlnm.Print_Area" localSheetId="4">'1-3（申請名簿）'!$A$1:$N$51</definedName>
    <definedName name="_xlnm.Print_Area" localSheetId="0">リスト!$A$1:$AD$57</definedName>
    <definedName name="_xlnm.Print_Titles" localSheetId="2">'1-2（登録申請書）'!$1:$5</definedName>
    <definedName name="_xlnm.Print_Titles" localSheetId="3">'1-2-②（登録申請書②）'!$1:$5</definedName>
    <definedName name="造林" comment="多能工化研修の備考を制御するために設定。" localSheetId="4">リスト!$W$11</definedName>
    <definedName name="伐採等" comment="多能工化研修の備考を制御するために設定。" localSheetId="4">リスト!$W$12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6" i="2" l="1"/>
  <c r="H7" i="26" l="1"/>
  <c r="H6" i="26"/>
  <c r="AM4" i="26" l="1"/>
  <c r="AH4" i="26"/>
  <c r="AC4" i="26"/>
  <c r="X4" i="26"/>
  <c r="B2" i="26"/>
  <c r="G1" i="26"/>
  <c r="AM73" i="25" l="1"/>
  <c r="AI73" i="25"/>
  <c r="Y73" i="25"/>
  <c r="S73" i="25"/>
  <c r="N73" i="25"/>
  <c r="H73" i="25"/>
  <c r="AS44" i="25"/>
  <c r="H14" i="2"/>
  <c r="O34" i="22"/>
  <c r="P34" i="22"/>
  <c r="Q34" i="22"/>
  <c r="R34" i="22"/>
  <c r="O35" i="22"/>
  <c r="P35" i="22"/>
  <c r="Q35" i="22"/>
  <c r="R35" i="22"/>
  <c r="O36" i="22"/>
  <c r="P36" i="22"/>
  <c r="Q36" i="22"/>
  <c r="R36" i="22"/>
  <c r="O37" i="22"/>
  <c r="P37" i="22"/>
  <c r="Q37" i="22"/>
  <c r="R37" i="22"/>
  <c r="Q33" i="22"/>
  <c r="P33" i="22"/>
  <c r="O33" i="22"/>
  <c r="R33" i="22"/>
  <c r="O26" i="22"/>
  <c r="O27" i="22"/>
  <c r="O28" i="22"/>
  <c r="O29" i="22"/>
  <c r="O30" i="22"/>
  <c r="O31" i="22"/>
  <c r="O32" i="22"/>
  <c r="O38" i="22"/>
  <c r="O39" i="22"/>
  <c r="O40" i="22"/>
  <c r="O41" i="22"/>
  <c r="O42" i="22"/>
  <c r="O43" i="22"/>
  <c r="O44" i="22"/>
  <c r="O45" i="22"/>
  <c r="O46" i="22"/>
  <c r="O47" i="22"/>
  <c r="O19" i="22"/>
  <c r="O20" i="22"/>
  <c r="O21" i="22"/>
  <c r="O22" i="22"/>
  <c r="O23" i="22"/>
  <c r="O24" i="22"/>
  <c r="O25" i="22"/>
  <c r="O18" i="22"/>
  <c r="O9" i="22"/>
  <c r="P9" i="22"/>
  <c r="Q9" i="22"/>
  <c r="R9" i="22"/>
  <c r="O10" i="22"/>
  <c r="P10" i="22"/>
  <c r="Q10" i="22"/>
  <c r="R10" i="22"/>
  <c r="O11" i="22"/>
  <c r="P11" i="22"/>
  <c r="Q11" i="22"/>
  <c r="R11" i="22"/>
  <c r="O12" i="22"/>
  <c r="P12" i="22"/>
  <c r="Q12" i="22"/>
  <c r="R12" i="22"/>
  <c r="O13" i="22"/>
  <c r="P13" i="22"/>
  <c r="Q13" i="22"/>
  <c r="R13" i="22"/>
  <c r="O14" i="22"/>
  <c r="P14" i="22"/>
  <c r="Q14" i="22"/>
  <c r="R14" i="22"/>
  <c r="O15" i="22"/>
  <c r="P15" i="22"/>
  <c r="Q15" i="22"/>
  <c r="R15" i="22"/>
  <c r="O16" i="22"/>
  <c r="P16" i="22"/>
  <c r="Q16" i="22"/>
  <c r="R16" i="22"/>
  <c r="O17" i="22"/>
  <c r="P17" i="22"/>
  <c r="Q17" i="22"/>
  <c r="R17" i="22"/>
  <c r="O8" i="22"/>
  <c r="P8" i="22"/>
  <c r="Q8" i="22"/>
  <c r="R8" i="22"/>
  <c r="B2" i="22" l="1"/>
  <c r="B4" i="22"/>
  <c r="B3" i="22"/>
  <c r="AS30" i="25"/>
  <c r="AS29" i="25"/>
  <c r="AS28" i="25"/>
  <c r="AD56" i="8"/>
  <c r="AD55" i="8"/>
  <c r="AD54" i="8"/>
  <c r="AD52" i="8"/>
  <c r="AD51" i="8"/>
  <c r="AD49" i="8"/>
  <c r="AD48" i="8"/>
  <c r="AS27" i="25" l="1"/>
  <c r="AS26" i="25"/>
  <c r="AS25" i="25"/>
  <c r="AS24" i="25"/>
  <c r="AS23" i="25"/>
  <c r="AS22" i="25"/>
  <c r="AS21" i="25"/>
  <c r="AS20" i="25"/>
  <c r="AS18" i="25"/>
  <c r="AD46" i="8"/>
  <c r="AD45" i="8"/>
  <c r="AD43" i="8"/>
  <c r="AD42" i="8"/>
  <c r="AD40" i="8"/>
  <c r="AD39" i="8"/>
  <c r="AD37" i="8"/>
  <c r="AD36" i="8"/>
  <c r="AD34" i="8"/>
  <c r="AD33" i="8"/>
  <c r="AD32" i="8"/>
  <c r="AD30" i="8"/>
  <c r="AD29" i="8"/>
  <c r="AD28" i="8"/>
  <c r="AD26" i="8"/>
  <c r="AD25" i="8"/>
  <c r="AD24" i="8"/>
  <c r="AD22" i="8"/>
  <c r="AD21" i="8"/>
  <c r="AD20" i="8"/>
  <c r="AD17" i="8"/>
  <c r="AD16" i="8"/>
  <c r="AG63" i="25" l="1"/>
  <c r="S63" i="25"/>
  <c r="X4" i="25" l="1"/>
  <c r="E39" i="22" l="1"/>
  <c r="E40" i="22"/>
  <c r="AG69" i="25"/>
  <c r="S69" i="25"/>
  <c r="E47" i="22" l="1"/>
  <c r="E46" i="22"/>
  <c r="E45" i="22"/>
  <c r="E44" i="22"/>
  <c r="E43" i="22"/>
  <c r="E42" i="22"/>
  <c r="E41"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AA67" i="25"/>
  <c r="AA65" i="25"/>
  <c r="AA61" i="25"/>
  <c r="AA59" i="25"/>
  <c r="P67" i="25"/>
  <c r="P65" i="25"/>
  <c r="P61" i="25"/>
  <c r="P59" i="25"/>
  <c r="AO59" i="25"/>
  <c r="AO61" i="25"/>
  <c r="AO65" i="25"/>
  <c r="AO67" i="25"/>
  <c r="B30" i="2"/>
  <c r="AE33" i="25"/>
  <c r="D1" i="2"/>
  <c r="G1" i="25" s="1"/>
  <c r="E25" i="2"/>
  <c r="H7" i="25"/>
  <c r="H6" i="25"/>
  <c r="B19" i="2"/>
  <c r="E24" i="2"/>
  <c r="B17" i="2"/>
  <c r="AE42" i="25"/>
  <c r="K34" i="25"/>
  <c r="O34" i="25"/>
  <c r="AA43" i="25"/>
  <c r="AA40" i="25"/>
  <c r="AA37" i="25"/>
  <c r="X34" i="25"/>
  <c r="U34" i="25"/>
  <c r="R34" i="25"/>
  <c r="AA9" i="25"/>
  <c r="AM4" i="25"/>
  <c r="AH4" i="25"/>
  <c r="AC4" i="25"/>
  <c r="B2" i="25"/>
  <c r="G3" i="22"/>
  <c r="H3" i="22"/>
  <c r="N3" i="22"/>
  <c r="H4" i="22"/>
  <c r="F3" i="22"/>
  <c r="J5" i="2"/>
  <c r="C1" i="22" l="1"/>
  <c r="AD61" i="25"/>
  <c r="AA34" i="25"/>
  <c r="AE34" i="25" s="1"/>
  <c r="AS39" i="25" s="1"/>
  <c r="AD59" i="25"/>
  <c r="AD67" i="25"/>
  <c r="AD65" i="25"/>
  <c r="AE37" i="25" l="1"/>
</calcChain>
</file>

<file path=xl/comments1.xml><?xml version="1.0" encoding="utf-8"?>
<comments xmlns="http://schemas.openxmlformats.org/spreadsheetml/2006/main">
  <authors>
    <author>全森　担い手02（折原）</author>
  </authors>
  <commentList>
    <comment ref="O6" authorId="0" shapeId="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1" authorId="0" shapeId="0">
      <text>
        <r>
          <rPr>
            <sz val="9"/>
            <color indexed="81"/>
            <rFont val="MS P ゴシック"/>
            <family val="3"/>
            <charset val="128"/>
          </rPr>
          <t>R4年度までは、
「その他」＝「09」だったが
今後機関区分が増えた時に備え、
R5年度から「09」は予備として確保。
「その他」＝「10」に変更した。</t>
        </r>
      </text>
    </comment>
    <comment ref="O12" authorId="0" shapeId="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AD15" authorId="0" shapeId="0">
      <text>
        <r>
          <rPr>
            <sz val="9"/>
            <color indexed="81"/>
            <rFont val="MS P ゴシック"/>
            <family val="3"/>
            <charset val="128"/>
          </rPr>
          <t>各選択肢の文字数がユニークになるよう要注意！
同じ文字数だと、様式1-2のAS列で正しく配点されない。</t>
        </r>
      </text>
    </comment>
    <comment ref="AC39" authorId="0" shapeId="0">
      <text>
        <r>
          <rPr>
            <b/>
            <sz val="10"/>
            <color indexed="81"/>
            <rFont val="MS P ゴシック"/>
            <family val="3"/>
            <charset val="128"/>
          </rPr>
          <t>R4年度に改定</t>
        </r>
      </text>
    </comment>
    <comment ref="AC45" authorId="0" shapeId="0">
      <text>
        <r>
          <rPr>
            <b/>
            <sz val="10"/>
            <color indexed="81"/>
            <rFont val="MS P ゴシック"/>
            <family val="3"/>
            <charset val="128"/>
          </rPr>
          <t>R4年度に改定</t>
        </r>
      </text>
    </comment>
  </commentList>
</comments>
</file>

<file path=xl/comments2.xml><?xml version="1.0" encoding="utf-8"?>
<comments xmlns="http://schemas.openxmlformats.org/spreadsheetml/2006/main">
  <authors>
    <author>全森　藤倉 朋行</author>
  </authors>
  <commentList>
    <comment ref="J2" authorId="0" shapeId="0">
      <text>
        <r>
          <rPr>
            <b/>
            <sz val="14"/>
            <color indexed="12"/>
            <rFont val="MS P ゴシック"/>
            <family val="3"/>
            <charset val="128"/>
          </rPr>
          <t>水色：手入力して下さい</t>
        </r>
      </text>
    </comment>
    <comment ref="J4" authorId="0" shapeId="0">
      <text>
        <r>
          <rPr>
            <b/>
            <sz val="14"/>
            <color indexed="81"/>
            <rFont val="MS P ゴシック"/>
            <family val="3"/>
            <charset val="128"/>
          </rPr>
          <t>記入例：2024/3/10
”令和6年3月10日”と表示しない場合は、直接入力して下さい</t>
        </r>
      </text>
    </comment>
    <comment ref="J5" authorId="0" shapeId="0">
      <text>
        <r>
          <rPr>
            <b/>
            <sz val="14"/>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authors>
    <author>全森　担い手02（折原）</author>
    <author>全森　藤倉 朋行</author>
  </authors>
  <commentList>
    <comment ref="AS13" authorId="0" shapeId="0">
      <text>
        <r>
          <rPr>
            <sz val="9"/>
            <color indexed="81"/>
            <rFont val="MS P ゴシック"/>
            <family val="3"/>
            <charset val="128"/>
          </rPr>
          <t>事業体登録審査・承認ツールで使用する箇所</t>
        </r>
      </text>
    </comment>
    <comment ref="R18" authorId="1" shapeId="0">
      <text>
        <r>
          <rPr>
            <sz val="9"/>
            <color indexed="81"/>
            <rFont val="ＭＳ Ｐゴシック"/>
            <family val="3"/>
            <charset val="128"/>
          </rPr>
          <t>プルダウンで選択</t>
        </r>
      </text>
    </comment>
    <comment ref="R20" authorId="1" shapeId="0">
      <text>
        <r>
          <rPr>
            <sz val="9"/>
            <color indexed="81"/>
            <rFont val="ＭＳ Ｐゴシック"/>
            <family val="3"/>
            <charset val="128"/>
          </rPr>
          <t>プルダウンで選択</t>
        </r>
      </text>
    </comment>
    <comment ref="R21" authorId="1" shapeId="0">
      <text>
        <r>
          <rPr>
            <sz val="9"/>
            <color indexed="81"/>
            <rFont val="ＭＳ Ｐゴシック"/>
            <family val="3"/>
            <charset val="128"/>
          </rPr>
          <t>プルダウンで選択</t>
        </r>
      </text>
    </comment>
    <comment ref="R22" authorId="1" shapeId="0">
      <text>
        <r>
          <rPr>
            <sz val="9"/>
            <color indexed="81"/>
            <rFont val="ＭＳ Ｐゴシック"/>
            <family val="3"/>
            <charset val="128"/>
          </rPr>
          <t>プルダウンで選択</t>
        </r>
      </text>
    </comment>
    <comment ref="R23" authorId="1" shapeId="0">
      <text>
        <r>
          <rPr>
            <sz val="9"/>
            <color indexed="81"/>
            <rFont val="ＭＳ Ｐゴシック"/>
            <family val="3"/>
            <charset val="128"/>
          </rPr>
          <t>プルダウンで選択</t>
        </r>
      </text>
    </comment>
    <comment ref="R24" authorId="1" shapeId="0">
      <text>
        <r>
          <rPr>
            <sz val="9"/>
            <color indexed="81"/>
            <rFont val="ＭＳ Ｐゴシック"/>
            <family val="3"/>
            <charset val="128"/>
          </rPr>
          <t>プルダウンで選択</t>
        </r>
      </text>
    </comment>
    <comment ref="R25" authorId="1" shapeId="0">
      <text>
        <r>
          <rPr>
            <sz val="9"/>
            <color indexed="81"/>
            <rFont val="ＭＳ Ｐゴシック"/>
            <family val="3"/>
            <charset val="128"/>
          </rPr>
          <t>プルダウンで選択</t>
        </r>
      </text>
    </comment>
    <comment ref="R26" authorId="1" shapeId="0">
      <text>
        <r>
          <rPr>
            <sz val="9"/>
            <color indexed="81"/>
            <rFont val="ＭＳ Ｐゴシック"/>
            <family val="3"/>
            <charset val="128"/>
          </rPr>
          <t>プルダウンで選択</t>
        </r>
      </text>
    </comment>
    <comment ref="R27" authorId="1" shapeId="0">
      <text>
        <r>
          <rPr>
            <sz val="9"/>
            <color indexed="81"/>
            <rFont val="ＭＳ Ｐゴシック"/>
            <family val="3"/>
            <charset val="128"/>
          </rPr>
          <t>プルダウンで選択</t>
        </r>
      </text>
    </comment>
    <comment ref="R28" authorId="1" shapeId="0">
      <text>
        <r>
          <rPr>
            <sz val="9"/>
            <color indexed="81"/>
            <rFont val="ＭＳ Ｐゴシック"/>
            <family val="3"/>
            <charset val="128"/>
          </rPr>
          <t>プルダウンで選択</t>
        </r>
      </text>
    </comment>
    <comment ref="R29" authorId="1" shapeId="0">
      <text>
        <r>
          <rPr>
            <sz val="9"/>
            <color indexed="81"/>
            <rFont val="ＭＳ Ｐゴシック"/>
            <family val="3"/>
            <charset val="128"/>
          </rPr>
          <t>プルダウンで選択</t>
        </r>
      </text>
    </comment>
    <comment ref="R30" authorId="1" shapeId="0">
      <text>
        <r>
          <rPr>
            <sz val="9"/>
            <color indexed="81"/>
            <rFont val="ＭＳ Ｐゴシック"/>
            <family val="3"/>
            <charset val="128"/>
          </rPr>
          <t>プルダウンで選択</t>
        </r>
      </text>
    </comment>
    <comment ref="H72" authorId="1" shapeId="0">
      <text>
        <r>
          <rPr>
            <b/>
            <sz val="9"/>
            <color indexed="81"/>
            <rFont val="MS P ゴシック"/>
            <family val="3"/>
            <charset val="128"/>
          </rPr>
          <t>未使用</t>
        </r>
      </text>
    </comment>
  </commentList>
</comments>
</file>

<file path=xl/sharedStrings.xml><?xml version="1.0" encoding="utf-8"?>
<sst xmlns="http://schemas.openxmlformats.org/spreadsheetml/2006/main" count="586" uniqueCount="481">
  <si>
    <t>備考</t>
    <rPh sb="0" eb="2">
      <t>ビコウ</t>
    </rPh>
    <phoneticPr fontId="1"/>
  </si>
  <si>
    <t>実施年度</t>
    <rPh sb="0" eb="2">
      <t>ジッシ</t>
    </rPh>
    <rPh sb="2" eb="4">
      <t>ネンド</t>
    </rPh>
    <phoneticPr fontId="1"/>
  </si>
  <si>
    <t>都道府県</t>
    <rPh sb="0" eb="4">
      <t>トドウフケン</t>
    </rPh>
    <phoneticPr fontId="1"/>
  </si>
  <si>
    <t>取りまとめ機関</t>
    <rPh sb="0" eb="1">
      <t>ト</t>
    </rPh>
    <rPh sb="5" eb="7">
      <t>キカン</t>
    </rPh>
    <phoneticPr fontId="1"/>
  </si>
  <si>
    <t>受付番号</t>
    <rPh sb="0" eb="2">
      <t>ウケツケ</t>
    </rPh>
    <rPh sb="2" eb="4">
      <t>バンゴウ</t>
    </rPh>
    <phoneticPr fontId="1"/>
  </si>
  <si>
    <t>発信番号：</t>
    <rPh sb="0" eb="2">
      <t>ハッシン</t>
    </rPh>
    <rPh sb="2" eb="4">
      <t>バンゴウ</t>
    </rPh>
    <phoneticPr fontId="1"/>
  </si>
  <si>
    <t>発信日付：</t>
    <rPh sb="0" eb="2">
      <t>ハッシン</t>
    </rPh>
    <rPh sb="2" eb="4">
      <t>ヒヅケ</t>
    </rPh>
    <phoneticPr fontId="1"/>
  </si>
  <si>
    <t>全国森林組合連合会　代表理事会長　殿</t>
    <rPh sb="0" eb="9">
      <t>ゼンシンレン</t>
    </rPh>
    <rPh sb="10" eb="12">
      <t>ダイヒョウ</t>
    </rPh>
    <rPh sb="12" eb="14">
      <t>リジ</t>
    </rPh>
    <rPh sb="14" eb="16">
      <t>カイチョウ</t>
    </rPh>
    <rPh sb="17" eb="18">
      <t>ドノ</t>
    </rPh>
    <phoneticPr fontId="1"/>
  </si>
  <si>
    <t>（地方取りまとめ機関経由）</t>
    <rPh sb="1" eb="3">
      <t>チホウ</t>
    </rPh>
    <rPh sb="3" eb="4">
      <t>ト</t>
    </rPh>
    <rPh sb="8" eb="10">
      <t>キカン</t>
    </rPh>
    <rPh sb="10" eb="12">
      <t>ケイユ</t>
    </rPh>
    <phoneticPr fontId="1"/>
  </si>
  <si>
    <t>整理番号：</t>
    <rPh sb="0" eb="2">
      <t>セイリ</t>
    </rPh>
    <rPh sb="2" eb="4">
      <t>バンゴウ</t>
    </rPh>
    <phoneticPr fontId="1"/>
  </si>
  <si>
    <t>役職</t>
    <rPh sb="0" eb="2">
      <t>ヤクショク</t>
    </rPh>
    <phoneticPr fontId="1"/>
  </si>
  <si>
    <t>代表者名</t>
    <rPh sb="0" eb="3">
      <t>ダイヒョウシャ</t>
    </rPh>
    <rPh sb="3" eb="4">
      <t>メイ</t>
    </rPh>
    <phoneticPr fontId="1"/>
  </si>
  <si>
    <t>記</t>
    <rPh sb="0" eb="1">
      <t>キ</t>
    </rPh>
    <phoneticPr fontId="1"/>
  </si>
  <si>
    <t>No</t>
    <phoneticPr fontId="1"/>
  </si>
  <si>
    <t>リスト</t>
    <phoneticPr fontId="1"/>
  </si>
  <si>
    <t>No</t>
    <phoneticPr fontId="1"/>
  </si>
  <si>
    <t>01</t>
    <phoneticPr fontId="1"/>
  </si>
  <si>
    <t>北海道</t>
  </si>
  <si>
    <t>労確センター</t>
    <rPh sb="0" eb="2">
      <t>ロウカク</t>
    </rPh>
    <phoneticPr fontId="1"/>
  </si>
  <si>
    <t>○</t>
    <phoneticPr fontId="1"/>
  </si>
  <si>
    <t>02</t>
    <phoneticPr fontId="1"/>
  </si>
  <si>
    <t>青森県</t>
    <rPh sb="2" eb="3">
      <t>ケン</t>
    </rPh>
    <phoneticPr fontId="1"/>
  </si>
  <si>
    <t>森林組合連合会</t>
    <rPh sb="0" eb="7">
      <t>シンレン</t>
    </rPh>
    <phoneticPr fontId="1"/>
  </si>
  <si>
    <t>03</t>
  </si>
  <si>
    <t>岩手県</t>
    <rPh sb="2" eb="3">
      <t>ケン</t>
    </rPh>
    <phoneticPr fontId="1"/>
  </si>
  <si>
    <t>03</t>
    <phoneticPr fontId="1"/>
  </si>
  <si>
    <t>04</t>
  </si>
  <si>
    <t>宮城県</t>
    <rPh sb="2" eb="3">
      <t>ケン</t>
    </rPh>
    <phoneticPr fontId="1"/>
  </si>
  <si>
    <t>04</t>
    <phoneticPr fontId="1"/>
  </si>
  <si>
    <t>林業協同組合</t>
    <rPh sb="0" eb="2">
      <t>リンギョウ</t>
    </rPh>
    <rPh sb="2" eb="4">
      <t>キョウドウ</t>
    </rPh>
    <rPh sb="4" eb="6">
      <t>クミアイ</t>
    </rPh>
    <phoneticPr fontId="1"/>
  </si>
  <si>
    <t>05</t>
  </si>
  <si>
    <t>秋田県</t>
    <rPh sb="2" eb="3">
      <t>ケン</t>
    </rPh>
    <phoneticPr fontId="1"/>
  </si>
  <si>
    <t>森林施業協会</t>
    <rPh sb="0" eb="2">
      <t>シンリン</t>
    </rPh>
    <rPh sb="2" eb="4">
      <t>セギョウ</t>
    </rPh>
    <rPh sb="4" eb="6">
      <t>キョウカイ</t>
    </rPh>
    <phoneticPr fontId="1"/>
  </si>
  <si>
    <t>05</t>
    <phoneticPr fontId="1"/>
  </si>
  <si>
    <t>06</t>
  </si>
  <si>
    <t>山形県</t>
    <rPh sb="2" eb="3">
      <t>ケン</t>
    </rPh>
    <phoneticPr fontId="1"/>
  </si>
  <si>
    <t>木材業協同組合連合会</t>
    <rPh sb="0" eb="3">
      <t>モクザイギョウ</t>
    </rPh>
    <rPh sb="3" eb="5">
      <t>キョウドウ</t>
    </rPh>
    <rPh sb="5" eb="7">
      <t>クミアイ</t>
    </rPh>
    <rPh sb="7" eb="10">
      <t>レンゴウカイ</t>
    </rPh>
    <phoneticPr fontId="1"/>
  </si>
  <si>
    <t>06</t>
    <phoneticPr fontId="1"/>
  </si>
  <si>
    <t>07</t>
  </si>
  <si>
    <t>福島県</t>
    <rPh sb="2" eb="3">
      <t>ケン</t>
    </rPh>
    <phoneticPr fontId="1"/>
  </si>
  <si>
    <t>林産業協同組合</t>
    <rPh sb="0" eb="1">
      <t>ハヤシ</t>
    </rPh>
    <rPh sb="1" eb="3">
      <t>サンギョウ</t>
    </rPh>
    <rPh sb="3" eb="5">
      <t>キョウドウ</t>
    </rPh>
    <rPh sb="5" eb="7">
      <t>クミアイ</t>
    </rPh>
    <phoneticPr fontId="1"/>
  </si>
  <si>
    <t>07</t>
    <phoneticPr fontId="1"/>
  </si>
  <si>
    <t>08</t>
  </si>
  <si>
    <t>茨城県</t>
    <rPh sb="2" eb="3">
      <t>ケン</t>
    </rPh>
    <phoneticPr fontId="1"/>
  </si>
  <si>
    <t>素生協連合会</t>
    <rPh sb="0" eb="1">
      <t>ソ</t>
    </rPh>
    <rPh sb="1" eb="3">
      <t>セイキョウ</t>
    </rPh>
    <rPh sb="3" eb="6">
      <t>レンゴウカイ</t>
    </rPh>
    <phoneticPr fontId="1"/>
  </si>
  <si>
    <t>08</t>
    <phoneticPr fontId="1"/>
  </si>
  <si>
    <t>09</t>
  </si>
  <si>
    <t>栃木県</t>
    <rPh sb="2" eb="3">
      <t>ケン</t>
    </rPh>
    <phoneticPr fontId="1"/>
  </si>
  <si>
    <t>その他</t>
    <rPh sb="2" eb="3">
      <t>タ</t>
    </rPh>
    <phoneticPr fontId="1"/>
  </si>
  <si>
    <t>09</t>
    <phoneticPr fontId="1"/>
  </si>
  <si>
    <t>10</t>
  </si>
  <si>
    <t>群馬県</t>
    <rPh sb="2" eb="3">
      <t>ケン</t>
    </rPh>
    <phoneticPr fontId="1"/>
  </si>
  <si>
    <t>11</t>
  </si>
  <si>
    <t>埼玉県</t>
    <rPh sb="2" eb="3">
      <t>ケン</t>
    </rPh>
    <phoneticPr fontId="1"/>
  </si>
  <si>
    <t>12</t>
  </si>
  <si>
    <t>千葉県</t>
    <rPh sb="2" eb="3">
      <t>ケン</t>
    </rPh>
    <phoneticPr fontId="1"/>
  </si>
  <si>
    <t>13</t>
  </si>
  <si>
    <t>東京都</t>
    <rPh sb="2" eb="3">
      <t>ト</t>
    </rPh>
    <phoneticPr fontId="1"/>
  </si>
  <si>
    <t>14</t>
  </si>
  <si>
    <t>神奈川県</t>
    <rPh sb="3" eb="4">
      <t>ケン</t>
    </rPh>
    <phoneticPr fontId="1"/>
  </si>
  <si>
    <t>15</t>
  </si>
  <si>
    <t>新潟県</t>
    <rPh sb="2" eb="3">
      <t>ケン</t>
    </rPh>
    <phoneticPr fontId="1"/>
  </si>
  <si>
    <t>16</t>
  </si>
  <si>
    <t>富山県</t>
    <rPh sb="2" eb="3">
      <t>ケン</t>
    </rPh>
    <phoneticPr fontId="1"/>
  </si>
  <si>
    <t>17</t>
  </si>
  <si>
    <t>石川県</t>
    <rPh sb="2" eb="3">
      <t>ケン</t>
    </rPh>
    <phoneticPr fontId="1"/>
  </si>
  <si>
    <t>18</t>
  </si>
  <si>
    <t>福井県</t>
    <rPh sb="2" eb="3">
      <t>ケン</t>
    </rPh>
    <phoneticPr fontId="1"/>
  </si>
  <si>
    <t>19</t>
  </si>
  <si>
    <t>山梨県</t>
    <rPh sb="2" eb="3">
      <t>ケン</t>
    </rPh>
    <phoneticPr fontId="1"/>
  </si>
  <si>
    <t>20</t>
  </si>
  <si>
    <t>長野県</t>
    <rPh sb="2" eb="3">
      <t>ケン</t>
    </rPh>
    <phoneticPr fontId="1"/>
  </si>
  <si>
    <t>21</t>
  </si>
  <si>
    <t>岐阜県</t>
    <rPh sb="2" eb="3">
      <t>ケン</t>
    </rPh>
    <phoneticPr fontId="1"/>
  </si>
  <si>
    <t>22</t>
  </si>
  <si>
    <t>静岡県</t>
    <rPh sb="2" eb="3">
      <t>ケン</t>
    </rPh>
    <phoneticPr fontId="1"/>
  </si>
  <si>
    <t>23</t>
  </si>
  <si>
    <t>愛知県</t>
    <rPh sb="2" eb="3">
      <t>ケン</t>
    </rPh>
    <phoneticPr fontId="1"/>
  </si>
  <si>
    <t>24</t>
  </si>
  <si>
    <t>三重県</t>
    <rPh sb="2" eb="3">
      <t>ケン</t>
    </rPh>
    <phoneticPr fontId="1"/>
  </si>
  <si>
    <t>25</t>
  </si>
  <si>
    <t>滋賀県</t>
    <rPh sb="2" eb="3">
      <t>ケン</t>
    </rPh>
    <phoneticPr fontId="1"/>
  </si>
  <si>
    <t>26</t>
  </si>
  <si>
    <t>京都府</t>
    <rPh sb="2" eb="3">
      <t>フ</t>
    </rPh>
    <phoneticPr fontId="1"/>
  </si>
  <si>
    <t>27</t>
  </si>
  <si>
    <t>大阪府</t>
    <rPh sb="2" eb="3">
      <t>フ</t>
    </rPh>
    <phoneticPr fontId="1"/>
  </si>
  <si>
    <t>28</t>
  </si>
  <si>
    <t>兵庫県</t>
    <rPh sb="2" eb="3">
      <t>ケン</t>
    </rPh>
    <phoneticPr fontId="1"/>
  </si>
  <si>
    <t>29</t>
  </si>
  <si>
    <t>奈良県</t>
    <rPh sb="2" eb="3">
      <t>ケン</t>
    </rPh>
    <phoneticPr fontId="1"/>
  </si>
  <si>
    <t>30</t>
  </si>
  <si>
    <t>和歌山県</t>
    <rPh sb="3" eb="4">
      <t>ケン</t>
    </rPh>
    <phoneticPr fontId="1"/>
  </si>
  <si>
    <t>31</t>
  </si>
  <si>
    <t>鳥取県</t>
    <rPh sb="2" eb="3">
      <t>ケン</t>
    </rPh>
    <phoneticPr fontId="1"/>
  </si>
  <si>
    <t>32</t>
  </si>
  <si>
    <t>島根県</t>
    <rPh sb="2" eb="3">
      <t>ケン</t>
    </rPh>
    <phoneticPr fontId="1"/>
  </si>
  <si>
    <t>33</t>
  </si>
  <si>
    <t>岡山県</t>
    <rPh sb="2" eb="3">
      <t>ケン</t>
    </rPh>
    <phoneticPr fontId="1"/>
  </si>
  <si>
    <t>34</t>
  </si>
  <si>
    <t>広島県</t>
    <rPh sb="2" eb="3">
      <t>ケン</t>
    </rPh>
    <phoneticPr fontId="1"/>
  </si>
  <si>
    <t>35</t>
  </si>
  <si>
    <t>山口県</t>
    <rPh sb="2" eb="3">
      <t>ケン</t>
    </rPh>
    <phoneticPr fontId="1"/>
  </si>
  <si>
    <t>36</t>
  </si>
  <si>
    <t>徳島県</t>
    <rPh sb="2" eb="3">
      <t>ケン</t>
    </rPh>
    <phoneticPr fontId="1"/>
  </si>
  <si>
    <t>37</t>
  </si>
  <si>
    <t>香川県</t>
    <rPh sb="2" eb="3">
      <t>ケン</t>
    </rPh>
    <phoneticPr fontId="1"/>
  </si>
  <si>
    <t>38</t>
  </si>
  <si>
    <t>愛媛県</t>
    <rPh sb="2" eb="3">
      <t>ケン</t>
    </rPh>
    <phoneticPr fontId="1"/>
  </si>
  <si>
    <t>39</t>
  </si>
  <si>
    <t>高知県</t>
    <rPh sb="2" eb="3">
      <t>ケン</t>
    </rPh>
    <phoneticPr fontId="1"/>
  </si>
  <si>
    <t>40</t>
  </si>
  <si>
    <t>福岡県</t>
    <rPh sb="2" eb="3">
      <t>ケン</t>
    </rPh>
    <phoneticPr fontId="1"/>
  </si>
  <si>
    <t>41</t>
  </si>
  <si>
    <t>佐賀県</t>
    <rPh sb="2" eb="3">
      <t>ケン</t>
    </rPh>
    <phoneticPr fontId="1"/>
  </si>
  <si>
    <t>42</t>
  </si>
  <si>
    <t>長崎県</t>
    <rPh sb="2" eb="3">
      <t>ケン</t>
    </rPh>
    <phoneticPr fontId="1"/>
  </si>
  <si>
    <t>43</t>
  </si>
  <si>
    <t>熊本県</t>
    <rPh sb="2" eb="3">
      <t>ケン</t>
    </rPh>
    <phoneticPr fontId="1"/>
  </si>
  <si>
    <t>44</t>
  </si>
  <si>
    <t>大分県</t>
    <rPh sb="2" eb="3">
      <t>ケン</t>
    </rPh>
    <phoneticPr fontId="1"/>
  </si>
  <si>
    <t>45</t>
  </si>
  <si>
    <t>宮崎県</t>
    <rPh sb="2" eb="3">
      <t>ケン</t>
    </rPh>
    <phoneticPr fontId="1"/>
  </si>
  <si>
    <t>46</t>
  </si>
  <si>
    <t>鹿児島県</t>
    <rPh sb="3" eb="4">
      <t>ケン</t>
    </rPh>
    <phoneticPr fontId="1"/>
  </si>
  <si>
    <t>47</t>
  </si>
  <si>
    <t>沖縄県</t>
    <rPh sb="2" eb="3">
      <t>ケン</t>
    </rPh>
    <phoneticPr fontId="1"/>
  </si>
  <si>
    <t>○</t>
  </si>
  <si>
    <t>H18</t>
    <phoneticPr fontId="3"/>
  </si>
  <si>
    <t>H19</t>
  </si>
  <si>
    <t>H20</t>
  </si>
  <si>
    <t>H21</t>
  </si>
  <si>
    <t>H22</t>
  </si>
  <si>
    <t>H23</t>
  </si>
  <si>
    <t>H24</t>
  </si>
  <si>
    <t>H25</t>
  </si>
  <si>
    <t>年度選択リスト</t>
    <rPh sb="0" eb="1">
      <t>ネン</t>
    </rPh>
    <rPh sb="1" eb="2">
      <t>ド</t>
    </rPh>
    <rPh sb="2" eb="4">
      <t>センタク</t>
    </rPh>
    <phoneticPr fontId="1"/>
  </si>
  <si>
    <t>都道府県番号リスト</t>
    <rPh sb="0" eb="4">
      <t>トドウフケン</t>
    </rPh>
    <rPh sb="4" eb="6">
      <t>バンゴウ</t>
    </rPh>
    <phoneticPr fontId="1"/>
  </si>
  <si>
    <t>取りまとめ機関番号リスト</t>
    <rPh sb="0" eb="1">
      <t>ト</t>
    </rPh>
    <rPh sb="5" eb="7">
      <t>キカン</t>
    </rPh>
    <rPh sb="7" eb="9">
      <t>バンゴウ</t>
    </rPh>
    <phoneticPr fontId="1"/>
  </si>
  <si>
    <t>選択リスト</t>
    <rPh sb="0" eb="2">
      <t>センタク</t>
    </rPh>
    <phoneticPr fontId="1"/>
  </si>
  <si>
    <t>提出区分リスト</t>
    <rPh sb="0" eb="2">
      <t>テイシュツ</t>
    </rPh>
    <rPh sb="2" eb="4">
      <t>クブン</t>
    </rPh>
    <phoneticPr fontId="1"/>
  </si>
  <si>
    <t>年齢の算出基準</t>
    <rPh sb="0" eb="2">
      <t>ネンレイ</t>
    </rPh>
    <rPh sb="3" eb="5">
      <t>サンシュツ</t>
    </rPh>
    <rPh sb="5" eb="7">
      <t>キジュン</t>
    </rPh>
    <phoneticPr fontId="1"/>
  </si>
  <si>
    <t>現在</t>
    <rPh sb="0" eb="2">
      <t>ゲンザイ</t>
    </rPh>
    <phoneticPr fontId="3"/>
  </si>
  <si>
    <t>●</t>
    <phoneticPr fontId="3"/>
  </si>
  <si>
    <t>性別選択リスト</t>
    <rPh sb="0" eb="2">
      <t>セイベツ</t>
    </rPh>
    <rPh sb="2" eb="4">
      <t>センタク</t>
    </rPh>
    <phoneticPr fontId="3"/>
  </si>
  <si>
    <t>男</t>
    <rPh sb="0" eb="1">
      <t>オトコ</t>
    </rPh>
    <phoneticPr fontId="1"/>
  </si>
  <si>
    <t>女</t>
    <rPh sb="0" eb="1">
      <t>オンナ</t>
    </rPh>
    <phoneticPr fontId="1"/>
  </si>
  <si>
    <t>雇用区分リスト</t>
    <rPh sb="0" eb="2">
      <t>コヨウ</t>
    </rPh>
    <rPh sb="2" eb="4">
      <t>クブン</t>
    </rPh>
    <phoneticPr fontId="3"/>
  </si>
  <si>
    <t>採用手段リスト</t>
    <rPh sb="0" eb="2">
      <t>サイヨウ</t>
    </rPh>
    <rPh sb="2" eb="4">
      <t>シュダン</t>
    </rPh>
    <phoneticPr fontId="3"/>
  </si>
  <si>
    <t>ハローワーク</t>
  </si>
  <si>
    <t>労確センター</t>
    <rPh sb="0" eb="1">
      <t>ロウ</t>
    </rPh>
    <rPh sb="1" eb="2">
      <t>アキラ</t>
    </rPh>
    <phoneticPr fontId="4"/>
  </si>
  <si>
    <t>学校</t>
  </si>
  <si>
    <t>縁故関係</t>
  </si>
  <si>
    <t>知人の紹介</t>
  </si>
  <si>
    <t>本人の意志</t>
  </si>
  <si>
    <t>その他</t>
  </si>
  <si>
    <t>常用(季節・通年以外)</t>
  </si>
  <si>
    <t>臨時雇用</t>
  </si>
  <si>
    <t>常用（通年雇用）</t>
    <rPh sb="0" eb="2">
      <t>ジョウヨウ</t>
    </rPh>
    <rPh sb="5" eb="7">
      <t>コヨウ</t>
    </rPh>
    <phoneticPr fontId="3"/>
  </si>
  <si>
    <t>常用（季節雇用）</t>
    <rPh sb="0" eb="2">
      <t>ジョウヨウ</t>
    </rPh>
    <phoneticPr fontId="3"/>
  </si>
  <si>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</si>
  <si>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</si>
  <si>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</si>
  <si>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</si>
  <si>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</si>
  <si>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</si>
  <si>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</si>
  <si>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</si>
  <si>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</si>
  <si>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</si>
  <si>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</si>
  <si>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6"/>
  </si>
  <si>
    <t>一般財団法人</t>
  </si>
  <si>
    <t>社団法人</t>
  </si>
  <si>
    <t>公益社団法人</t>
  </si>
  <si>
    <t>一般社団法人</t>
    <rPh sb="0" eb="2">
      <t>イッパン</t>
    </rPh>
    <phoneticPr fontId="6"/>
  </si>
  <si>
    <t>個人</t>
  </si>
  <si>
    <t>その他</t>
    <rPh sb="2" eb="3">
      <t>タ</t>
    </rPh>
    <phoneticPr fontId="6"/>
  </si>
  <si>
    <t>事業体区分リスト</t>
    <rPh sb="0" eb="3">
      <t>ジギョウタイ</t>
    </rPh>
    <rPh sb="3" eb="5">
      <t>クブン</t>
    </rPh>
    <phoneticPr fontId="3"/>
  </si>
  <si>
    <t>以上</t>
    <rPh sb="0" eb="2">
      <t>イジョウ</t>
    </rPh>
    <phoneticPr fontId="1"/>
  </si>
  <si>
    <t>素材生産</t>
    <rPh sb="0" eb="2">
      <t>ソザイ</t>
    </rPh>
    <rPh sb="2" eb="4">
      <t>セイサン</t>
    </rPh>
    <phoneticPr fontId="8"/>
  </si>
  <si>
    <t>主伐</t>
    <rPh sb="0" eb="2">
      <t>シュバツ</t>
    </rPh>
    <phoneticPr fontId="8"/>
  </si>
  <si>
    <t>間伐</t>
    <rPh sb="0" eb="2">
      <t>カンバツ</t>
    </rPh>
    <phoneticPr fontId="8"/>
  </si>
  <si>
    <t>下刈</t>
    <rPh sb="0" eb="2">
      <t>シタガ</t>
    </rPh>
    <phoneticPr fontId="8"/>
  </si>
  <si>
    <t>労働生産性</t>
    <rPh sb="0" eb="2">
      <t>ロウドウ</t>
    </rPh>
    <rPh sb="2" eb="5">
      <t>セイサンセイ</t>
    </rPh>
    <phoneticPr fontId="8"/>
  </si>
  <si>
    <t>植付</t>
    <rPh sb="0" eb="2">
      <t>ウエツケ</t>
    </rPh>
    <phoneticPr fontId="8"/>
  </si>
  <si>
    <t>実　績</t>
    <rPh sb="0" eb="1">
      <t>ジツ</t>
    </rPh>
    <rPh sb="2" eb="3">
      <t>イサオ</t>
    </rPh>
    <phoneticPr fontId="8"/>
  </si>
  <si>
    <t>年度</t>
    <rPh sb="0" eb="2">
      <t>ネンド</t>
    </rPh>
    <phoneticPr fontId="8"/>
  </si>
  <si>
    <t>都道府県</t>
    <rPh sb="0" eb="4">
      <t>トドウフケン</t>
    </rPh>
    <phoneticPr fontId="8"/>
  </si>
  <si>
    <t>取りまとめ機関</t>
    <rPh sb="0" eb="1">
      <t>ト</t>
    </rPh>
    <rPh sb="5" eb="7">
      <t>キカン</t>
    </rPh>
    <phoneticPr fontId="8"/>
  </si>
  <si>
    <t>受付番号</t>
    <rPh sb="0" eb="2">
      <t>ウケツケ</t>
    </rPh>
    <rPh sb="2" eb="4">
      <t>バンゴウ</t>
    </rPh>
    <phoneticPr fontId="8"/>
  </si>
  <si>
    <t>代表者名</t>
    <phoneticPr fontId="8"/>
  </si>
  <si>
    <t>住所</t>
    <rPh sb="0" eb="2">
      <t>ジュウショ</t>
    </rPh>
    <phoneticPr fontId="8"/>
  </si>
  <si>
    <t>郵便番号</t>
    <rPh sb="0" eb="2">
      <t>ユウビン</t>
    </rPh>
    <rPh sb="2" eb="4">
      <t>バンゴウ</t>
    </rPh>
    <phoneticPr fontId="8"/>
  </si>
  <si>
    <t>担当者名</t>
    <rPh sb="0" eb="3">
      <t>タントウシャ</t>
    </rPh>
    <rPh sb="3" eb="4">
      <t>メイ</t>
    </rPh>
    <phoneticPr fontId="8"/>
  </si>
  <si>
    <t>電話番号</t>
    <phoneticPr fontId="8"/>
  </si>
  <si>
    <t>E-Mail</t>
    <phoneticPr fontId="8"/>
  </si>
  <si>
    <t>認定年月日</t>
    <phoneticPr fontId="8"/>
  </si>
  <si>
    <t>認定番号</t>
    <phoneticPr fontId="8"/>
  </si>
  <si>
    <t>未認定の場合の提出年月日</t>
    <phoneticPr fontId="8"/>
  </si>
  <si>
    <t>事業量</t>
    <rPh sb="0" eb="3">
      <t>ジギョウリョウ</t>
    </rPh>
    <phoneticPr fontId="8"/>
  </si>
  <si>
    <t>雇用量</t>
    <rPh sb="0" eb="3">
      <t>コヨウリョウ</t>
    </rPh>
    <phoneticPr fontId="8"/>
  </si>
  <si>
    <t>（㎥）</t>
    <phoneticPr fontId="8"/>
  </si>
  <si>
    <t>（人日）</t>
    <phoneticPr fontId="8"/>
  </si>
  <si>
    <t>（㎥/人日）</t>
    <phoneticPr fontId="8"/>
  </si>
  <si>
    <t>（ha）</t>
    <phoneticPr fontId="8"/>
  </si>
  <si>
    <t>（ha/人日）</t>
    <phoneticPr fontId="8"/>
  </si>
  <si>
    <t>（㎥／人日）</t>
    <phoneticPr fontId="8"/>
  </si>
  <si>
    <t>（ha／人日）</t>
    <phoneticPr fontId="8"/>
  </si>
  <si>
    <t>改　善　計　画</t>
    <rPh sb="0" eb="1">
      <t>カイ</t>
    </rPh>
    <rPh sb="2" eb="3">
      <t>ヨシ</t>
    </rPh>
    <rPh sb="4" eb="5">
      <t>ケイ</t>
    </rPh>
    <rPh sb="6" eb="7">
      <t>ガ</t>
    </rPh>
    <phoneticPr fontId="8"/>
  </si>
  <si>
    <t>達成率
（％）</t>
    <rPh sb="0" eb="3">
      <t>タッセイリツ</t>
    </rPh>
    <phoneticPr fontId="8"/>
  </si>
  <si>
    <t>（注）</t>
    <rPh sb="1" eb="2">
      <t>チュウ</t>
    </rPh>
    <phoneticPr fontId="8"/>
  </si>
  <si>
    <t>-</t>
    <phoneticPr fontId="3"/>
  </si>
  <si>
    <t>提出区分：</t>
    <rPh sb="0" eb="2">
      <t>テイシュツ</t>
    </rPh>
    <rPh sb="2" eb="4">
      <t>クブン</t>
    </rPh>
    <phoneticPr fontId="1"/>
  </si>
  <si>
    <t>様式1-1</t>
    <rPh sb="0" eb="1">
      <t>ヨウシキ</t>
    </rPh>
    <phoneticPr fontId="1"/>
  </si>
  <si>
    <t>様式1-2</t>
    <rPh sb="0" eb="1">
      <t>ヨウシキ</t>
    </rPh>
    <phoneticPr fontId="1"/>
  </si>
  <si>
    <t>様式1-3</t>
    <rPh sb="0" eb="1">
      <t>ヨウシキ</t>
    </rPh>
    <phoneticPr fontId="1"/>
  </si>
  <si>
    <t>様式1-1</t>
    <rPh sb="0" eb="2">
      <t>ヨウシキ</t>
    </rPh>
    <phoneticPr fontId="1"/>
  </si>
  <si>
    <t>ＦＷ２</t>
    <phoneticPr fontId="8"/>
  </si>
  <si>
    <t>ＦＷ３</t>
    <phoneticPr fontId="8"/>
  </si>
  <si>
    <t>雇用管理</t>
    <rPh sb="0" eb="2">
      <t>コヨウ</t>
    </rPh>
    <rPh sb="2" eb="4">
      <t>カンリ</t>
    </rPh>
    <phoneticPr fontId="1"/>
  </si>
  <si>
    <t>林業就業経験月数</t>
    <rPh sb="0" eb="2">
      <t>リンギョウ</t>
    </rPh>
    <rPh sb="2" eb="4">
      <t>シュウギョウ</t>
    </rPh>
    <rPh sb="4" eb="6">
      <t>ケイケン</t>
    </rPh>
    <rPh sb="6" eb="7">
      <t>ツキ</t>
    </rPh>
    <rPh sb="7" eb="8">
      <t>スウ</t>
    </rPh>
    <phoneticPr fontId="1"/>
  </si>
  <si>
    <t>氏名</t>
    <rPh sb="0" eb="2">
      <t>シメイ</t>
    </rPh>
    <phoneticPr fontId="1"/>
  </si>
  <si>
    <t>生年月日</t>
    <rPh sb="0" eb="2">
      <t>セイネン</t>
    </rPh>
    <rPh sb="2" eb="4">
      <t>ガッピ</t>
    </rPh>
    <phoneticPr fontId="1"/>
  </si>
  <si>
    <t>年齢</t>
    <rPh sb="0" eb="2">
      <t>ネンレイ</t>
    </rPh>
    <phoneticPr fontId="1"/>
  </si>
  <si>
    <t>性別</t>
    <rPh sb="0" eb="2">
      <t>セイベツ</t>
    </rPh>
    <phoneticPr fontId="1"/>
  </si>
  <si>
    <t>研修生氏名等</t>
    <phoneticPr fontId="1"/>
  </si>
  <si>
    <t>研修区分</t>
    <rPh sb="0" eb="2">
      <t>ケンシュウ</t>
    </rPh>
    <rPh sb="2" eb="4">
      <t>クブン</t>
    </rPh>
    <phoneticPr fontId="1"/>
  </si>
  <si>
    <t>FW1</t>
    <phoneticPr fontId="11"/>
  </si>
  <si>
    <t>FW2</t>
    <phoneticPr fontId="11"/>
  </si>
  <si>
    <t>FW3</t>
    <phoneticPr fontId="11"/>
  </si>
  <si>
    <t>林業就業経験年数</t>
    <rPh sb="0" eb="2">
      <t>リンギョウ</t>
    </rPh>
    <rPh sb="2" eb="4">
      <t>シュウギョウ</t>
    </rPh>
    <rPh sb="4" eb="6">
      <t>ケイケン</t>
    </rPh>
    <rPh sb="6" eb="7">
      <t>ネン</t>
    </rPh>
    <rPh sb="7" eb="8">
      <t>スウ</t>
    </rPh>
    <phoneticPr fontId="1"/>
  </si>
  <si>
    <t>年度</t>
    <rPh sb="0" eb="2">
      <t>ネンド</t>
    </rPh>
    <phoneticPr fontId="11"/>
  </si>
  <si>
    <t>都道府県</t>
    <rPh sb="0" eb="4">
      <t>トドウフケン</t>
    </rPh>
    <phoneticPr fontId="11"/>
  </si>
  <si>
    <t>取りまとめ機関</t>
    <rPh sb="0" eb="1">
      <t>ト</t>
    </rPh>
    <rPh sb="5" eb="7">
      <t>キカン</t>
    </rPh>
    <phoneticPr fontId="11"/>
  </si>
  <si>
    <t>受付番号</t>
    <rPh sb="0" eb="2">
      <t>ウケツケ</t>
    </rPh>
    <rPh sb="2" eb="4">
      <t>バンゴウ</t>
    </rPh>
    <phoneticPr fontId="11"/>
  </si>
  <si>
    <t>確認事項</t>
    <rPh sb="0" eb="2">
      <t>カクニン</t>
    </rPh>
    <rPh sb="2" eb="4">
      <t>ジコウ</t>
    </rPh>
    <phoneticPr fontId="11"/>
  </si>
  <si>
    <t>FL</t>
    <phoneticPr fontId="11"/>
  </si>
  <si>
    <t>FM</t>
    <phoneticPr fontId="11"/>
  </si>
  <si>
    <t>申請名簿</t>
    <rPh sb="0" eb="2">
      <t>シンセイ</t>
    </rPh>
    <rPh sb="2" eb="4">
      <t>メイボ</t>
    </rPh>
    <phoneticPr fontId="1"/>
  </si>
  <si>
    <t>採用
年月日
（予定）</t>
    <rPh sb="0" eb="2">
      <t>サイヨウ</t>
    </rPh>
    <rPh sb="3" eb="6">
      <t>ネンガッピ</t>
    </rPh>
    <rPh sb="8" eb="10">
      <t>ヨテイ</t>
    </rPh>
    <phoneticPr fontId="1"/>
  </si>
  <si>
    <t>備考
（事業所名）</t>
    <rPh sb="0" eb="2">
      <t>ビコウ</t>
    </rPh>
    <rPh sb="4" eb="6">
      <t>ジギョウ</t>
    </rPh>
    <rPh sb="6" eb="7">
      <t>ショ</t>
    </rPh>
    <rPh sb="7" eb="8">
      <t>メイ</t>
    </rPh>
    <phoneticPr fontId="1"/>
  </si>
  <si>
    <t>様式1-2</t>
    <rPh sb="0" eb="2">
      <t>ヨウシキ</t>
    </rPh>
    <phoneticPr fontId="7"/>
  </si>
  <si>
    <t>様式1-3</t>
    <rPh sb="0" eb="2">
      <t>ヨウシキ</t>
    </rPh>
    <phoneticPr fontId="1"/>
  </si>
  <si>
    <t>ﾌﾘｶﾞﾅ</t>
    <phoneticPr fontId="1"/>
  </si>
  <si>
    <t>研修生資格の確認</t>
    <rPh sb="0" eb="3">
      <t>ケンシュウセイ</t>
    </rPh>
    <rPh sb="3" eb="5">
      <t>シカク</t>
    </rPh>
    <rPh sb="6" eb="8">
      <t>カクニン</t>
    </rPh>
    <phoneticPr fontId="1"/>
  </si>
  <si>
    <t>自社で林業就業</t>
    <phoneticPr fontId="8"/>
  </si>
  <si>
    <t>他社で林業就業
(一人親方,自営含む)</t>
    <rPh sb="9" eb="11">
      <t>ヒトリ</t>
    </rPh>
    <rPh sb="11" eb="13">
      <t>オヤカタ</t>
    </rPh>
    <rPh sb="14" eb="16">
      <t>ジエイ</t>
    </rPh>
    <rPh sb="16" eb="17">
      <t>フク</t>
    </rPh>
    <phoneticPr fontId="8"/>
  </si>
  <si>
    <t>合計</t>
    <rPh sb="0" eb="2">
      <t>ゴウケイ</t>
    </rPh>
    <phoneticPr fontId="8"/>
  </si>
  <si>
    <t>内　訳</t>
    <phoneticPr fontId="8"/>
  </si>
  <si>
    <t>ＦＬ</t>
    <phoneticPr fontId="8"/>
  </si>
  <si>
    <t>ＦＭ</t>
    <phoneticPr fontId="8"/>
  </si>
  <si>
    <t>　　　５　H29に後期研修を開始し、H30に引き続き同じ研修区分の研修を行う者は備考欄に「H29後期研修生」と記載すること。</t>
    <rPh sb="9" eb="11">
      <t>コウキ</t>
    </rPh>
    <rPh sb="11" eb="13">
      <t>ケンシュウ</t>
    </rPh>
    <rPh sb="14" eb="16">
      <t>カイシ</t>
    </rPh>
    <rPh sb="22" eb="23">
      <t>ヒ</t>
    </rPh>
    <rPh sb="24" eb="25">
      <t>ツヅ</t>
    </rPh>
    <rPh sb="26" eb="27">
      <t>オナ</t>
    </rPh>
    <rPh sb="28" eb="30">
      <t>ケンシュウ</t>
    </rPh>
    <rPh sb="30" eb="32">
      <t>クブン</t>
    </rPh>
    <rPh sb="33" eb="35">
      <t>ケンシュウ</t>
    </rPh>
    <rPh sb="36" eb="37">
      <t>オコナ</t>
    </rPh>
    <rPh sb="38" eb="39">
      <t>シャ</t>
    </rPh>
    <rPh sb="40" eb="42">
      <t>ビコウ</t>
    </rPh>
    <rPh sb="42" eb="43">
      <t>ラン</t>
    </rPh>
    <rPh sb="48" eb="50">
      <t>コウキ</t>
    </rPh>
    <rPh sb="50" eb="52">
      <t>ケンシュウ</t>
    </rPh>
    <rPh sb="52" eb="53">
      <t>セイ</t>
    </rPh>
    <rPh sb="55" eb="57">
      <t>キサイ</t>
    </rPh>
    <phoneticPr fontId="11"/>
  </si>
  <si>
    <t>　　　　　※H29に後期研修を開始し、H30には次の年次の研修区分の研修を行う者は備考欄に記載する必要はありません。</t>
    <rPh sb="41" eb="43">
      <t>ビコウ</t>
    </rPh>
    <rPh sb="43" eb="44">
      <t>ラン</t>
    </rPh>
    <rPh sb="45" eb="47">
      <t>キサイ</t>
    </rPh>
    <rPh sb="49" eb="51">
      <t>ヒツヨウ</t>
    </rPh>
    <phoneticPr fontId="11"/>
  </si>
  <si>
    <t>H26</t>
  </si>
  <si>
    <t>H27</t>
  </si>
  <si>
    <t>H28</t>
  </si>
  <si>
    <t>H29</t>
  </si>
  <si>
    <r>
      <t>H</t>
    </r>
    <r>
      <rPr>
        <sz val="11"/>
        <color theme="1"/>
        <rFont val="ＭＳ Ｐゴシック"/>
        <family val="3"/>
        <charset val="128"/>
        <scheme val="minor"/>
      </rPr>
      <t>30</t>
    </r>
    <phoneticPr fontId="3"/>
  </si>
  <si>
    <t>ＦＷ１研修生数</t>
    <rPh sb="3" eb="5">
      <t>ケンシュウ</t>
    </rPh>
    <phoneticPr fontId="8"/>
  </si>
  <si>
    <t>離脱</t>
    <rPh sb="0" eb="2">
      <t>リダツ</t>
    </rPh>
    <phoneticPr fontId="8"/>
  </si>
  <si>
    <t>申請時の定着率</t>
    <phoneticPr fontId="13"/>
  </si>
  <si>
    <t>後期研修生数</t>
    <rPh sb="0" eb="2">
      <t>コウキ</t>
    </rPh>
    <rPh sb="2" eb="5">
      <t>ケンシュウセイ</t>
    </rPh>
    <rPh sb="5" eb="6">
      <t>スウ</t>
    </rPh>
    <phoneticPr fontId="8"/>
  </si>
  <si>
    <t>造林保育</t>
    <rPh sb="0" eb="1">
      <t>ツクリ</t>
    </rPh>
    <rPh sb="1" eb="2">
      <t>ハヤシ</t>
    </rPh>
    <rPh sb="2" eb="3">
      <t>タモツ</t>
    </rPh>
    <rPh sb="3" eb="4">
      <t>イク</t>
    </rPh>
    <phoneticPr fontId="8"/>
  </si>
  <si>
    <t>うち死亡</t>
    <rPh sb="2" eb="4">
      <t>シボウ</t>
    </rPh>
    <phoneticPr fontId="8"/>
  </si>
  <si>
    <t>件数（休業4日以上）</t>
    <phoneticPr fontId="8"/>
  </si>
  <si>
    <t>予備登録申請書</t>
    <rPh sb="0" eb="2">
      <t>ヨビ</t>
    </rPh>
    <rPh sb="2" eb="4">
      <t>トウロク</t>
    </rPh>
    <rPh sb="4" eb="7">
      <t>シンセイショ</t>
    </rPh>
    <phoneticPr fontId="1"/>
  </si>
  <si>
    <t>登録申請書</t>
    <phoneticPr fontId="3"/>
  </si>
  <si>
    <t>変更登録申請書</t>
    <phoneticPr fontId="3"/>
  </si>
  <si>
    <t>更新期限日</t>
    <rPh sb="0" eb="2">
      <t>コウシン</t>
    </rPh>
    <rPh sb="2" eb="4">
      <t>キゲン</t>
    </rPh>
    <rPh sb="4" eb="5">
      <t>ヒ</t>
    </rPh>
    <phoneticPr fontId="8"/>
  </si>
  <si>
    <t>和暦</t>
    <rPh sb="0" eb="2">
      <t>ワレキ</t>
    </rPh>
    <phoneticPr fontId="1"/>
  </si>
  <si>
    <t>林業労働災害件数</t>
    <phoneticPr fontId="8"/>
  </si>
  <si>
    <t>ＦＷ１</t>
    <phoneticPr fontId="8"/>
  </si>
  <si>
    <t>発信日付（配付日）</t>
    <rPh sb="0" eb="2">
      <t>ハッシン</t>
    </rPh>
    <rPh sb="2" eb="4">
      <t>ヒヅケ</t>
    </rPh>
    <rPh sb="5" eb="7">
      <t>ハイフ</t>
    </rPh>
    <rPh sb="7" eb="8">
      <t>ヒ</t>
    </rPh>
    <phoneticPr fontId="1"/>
  </si>
  <si>
    <t>開始日</t>
    <rPh sb="0" eb="2">
      <t>カイシ</t>
    </rPh>
    <rPh sb="2" eb="3">
      <t>ビ</t>
    </rPh>
    <phoneticPr fontId="1"/>
  </si>
  <si>
    <t>終了日</t>
    <rPh sb="0" eb="2">
      <t>シュウリョウ</t>
    </rPh>
    <rPh sb="2" eb="3">
      <t>ビ</t>
    </rPh>
    <phoneticPr fontId="1"/>
  </si>
  <si>
    <t>R2</t>
    <phoneticPr fontId="3"/>
  </si>
  <si>
    <t>経営体名</t>
    <rPh sb="0" eb="2">
      <t>ケイエイ</t>
    </rPh>
    <phoneticPr fontId="8"/>
  </si>
  <si>
    <t>経営体区分</t>
    <rPh sb="0" eb="2">
      <t>ケイエイ</t>
    </rPh>
    <phoneticPr fontId="8"/>
  </si>
  <si>
    <t>①林業経営体情報</t>
    <rPh sb="1" eb="3">
      <t>リンギョウ</t>
    </rPh>
    <rPh sb="3" eb="6">
      <t>ケイエイタイ</t>
    </rPh>
    <rPh sb="6" eb="8">
      <t>ジョウホウ</t>
    </rPh>
    <phoneticPr fontId="7"/>
  </si>
  <si>
    <t>経営体管理</t>
    <rPh sb="0" eb="3">
      <t>ケイエイタイ</t>
    </rPh>
    <rPh sb="3" eb="5">
      <t>カンリ</t>
    </rPh>
    <phoneticPr fontId="8"/>
  </si>
  <si>
    <t>履歴書(写)の提出</t>
    <rPh sb="0" eb="3">
      <t>リレキショ</t>
    </rPh>
    <rPh sb="4" eb="5">
      <t>ウツ</t>
    </rPh>
    <rPh sb="7" eb="9">
      <t>テイシュツ</t>
    </rPh>
    <phoneticPr fontId="1"/>
  </si>
  <si>
    <t>雇用契約書(写)の提出</t>
    <rPh sb="0" eb="2">
      <t>コヨウ</t>
    </rPh>
    <rPh sb="2" eb="5">
      <t>ケイヤクショ</t>
    </rPh>
    <rPh sb="6" eb="7">
      <t>ウツ</t>
    </rPh>
    <rPh sb="9" eb="11">
      <t>テイシュツ</t>
    </rPh>
    <phoneticPr fontId="1"/>
  </si>
  <si>
    <t>経営体名</t>
    <rPh sb="0" eb="3">
      <t>ケイエイタイ</t>
    </rPh>
    <rPh sb="3" eb="4">
      <t>メイ</t>
    </rPh>
    <phoneticPr fontId="11"/>
  </si>
  <si>
    <t>研修生数</t>
    <phoneticPr fontId="13"/>
  </si>
  <si>
    <t>①様式の入力については、入力方法解説を参照の上、記載して下さい</t>
    <phoneticPr fontId="1"/>
  </si>
  <si>
    <t>林業経営体名</t>
    <rPh sb="0" eb="2">
      <t>リンギョウ</t>
    </rPh>
    <rPh sb="2" eb="5">
      <t>ケイエイタイ</t>
    </rPh>
    <rPh sb="5" eb="6">
      <t>メイ</t>
    </rPh>
    <phoneticPr fontId="1"/>
  </si>
  <si>
    <t>林業経営体管理</t>
    <rPh sb="0" eb="2">
      <t>リンギョウ</t>
    </rPh>
    <rPh sb="2" eb="5">
      <t>ケイエイタイ</t>
    </rPh>
    <rPh sb="5" eb="7">
      <t>カンリ</t>
    </rPh>
    <phoneticPr fontId="1"/>
  </si>
  <si>
    <t>林業経営体管理</t>
    <rPh sb="0" eb="2">
      <t>リンギョウ</t>
    </rPh>
    <rPh sb="2" eb="5">
      <t>ケイエイタイ</t>
    </rPh>
    <rPh sb="5" eb="7">
      <t>カンリ</t>
    </rPh>
    <phoneticPr fontId="11"/>
  </si>
  <si>
    <t>R2年度</t>
    <rPh sb="2" eb="4">
      <t>ネンド</t>
    </rPh>
    <phoneticPr fontId="13"/>
  </si>
  <si>
    <t>事　業　計　画</t>
    <rPh sb="0" eb="1">
      <t>コト</t>
    </rPh>
    <rPh sb="2" eb="3">
      <t>ゴウ</t>
    </rPh>
    <rPh sb="4" eb="5">
      <t>ケイ</t>
    </rPh>
    <rPh sb="6" eb="7">
      <t>ガ</t>
    </rPh>
    <phoneticPr fontId="8"/>
  </si>
  <si>
    <t>R1</t>
    <phoneticPr fontId="3"/>
  </si>
  <si>
    <t>R3</t>
    <phoneticPr fontId="3"/>
  </si>
  <si>
    <t>R3年度</t>
    <rPh sb="2" eb="4">
      <t>ネンド</t>
    </rPh>
    <phoneticPr fontId="13"/>
  </si>
  <si>
    <r>
      <t>当年度</t>
    </r>
    <r>
      <rPr>
        <sz val="9"/>
        <rFont val="ＭＳ Ｐゴシック"/>
        <family val="3"/>
        <charset val="128"/>
        <scheme val="minor"/>
      </rPr>
      <t>計画</t>
    </r>
    <rPh sb="0" eb="3">
      <t>トウネンド</t>
    </rPh>
    <rPh sb="3" eb="5">
      <t>ケイカク</t>
    </rPh>
    <phoneticPr fontId="8"/>
  </si>
  <si>
    <r>
      <rPr>
        <sz val="9"/>
        <color rgb="FFFF0000"/>
        <rFont val="ＭＳ Ｐゴシック"/>
        <family val="3"/>
        <charset val="128"/>
        <scheme val="minor"/>
      </rPr>
      <t>前年度</t>
    </r>
    <r>
      <rPr>
        <sz val="9"/>
        <color theme="1"/>
        <rFont val="ＭＳ Ｐゴシック"/>
        <family val="3"/>
        <charset val="128"/>
        <scheme val="minor"/>
      </rPr>
      <t>計画の達成状況</t>
    </r>
    <rPh sb="0" eb="3">
      <t>ゼンネンド</t>
    </rPh>
    <rPh sb="1" eb="3">
      <t>ネンド</t>
    </rPh>
    <rPh sb="3" eb="5">
      <t>ケイカク</t>
    </rPh>
    <rPh sb="6" eb="8">
      <t>タッセイ</t>
    </rPh>
    <rPh sb="8" eb="10">
      <t>ジョウキョウ</t>
    </rPh>
    <phoneticPr fontId="8"/>
  </si>
  <si>
    <t>　　　３　対象事業所に所属する申請予定研修生は、事業所名を備考に記載すること</t>
    <rPh sb="5" eb="7">
      <t>タイショウ</t>
    </rPh>
    <rPh sb="7" eb="10">
      <t>ジギョウショ</t>
    </rPh>
    <rPh sb="11" eb="13">
      <t>ショゾク</t>
    </rPh>
    <rPh sb="15" eb="17">
      <t>シンセイ</t>
    </rPh>
    <rPh sb="17" eb="19">
      <t>ヨテイ</t>
    </rPh>
    <rPh sb="19" eb="22">
      <t>ケンシュウセイ</t>
    </rPh>
    <rPh sb="24" eb="27">
      <t>ジギョウショ</t>
    </rPh>
    <rPh sb="27" eb="28">
      <t>メイ</t>
    </rPh>
    <rPh sb="29" eb="31">
      <t>ビコウ</t>
    </rPh>
    <rPh sb="32" eb="34">
      <t>キサイ</t>
    </rPh>
    <phoneticPr fontId="11"/>
  </si>
  <si>
    <t>R4</t>
    <phoneticPr fontId="3"/>
  </si>
  <si>
    <t>R4年度</t>
    <rPh sb="2" eb="4">
      <t>ネンド</t>
    </rPh>
    <phoneticPr fontId="13"/>
  </si>
  <si>
    <t>多能工化研修</t>
    <rPh sb="2" eb="3">
      <t>コウ</t>
    </rPh>
    <phoneticPr fontId="8"/>
  </si>
  <si>
    <t>多能工化研修</t>
    <rPh sb="0" eb="1">
      <t>タ</t>
    </rPh>
    <rPh sb="3" eb="4">
      <t>カ</t>
    </rPh>
    <rPh sb="4" eb="6">
      <t>ケンシュウ</t>
    </rPh>
    <phoneticPr fontId="11"/>
  </si>
  <si>
    <t>（予備）</t>
    <rPh sb="1" eb="3">
      <t>ヨビ</t>
    </rPh>
    <phoneticPr fontId="1"/>
  </si>
  <si>
    <t>森林林業協同組合連合会</t>
    <rPh sb="0" eb="2">
      <t>シンリン</t>
    </rPh>
    <rPh sb="2" eb="4">
      <t>リンギョウ</t>
    </rPh>
    <rPh sb="4" eb="6">
      <t>キョウドウ</t>
    </rPh>
    <rPh sb="6" eb="8">
      <t>クミアイ</t>
    </rPh>
    <rPh sb="8" eb="11">
      <t>レンゴウカイ</t>
    </rPh>
    <phoneticPr fontId="1"/>
  </si>
  <si>
    <t>都道府県
番号</t>
    <rPh sb="0" eb="4">
      <t>トドウフケン</t>
    </rPh>
    <rPh sb="5" eb="7">
      <t>バンゴウ</t>
    </rPh>
    <phoneticPr fontId="1"/>
  </si>
  <si>
    <t>取りまとめ
機関番号</t>
    <rPh sb="0" eb="1">
      <t>ト</t>
    </rPh>
    <rPh sb="6" eb="8">
      <t>キカン</t>
    </rPh>
    <rPh sb="8" eb="10">
      <t>バンゴウ</t>
    </rPh>
    <phoneticPr fontId="1"/>
  </si>
  <si>
    <t>労確法の
認定あり
又は申請中</t>
    <rPh sb="10" eb="11">
      <t>マタ</t>
    </rPh>
    <rPh sb="12" eb="14">
      <t>シンセイ</t>
    </rPh>
    <rPh sb="14" eb="15">
      <t>チュウ</t>
    </rPh>
    <phoneticPr fontId="8"/>
  </si>
  <si>
    <t>労確法の
認定なし
（未申請）</t>
    <rPh sb="11" eb="14">
      <t>ミシンセイ</t>
    </rPh>
    <phoneticPr fontId="8"/>
  </si>
  <si>
    <t>⇒</t>
    <phoneticPr fontId="13"/>
  </si>
  <si>
    <t>（ａ）月給制への対応</t>
  </si>
  <si>
    <t>（ｂ）賃金の引き上げへの対応</t>
  </si>
  <si>
    <t>（ｃ）社会保険等への対応</t>
  </si>
  <si>
    <t>（ｄ）労働安全対策への対応</t>
  </si>
  <si>
    <t>（ｅ）下請け先等に対する労働安全対策への対応</t>
  </si>
  <si>
    <t>（ｆ）能力評価システムの導入</t>
    <phoneticPr fontId="13"/>
  </si>
  <si>
    <t>配点用　選択肢リスト</t>
    <rPh sb="0" eb="2">
      <t>ハイテン</t>
    </rPh>
    <rPh sb="2" eb="3">
      <t>ヨウ</t>
    </rPh>
    <rPh sb="4" eb="7">
      <t>センタクシ</t>
    </rPh>
    <phoneticPr fontId="3"/>
  </si>
  <si>
    <r>
      <t>【労働災害】は、</t>
    </r>
    <r>
      <rPr>
        <b/>
        <u/>
        <sz val="10"/>
        <color indexed="10"/>
        <rFont val="ＭＳ Ｐゴシック"/>
        <family val="3"/>
        <charset val="128"/>
      </rPr>
      <t>当該年</t>
    </r>
    <r>
      <rPr>
        <sz val="10"/>
        <color indexed="8"/>
        <rFont val="ＭＳ Ｐゴシック"/>
        <family val="3"/>
        <charset val="128"/>
      </rPr>
      <t>において発生した休業４日以上の災害件数を上段、うち死亡災害を下段に入力してください。</t>
    </r>
    <rPh sb="1" eb="3">
      <t>ロウドウ</t>
    </rPh>
    <rPh sb="3" eb="5">
      <t>サイガイ</t>
    </rPh>
    <rPh sb="8" eb="10">
      <t>トウガイ</t>
    </rPh>
    <rPh sb="10" eb="11">
      <t>トシ</t>
    </rPh>
    <rPh sb="15" eb="17">
      <t>ハッセイ</t>
    </rPh>
    <rPh sb="19" eb="21">
      <t>キュウギョウ</t>
    </rPh>
    <rPh sb="22" eb="23">
      <t>ヒ</t>
    </rPh>
    <rPh sb="23" eb="25">
      <t>イジョウ</t>
    </rPh>
    <rPh sb="26" eb="28">
      <t>サイガイ</t>
    </rPh>
    <rPh sb="28" eb="30">
      <t>ケンスウ</t>
    </rPh>
    <rPh sb="31" eb="33">
      <t>ジョウダン</t>
    </rPh>
    <rPh sb="36" eb="38">
      <t>シボウ</t>
    </rPh>
    <rPh sb="38" eb="40">
      <t>サイガイ</t>
    </rPh>
    <rPh sb="41" eb="43">
      <t>ゲダン</t>
    </rPh>
    <rPh sb="44" eb="46">
      <t>ニュウリョク</t>
    </rPh>
    <phoneticPr fontId="1"/>
  </si>
  <si>
    <t>多能工化研修の内容</t>
    <rPh sb="0" eb="3">
      <t>タノウコウ</t>
    </rPh>
    <rPh sb="3" eb="4">
      <t>カ</t>
    </rPh>
    <rPh sb="4" eb="6">
      <t>ケンシュウ</t>
    </rPh>
    <rPh sb="7" eb="9">
      <t>ナイヨウ</t>
    </rPh>
    <phoneticPr fontId="11"/>
  </si>
  <si>
    <t>造林保育の経験なし</t>
    <rPh sb="0" eb="2">
      <t>ゾウリン</t>
    </rPh>
    <rPh sb="2" eb="4">
      <t>ホイク</t>
    </rPh>
    <rPh sb="5" eb="7">
      <t>ケイケン</t>
    </rPh>
    <phoneticPr fontId="3"/>
  </si>
  <si>
    <t>研修を行う作業工程の経験なし</t>
    <rPh sb="0" eb="2">
      <t>ケンシュウ</t>
    </rPh>
    <rPh sb="3" eb="4">
      <t>オコナ</t>
    </rPh>
    <rPh sb="5" eb="7">
      <t>サギョウ</t>
    </rPh>
    <rPh sb="7" eb="9">
      <t>コウテイ</t>
    </rPh>
    <rPh sb="10" eb="12">
      <t>ケイケン</t>
    </rPh>
    <phoneticPr fontId="3"/>
  </si>
  <si>
    <t>多能工化研修の備考</t>
    <rPh sb="0" eb="4">
      <t>タノウコウカ</t>
    </rPh>
    <rPh sb="4" eb="6">
      <t>ケンシュウ</t>
    </rPh>
    <rPh sb="7" eb="9">
      <t>ビコウ</t>
    </rPh>
    <phoneticPr fontId="1"/>
  </si>
  <si>
    <t>②　【森林経営管理制度への対応】</t>
    <rPh sb="3" eb="5">
      <t>シンリン</t>
    </rPh>
    <rPh sb="5" eb="7">
      <t>ケイエイ</t>
    </rPh>
    <rPh sb="7" eb="9">
      <t>カンリ</t>
    </rPh>
    <rPh sb="9" eb="11">
      <t>セイド</t>
    </rPh>
    <rPh sb="13" eb="15">
      <t>タイオウ</t>
    </rPh>
    <phoneticPr fontId="1"/>
  </si>
  <si>
    <t>評価</t>
    <rPh sb="0" eb="2">
      <t>ヒョウカ</t>
    </rPh>
    <phoneticPr fontId="1"/>
  </si>
  <si>
    <t>文字数</t>
    <rPh sb="0" eb="3">
      <t>モジスウ</t>
    </rPh>
    <phoneticPr fontId="1"/>
  </si>
  <si>
    <t>経営管理実施権の設定を受けている</t>
    <rPh sb="0" eb="2">
      <t>ケイエイ</t>
    </rPh>
    <rPh sb="2" eb="4">
      <t>カンリ</t>
    </rPh>
    <rPh sb="4" eb="6">
      <t>ジッシ</t>
    </rPh>
    <rPh sb="6" eb="7">
      <t>ケン</t>
    </rPh>
    <rPh sb="8" eb="10">
      <t>セッテイ</t>
    </rPh>
    <rPh sb="11" eb="12">
      <t>ウ</t>
    </rPh>
    <phoneticPr fontId="1"/>
  </si>
  <si>
    <t>経営管理実施権の設定を受けていない</t>
    <rPh sb="4" eb="6">
      <t>ジッシ</t>
    </rPh>
    <rPh sb="6" eb="7">
      <t>ケン</t>
    </rPh>
    <rPh sb="8" eb="10">
      <t>セッテイ</t>
    </rPh>
    <rPh sb="11" eb="12">
      <t>ウ</t>
    </rPh>
    <phoneticPr fontId="1"/>
  </si>
  <si>
    <t>③　【雇用環境の改善】</t>
    <rPh sb="3" eb="5">
      <t>コヨウ</t>
    </rPh>
    <rPh sb="5" eb="7">
      <t>カンキョウ</t>
    </rPh>
    <rPh sb="8" eb="10">
      <t>カイゼン</t>
    </rPh>
    <phoneticPr fontId="1"/>
  </si>
  <si>
    <t>（ａ）月給制への対応</t>
    <rPh sb="3" eb="5">
      <t>ゲッキュウ</t>
    </rPh>
    <rPh sb="5" eb="6">
      <t>セイ</t>
    </rPh>
    <rPh sb="8" eb="10">
      <t>タイオウ</t>
    </rPh>
    <phoneticPr fontId="1"/>
  </si>
  <si>
    <t>現場作業に従事する従業員（臨時雇用を除く　以下同じ） 全員に月給制を導入している</t>
    <rPh sb="0" eb="2">
      <t>ゲンバ</t>
    </rPh>
    <rPh sb="2" eb="4">
      <t>サギョウ</t>
    </rPh>
    <rPh sb="5" eb="7">
      <t>ジュウジ</t>
    </rPh>
    <rPh sb="9" eb="12">
      <t>ジュウギョウイン</t>
    </rPh>
    <rPh sb="13" eb="15">
      <t>リンジ</t>
    </rPh>
    <rPh sb="15" eb="17">
      <t>コヨウ</t>
    </rPh>
    <rPh sb="18" eb="19">
      <t>ノゾ</t>
    </rPh>
    <rPh sb="21" eb="23">
      <t>イカ</t>
    </rPh>
    <rPh sb="23" eb="24">
      <t>オナ</t>
    </rPh>
    <rPh sb="27" eb="29">
      <t>ゼンイン</t>
    </rPh>
    <rPh sb="30" eb="32">
      <t>ゲッキュウ</t>
    </rPh>
    <rPh sb="32" eb="33">
      <t>セイ</t>
    </rPh>
    <rPh sb="34" eb="36">
      <t>ドウニュウ</t>
    </rPh>
    <phoneticPr fontId="1"/>
  </si>
  <si>
    <t>現場作業に従事する従業員の一部に月給制を導入している</t>
    <phoneticPr fontId="1"/>
  </si>
  <si>
    <t>現場作業に従事する従業員に月給制を導入していない</t>
    <phoneticPr fontId="1"/>
  </si>
  <si>
    <t>（ｂ）賃金の引き上げへの対応</t>
    <rPh sb="3" eb="5">
      <t>チンギン</t>
    </rPh>
    <rPh sb="6" eb="7">
      <t>ヒ</t>
    </rPh>
    <rPh sb="8" eb="9">
      <t>ア</t>
    </rPh>
    <rPh sb="12" eb="14">
      <t>タイオウ</t>
    </rPh>
    <phoneticPr fontId="1"/>
  </si>
  <si>
    <t>現場作業に従事する従業員への給与等支給額が前年度比で２．５％以上増加している</t>
    <phoneticPr fontId="1"/>
  </si>
  <si>
    <t xml:space="preserve">現場作業に従事する従業員への給与等支給額が前年度比で１．５％以上増加している </t>
    <phoneticPr fontId="1"/>
  </si>
  <si>
    <t>現場作業に従事する従業員への給与等支給額が前年度比で１．５％未満の増加又は増加していない</t>
    <phoneticPr fontId="1"/>
  </si>
  <si>
    <t>（ｃ）社会保険等への対応</t>
    <rPh sb="3" eb="5">
      <t>シャカイ</t>
    </rPh>
    <rPh sb="5" eb="7">
      <t>ホケン</t>
    </rPh>
    <rPh sb="7" eb="8">
      <t>トウ</t>
    </rPh>
    <rPh sb="10" eb="12">
      <t>タイオウ</t>
    </rPh>
    <phoneticPr fontId="1"/>
  </si>
  <si>
    <t>厚生年金及び健康保険、退職金共済等の全てについて加入・導入している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18" eb="19">
      <t>スベ</t>
    </rPh>
    <rPh sb="24" eb="26">
      <t>カニュウ</t>
    </rPh>
    <rPh sb="27" eb="29">
      <t>ドウニュウ</t>
    </rPh>
    <phoneticPr fontId="1"/>
  </si>
  <si>
    <t>厚生年金及び健康保険、退職金共済等のうち一部について加入・導入している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20" eb="22">
      <t>イチブ</t>
    </rPh>
    <rPh sb="26" eb="28">
      <t>カニュウ</t>
    </rPh>
    <rPh sb="29" eb="31">
      <t>ドウニュウ</t>
    </rPh>
    <phoneticPr fontId="1"/>
  </si>
  <si>
    <t>厚生年金及び健康保険、退職金共済等のいずれについても加入・導入していない</t>
    <phoneticPr fontId="1"/>
  </si>
  <si>
    <t>（ｄ）労働安全対策への対応</t>
    <rPh sb="3" eb="5">
      <t>ロウドウ</t>
    </rPh>
    <rPh sb="5" eb="7">
      <t>アンゼン</t>
    </rPh>
    <rPh sb="7" eb="9">
      <t>タイサク</t>
    </rPh>
    <rPh sb="11" eb="13">
      <t>タイオウ</t>
    </rPh>
    <phoneticPr fontId="1"/>
  </si>
  <si>
    <t>前年度までに労働安全コンサルタントによる安全診断を受けて安全活動に取り組んでおり、かつリスクアセスメントに取り組んでいる</t>
    <phoneticPr fontId="1"/>
  </si>
  <si>
    <t>前年度までに労働安全コンサルタントによる安全診断を受けて安全活動に取り組んでいるか、又はリスクアセスメントに取り組んでいる</t>
    <phoneticPr fontId="1"/>
  </si>
  <si>
    <t>前年度までに労働安全コンサルタントによる安全診断を受けて安全活動に取り組んでおらず、かつリスクアセスメントに取り組んでいない</t>
    <phoneticPr fontId="1"/>
  </si>
  <si>
    <t>（ｅ）下請け先等に対する労働安全対策への対応</t>
    <rPh sb="3" eb="5">
      <t>シタウ</t>
    </rPh>
    <rPh sb="6" eb="7">
      <t>サキ</t>
    </rPh>
    <rPh sb="7" eb="8">
      <t>トウ</t>
    </rPh>
    <rPh sb="9" eb="10">
      <t>タイ</t>
    </rPh>
    <rPh sb="12" eb="14">
      <t>ロウドウ</t>
    </rPh>
    <rPh sb="14" eb="16">
      <t>アンゼン</t>
    </rPh>
    <rPh sb="16" eb="18">
      <t>タイサク</t>
    </rPh>
    <rPh sb="20" eb="22">
      <t>タイオウ</t>
    </rPh>
    <phoneticPr fontId="1"/>
  </si>
  <si>
    <t>下請けや委託を伴う事業の実施にあたって、下請け・委託先の経営体等に対して、林業労働安全に関する研修会や講習会の開催など、労働安全確保に資する取組を実施している。又は、全ての事業を下請けや委託を伴わず自らが行っている</t>
    <phoneticPr fontId="1"/>
  </si>
  <si>
    <t>下請けや委託を伴う事業の実施にあたって、下請け・委託先の経営体等に対して、林業労働安全に関する研修会や講習会の開催など、労働安全確保に資する取組を実施していない</t>
    <phoneticPr fontId="1"/>
  </si>
  <si>
    <t>（ｆ）能力評価システムの導入</t>
    <rPh sb="3" eb="5">
      <t>ノウリョク</t>
    </rPh>
    <rPh sb="5" eb="7">
      <t>ヒョウカ</t>
    </rPh>
    <rPh sb="12" eb="14">
      <t>ドウニュウ</t>
    </rPh>
    <phoneticPr fontId="1"/>
  </si>
  <si>
    <t>能力評価システムを導入している</t>
    <rPh sb="0" eb="2">
      <t>ノウリョク</t>
    </rPh>
    <rPh sb="2" eb="4">
      <t>ヒョウカ</t>
    </rPh>
    <rPh sb="9" eb="11">
      <t>ドウニュウ</t>
    </rPh>
    <phoneticPr fontId="1"/>
  </si>
  <si>
    <t>能力評価システムを導入していない</t>
    <phoneticPr fontId="1"/>
  </si>
  <si>
    <t>④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</si>
  <si>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伐採・造林に関する行動規範を策定している。又は所属する業界団体等が作成した行動規範等を遵守している</t>
    <rPh sb="0" eb="2">
      <t>バッサイ</t>
    </rPh>
    <rPh sb="3" eb="5">
      <t>ゾウリン</t>
    </rPh>
    <rPh sb="6" eb="7">
      <t>カン</t>
    </rPh>
    <rPh sb="9" eb="11">
      <t>コウドウ</t>
    </rPh>
    <rPh sb="11" eb="13">
      <t>キハン</t>
    </rPh>
    <rPh sb="14" eb="16">
      <t>サクテイ</t>
    </rPh>
    <rPh sb="21" eb="22">
      <t>マタ</t>
    </rPh>
    <rPh sb="23" eb="25">
      <t>ショゾク</t>
    </rPh>
    <rPh sb="27" eb="29">
      <t>ギョウカイ</t>
    </rPh>
    <rPh sb="29" eb="31">
      <t>ダンタイ</t>
    </rPh>
    <rPh sb="31" eb="32">
      <t>トウ</t>
    </rPh>
    <rPh sb="33" eb="35">
      <t>サクセイ</t>
    </rPh>
    <rPh sb="37" eb="39">
      <t>コウドウ</t>
    </rPh>
    <rPh sb="39" eb="41">
      <t>キハン</t>
    </rPh>
    <rPh sb="41" eb="42">
      <t>トウ</t>
    </rPh>
    <rPh sb="43" eb="45">
      <t>ジュンシュ</t>
    </rPh>
    <phoneticPr fontId="1"/>
  </si>
  <si>
    <t>伐採・造林に関する行動規範は策定していない。また、所属する業界団体等が作成した行動規範等を遵守していない</t>
    <rPh sb="0" eb="2">
      <t>バッサイ</t>
    </rPh>
    <rPh sb="3" eb="5">
      <t>ゾウリン</t>
    </rPh>
    <rPh sb="6" eb="7">
      <t>カン</t>
    </rPh>
    <rPh sb="9" eb="11">
      <t>コウドウ</t>
    </rPh>
    <rPh sb="11" eb="13">
      <t>キハン</t>
    </rPh>
    <rPh sb="14" eb="16">
      <t>サクテイ</t>
    </rPh>
    <rPh sb="25" eb="27">
      <t>ショゾク</t>
    </rPh>
    <rPh sb="29" eb="31">
      <t>ギョウカイ</t>
    </rPh>
    <rPh sb="31" eb="33">
      <t>ダンタイ</t>
    </rPh>
    <rPh sb="33" eb="34">
      <t>トウ</t>
    </rPh>
    <rPh sb="35" eb="37">
      <t>サクセイ</t>
    </rPh>
    <rPh sb="39" eb="41">
      <t>コウドウ</t>
    </rPh>
    <rPh sb="41" eb="43">
      <t>キハン</t>
    </rPh>
    <rPh sb="43" eb="44">
      <t>トウ</t>
    </rPh>
    <rPh sb="45" eb="47">
      <t>ジュンシュ</t>
    </rPh>
    <phoneticPr fontId="1"/>
  </si>
  <si>
    <t>⑤　【協力雇用主への登録】</t>
    <rPh sb="3" eb="5">
      <t>キョウリョク</t>
    </rPh>
    <rPh sb="5" eb="7">
      <t>コヨウ</t>
    </rPh>
    <rPh sb="7" eb="8">
      <t>ヌシ</t>
    </rPh>
    <rPh sb="10" eb="12">
      <t>トウロク</t>
    </rPh>
    <phoneticPr fontId="1"/>
  </si>
  <si>
    <t>協力雇用主として登録している</t>
    <rPh sb="0" eb="2">
      <t>キョウリョク</t>
    </rPh>
    <rPh sb="2" eb="4">
      <t>コヨウ</t>
    </rPh>
    <rPh sb="4" eb="5">
      <t>ヌシ</t>
    </rPh>
    <rPh sb="8" eb="10">
      <t>トウロク</t>
    </rPh>
    <phoneticPr fontId="1"/>
  </si>
  <si>
    <t>協力雇用主は登録していない</t>
    <phoneticPr fontId="1"/>
  </si>
  <si>
    <t>配点</t>
    <rPh sb="0" eb="2">
      <t>ハイテン</t>
    </rPh>
    <phoneticPr fontId="1"/>
  </si>
  <si>
    <t>⑥　【林福連携への取組】</t>
    <rPh sb="3" eb="4">
      <t>リン</t>
    </rPh>
    <rPh sb="4" eb="5">
      <t>フク</t>
    </rPh>
    <rPh sb="5" eb="7">
      <t>レンケイ</t>
    </rPh>
    <rPh sb="9" eb="11">
      <t>トリクミ</t>
    </rPh>
    <phoneticPr fontId="1"/>
  </si>
  <si>
    <t>⑨定着状況</t>
    <rPh sb="1" eb="3">
      <t>テイチャク</t>
    </rPh>
    <rPh sb="3" eb="5">
      <t>ジョウキョウ</t>
    </rPh>
    <phoneticPr fontId="8"/>
  </si>
  <si>
    <t>労働災害
⑫</t>
    <phoneticPr fontId="8"/>
  </si>
  <si>
    <t>⑭申請予定
研修生数</t>
    <rPh sb="1" eb="3">
      <t>シンセイ</t>
    </rPh>
    <rPh sb="3" eb="5">
      <t>ヨテイ</t>
    </rPh>
    <rPh sb="6" eb="9">
      <t>ケンシュウセイ</t>
    </rPh>
    <rPh sb="9" eb="10">
      <t>スウ</t>
    </rPh>
    <phoneticPr fontId="8"/>
  </si>
  <si>
    <t>⑮対象事業所数
（支所等含む）</t>
    <phoneticPr fontId="8"/>
  </si>
  <si>
    <t>⑦　【次世代育成支援対策推進法に関する法律に基づく認定】</t>
    <rPh sb="3" eb="6">
      <t>ジセダイ</t>
    </rPh>
    <rPh sb="6" eb="8">
      <t>イクセイ</t>
    </rPh>
    <rPh sb="8" eb="10">
      <t>シエン</t>
    </rPh>
    <rPh sb="10" eb="12">
      <t>タイサク</t>
    </rPh>
    <rPh sb="12" eb="14">
      <t>スイシン</t>
    </rPh>
    <rPh sb="14" eb="15">
      <t>ホウ</t>
    </rPh>
    <rPh sb="16" eb="17">
      <t>カン</t>
    </rPh>
    <rPh sb="19" eb="21">
      <t>ホウリツ</t>
    </rPh>
    <rPh sb="22" eb="23">
      <t>モト</t>
    </rPh>
    <rPh sb="25" eb="27">
      <t>ニンテイ</t>
    </rPh>
    <phoneticPr fontId="1"/>
  </si>
  <si>
    <t>「プラチナくるみん認定企業」、「くるみん認定企業」、又は「トライくるみん認定企業」である</t>
    <rPh sb="9" eb="11">
      <t>ニンテイ</t>
    </rPh>
    <rPh sb="11" eb="13">
      <t>キギョウ</t>
    </rPh>
    <rPh sb="20" eb="22">
      <t>ニンテイ</t>
    </rPh>
    <rPh sb="22" eb="24">
      <t>キギョウ</t>
    </rPh>
    <rPh sb="26" eb="27">
      <t>マタ</t>
    </rPh>
    <rPh sb="36" eb="38">
      <t>ニンテイ</t>
    </rPh>
    <rPh sb="38" eb="40">
      <t>キギョウ</t>
    </rPh>
    <phoneticPr fontId="3"/>
  </si>
  <si>
    <t>認定企業ではない</t>
    <rPh sb="0" eb="2">
      <t>ニンテイ</t>
    </rPh>
    <rPh sb="2" eb="4">
      <t>キギョウ</t>
    </rPh>
    <phoneticPr fontId="3"/>
  </si>
  <si>
    <t>⑧　【女性の職業生活における活躍の推進に関する法律に基づく認定】</t>
    <rPh sb="3" eb="5">
      <t>ジョセイ</t>
    </rPh>
    <rPh sb="6" eb="8">
      <t>ショクギョウ</t>
    </rPh>
    <rPh sb="8" eb="10">
      <t>セイカツ</t>
    </rPh>
    <rPh sb="14" eb="16">
      <t>カツヤク</t>
    </rPh>
    <rPh sb="17" eb="19">
      <t>スイシン</t>
    </rPh>
    <rPh sb="20" eb="21">
      <t>カン</t>
    </rPh>
    <rPh sb="23" eb="25">
      <t>ホウリツ</t>
    </rPh>
    <rPh sb="26" eb="27">
      <t>モト</t>
    </rPh>
    <rPh sb="29" eb="31">
      <t>ニンテイ</t>
    </rPh>
    <phoneticPr fontId="1"/>
  </si>
  <si>
    <t>「プラチナえるぼし認定企業」又は「えるぼし認定企業」である</t>
    <rPh sb="9" eb="11">
      <t>ニンテイ</t>
    </rPh>
    <rPh sb="11" eb="13">
      <t>キギョウ</t>
    </rPh>
    <rPh sb="14" eb="15">
      <t>マタ</t>
    </rPh>
    <rPh sb="21" eb="23">
      <t>ニンテイ</t>
    </rPh>
    <rPh sb="23" eb="25">
      <t>キギョウ</t>
    </rPh>
    <phoneticPr fontId="3"/>
  </si>
  <si>
    <t>行動計画を策定している</t>
    <rPh sb="0" eb="2">
      <t>コウドウ</t>
    </rPh>
    <rPh sb="2" eb="4">
      <t>ケイカク</t>
    </rPh>
    <rPh sb="5" eb="7">
      <t>サクテイ</t>
    </rPh>
    <phoneticPr fontId="3"/>
  </si>
  <si>
    <t>行動計画を策定していない</t>
    <rPh sb="0" eb="2">
      <t>コウドウ</t>
    </rPh>
    <rPh sb="2" eb="4">
      <t>ケイカク</t>
    </rPh>
    <rPh sb="5" eb="7">
      <t>サクテイ</t>
    </rPh>
    <phoneticPr fontId="3"/>
  </si>
  <si>
    <t>障害者雇用を受け入れている</t>
    <rPh sb="0" eb="3">
      <t>ショウガイシャ</t>
    </rPh>
    <rPh sb="3" eb="5">
      <t>コヨウ</t>
    </rPh>
    <rPh sb="6" eb="7">
      <t>ウ</t>
    </rPh>
    <rPh sb="8" eb="9">
      <t>イ</t>
    </rPh>
    <phoneticPr fontId="1"/>
  </si>
  <si>
    <t>障害者雇用を受け入れていない</t>
    <phoneticPr fontId="1"/>
  </si>
  <si>
    <t>⑭</t>
  </si>
  <si>
    <t>令和４年</t>
    <rPh sb="0" eb="2">
      <t>レイワ</t>
    </rPh>
    <rPh sb="3" eb="4">
      <t>ネン</t>
    </rPh>
    <phoneticPr fontId="13"/>
  </si>
  <si>
    <t>令和３年</t>
    <rPh sb="0" eb="2">
      <t>レイワ</t>
    </rPh>
    <rPh sb="3" eb="4">
      <t>ネン</t>
    </rPh>
    <phoneticPr fontId="13"/>
  </si>
  <si>
    <t>多能工化研修生（造林）を申請する場合、右の事業量（植付＋下刈）が赤字のままにならないよう下ページの注意事項⑬を確認下さい</t>
    <rPh sb="2" eb="3">
      <t>コウ</t>
    </rPh>
    <rPh sb="8" eb="10">
      <t>ゾウリン</t>
    </rPh>
    <rPh sb="19" eb="20">
      <t>ミギ</t>
    </rPh>
    <rPh sb="21" eb="23">
      <t>ジギョウ</t>
    </rPh>
    <rPh sb="23" eb="24">
      <t>リョウ</t>
    </rPh>
    <rPh sb="25" eb="27">
      <t>ウエツケ</t>
    </rPh>
    <rPh sb="28" eb="29">
      <t>シタ</t>
    </rPh>
    <rPh sb="29" eb="30">
      <t>カリ</t>
    </rPh>
    <rPh sb="33" eb="34">
      <t>ジ</t>
    </rPh>
    <phoneticPr fontId="13"/>
  </si>
  <si>
    <t>R6緑</t>
    <rPh sb="2" eb="3">
      <t>ミドリ</t>
    </rPh>
    <phoneticPr fontId="3"/>
  </si>
  <si>
    <t>実施年度</t>
    <rPh sb="0" eb="2">
      <t>ジッシ</t>
    </rPh>
    <rPh sb="2" eb="4">
      <t>ネンド</t>
    </rPh>
    <phoneticPr fontId="3"/>
  </si>
  <si>
    <t>事業略称</t>
    <rPh sb="0" eb="2">
      <t>ジギョウ</t>
    </rPh>
    <rPh sb="2" eb="4">
      <t>リャクショウ</t>
    </rPh>
    <phoneticPr fontId="3"/>
  </si>
  <si>
    <t>多能工化研修生（伐採等）を申請する場合、右の事業量（主伐＋間伐）が赤字のままにならないよう下ページの注意事項⑬を確認下さい</t>
    <rPh sb="2" eb="3">
      <t>コウ</t>
    </rPh>
    <rPh sb="8" eb="10">
      <t>バッサイ</t>
    </rPh>
    <rPh sb="10" eb="11">
      <t>トウ</t>
    </rPh>
    <rPh sb="20" eb="21">
      <t>ミギ</t>
    </rPh>
    <rPh sb="22" eb="24">
      <t>ジギョウ</t>
    </rPh>
    <rPh sb="24" eb="25">
      <t>リョウ</t>
    </rPh>
    <rPh sb="26" eb="28">
      <t>シュバツ</t>
    </rPh>
    <rPh sb="29" eb="31">
      <t>カンバツ</t>
    </rPh>
    <rPh sb="34" eb="35">
      <t>ジ</t>
    </rPh>
    <phoneticPr fontId="13"/>
  </si>
  <si>
    <t>　　　４　林業就業経験月数／年数は通算何ヶ月／年であるかを記載すること（2024.4.1 時点）</t>
    <rPh sb="5" eb="7">
      <t>リンギョウ</t>
    </rPh>
    <rPh sb="7" eb="9">
      <t>シュウギョウ</t>
    </rPh>
    <rPh sb="9" eb="11">
      <t>ケイケン</t>
    </rPh>
    <rPh sb="11" eb="13">
      <t>ツキスウ</t>
    </rPh>
    <rPh sb="14" eb="16">
      <t>ネンスウ</t>
    </rPh>
    <rPh sb="17" eb="19">
      <t>ツウサン</t>
    </rPh>
    <rPh sb="19" eb="20">
      <t>ナン</t>
    </rPh>
    <rPh sb="21" eb="22">
      <t>ゲツ</t>
    </rPh>
    <rPh sb="23" eb="24">
      <t>トシ</t>
    </rPh>
    <rPh sb="29" eb="31">
      <t>キサイ</t>
    </rPh>
    <rPh sb="45" eb="47">
      <t>ジテン</t>
    </rPh>
    <phoneticPr fontId="11"/>
  </si>
  <si>
    <t>　　　２　研修生資格(※)の確認欄には、研修生の要件を満たした者か確認し、○を記載すること（2024.4.1 時点）　※研修の手引き 入力解説を参照</t>
    <rPh sb="5" eb="8">
      <t>ケンシュウセイ</t>
    </rPh>
    <rPh sb="8" eb="10">
      <t>シカク</t>
    </rPh>
    <rPh sb="14" eb="16">
      <t>カクニン</t>
    </rPh>
    <rPh sb="16" eb="17">
      <t>ラン</t>
    </rPh>
    <rPh sb="20" eb="23">
      <t>ケンシュウセイ</t>
    </rPh>
    <rPh sb="24" eb="26">
      <t>ヨウケン</t>
    </rPh>
    <rPh sb="27" eb="28">
      <t>ミ</t>
    </rPh>
    <rPh sb="31" eb="32">
      <t>シャ</t>
    </rPh>
    <rPh sb="33" eb="35">
      <t>カクニン</t>
    </rPh>
    <rPh sb="39" eb="41">
      <t>キサイ</t>
    </rPh>
    <rPh sb="60" eb="62">
      <t>ケンシュウ</t>
    </rPh>
    <rPh sb="63" eb="65">
      <t>テビ</t>
    </rPh>
    <rPh sb="67" eb="69">
      <t>ニュウリョク</t>
    </rPh>
    <rPh sb="69" eb="71">
      <t>カイセツ</t>
    </rPh>
    <rPh sb="72" eb="74">
      <t>サンショウ</t>
    </rPh>
    <phoneticPr fontId="11"/>
  </si>
  <si>
    <t>（注）１　採用年月日欄には、既に採用している場合はその年月日、4月1日までの採用予定の場合は”2024/4/1”と記載すること</t>
    <rPh sb="1" eb="2">
      <t>チュウ</t>
    </rPh>
    <rPh sb="5" eb="7">
      <t>サイヨウ</t>
    </rPh>
    <rPh sb="7" eb="10">
      <t>ネンガッピ</t>
    </rPh>
    <rPh sb="10" eb="11">
      <t>ラン</t>
    </rPh>
    <rPh sb="14" eb="15">
      <t>スデ</t>
    </rPh>
    <rPh sb="16" eb="18">
      <t>サイヨウ</t>
    </rPh>
    <rPh sb="22" eb="24">
      <t>バアイ</t>
    </rPh>
    <rPh sb="27" eb="30">
      <t>ネンガッピ</t>
    </rPh>
    <rPh sb="32" eb="33">
      <t>ガツ</t>
    </rPh>
    <rPh sb="34" eb="35">
      <t>ニチ</t>
    </rPh>
    <rPh sb="38" eb="40">
      <t>サイヨウ</t>
    </rPh>
    <rPh sb="40" eb="42">
      <t>ヨテイ</t>
    </rPh>
    <rPh sb="43" eb="45">
      <t>バアイ</t>
    </rPh>
    <rPh sb="57" eb="59">
      <t>キサイ</t>
    </rPh>
    <phoneticPr fontId="11"/>
  </si>
  <si>
    <t>②森林経営管理制度への対応（R6.3.1 時点）</t>
    <rPh sb="1" eb="3">
      <t>シンリン</t>
    </rPh>
    <rPh sb="3" eb="5">
      <t>ケイエイ</t>
    </rPh>
    <rPh sb="5" eb="7">
      <t>カンリ</t>
    </rPh>
    <rPh sb="7" eb="9">
      <t>セイド</t>
    </rPh>
    <rPh sb="11" eb="13">
      <t>タイオウ</t>
    </rPh>
    <phoneticPr fontId="13"/>
  </si>
  <si>
    <t>③
雇用環境の改善
（R6.3.1 時点）</t>
    <rPh sb="2" eb="4">
      <t>コヨウ</t>
    </rPh>
    <rPh sb="4" eb="6">
      <t>カンキョウ</t>
    </rPh>
    <rPh sb="7" eb="9">
      <t>カイゼン</t>
    </rPh>
    <phoneticPr fontId="13"/>
  </si>
  <si>
    <t>④伐採・造林に関する行動規範の策定等（R6.3.1 時点）</t>
    <rPh sb="1" eb="3">
      <t>バッサイ</t>
    </rPh>
    <rPh sb="4" eb="6">
      <t>ゾウリン</t>
    </rPh>
    <rPh sb="7" eb="8">
      <t>カン</t>
    </rPh>
    <rPh sb="10" eb="12">
      <t>コウドウ</t>
    </rPh>
    <rPh sb="12" eb="14">
      <t>キハン</t>
    </rPh>
    <rPh sb="15" eb="17">
      <t>サクテイ</t>
    </rPh>
    <rPh sb="17" eb="18">
      <t>トウ</t>
    </rPh>
    <phoneticPr fontId="13"/>
  </si>
  <si>
    <t>⑤協力雇用主への登録（R6.3.1 時点）</t>
    <rPh sb="1" eb="3">
      <t>キョウリョク</t>
    </rPh>
    <rPh sb="3" eb="5">
      <t>コヨウ</t>
    </rPh>
    <rPh sb="5" eb="6">
      <t>ヌシ</t>
    </rPh>
    <rPh sb="8" eb="10">
      <t>トウロク</t>
    </rPh>
    <phoneticPr fontId="13"/>
  </si>
  <si>
    <t>⑥林福連携への取組（R6.3.1 時点）</t>
    <rPh sb="1" eb="2">
      <t>リン</t>
    </rPh>
    <rPh sb="2" eb="3">
      <t>フク</t>
    </rPh>
    <rPh sb="3" eb="5">
      <t>レンケイ</t>
    </rPh>
    <rPh sb="7" eb="9">
      <t>トリクミ</t>
    </rPh>
    <phoneticPr fontId="13"/>
  </si>
  <si>
    <t>⑦次世代育成支援対策推進法に基づく認定
　（R6.3.1 時点）</t>
    <rPh sb="1" eb="4">
      <t>ジセダイ</t>
    </rPh>
    <rPh sb="4" eb="6">
      <t>イクセイ</t>
    </rPh>
    <rPh sb="6" eb="8">
      <t>シエン</t>
    </rPh>
    <rPh sb="8" eb="10">
      <t>タイサク</t>
    </rPh>
    <rPh sb="10" eb="12">
      <t>スイシン</t>
    </rPh>
    <rPh sb="12" eb="13">
      <t>ホウ</t>
    </rPh>
    <rPh sb="14" eb="15">
      <t>モト</t>
    </rPh>
    <rPh sb="17" eb="19">
      <t>ニンテイ</t>
    </rPh>
    <phoneticPr fontId="13"/>
  </si>
  <si>
    <t>⑧女性の職業生活における活躍の推進に関する
　法律に基づく認定（R6.3.1 時点）</t>
    <rPh sb="1" eb="3">
      <t>ジョセイ</t>
    </rPh>
    <rPh sb="4" eb="6">
      <t>ショクギョウ</t>
    </rPh>
    <rPh sb="6" eb="8">
      <t>セイカツ</t>
    </rPh>
    <rPh sb="12" eb="14">
      <t>カツヤク</t>
    </rPh>
    <rPh sb="15" eb="17">
      <t>スイシン</t>
    </rPh>
    <rPh sb="18" eb="19">
      <t>カン</t>
    </rPh>
    <rPh sb="23" eb="25">
      <t>ホウリツ</t>
    </rPh>
    <rPh sb="26" eb="27">
      <t>モト</t>
    </rPh>
    <rPh sb="29" eb="31">
      <t>ニンテイ</t>
    </rPh>
    <phoneticPr fontId="13"/>
  </si>
  <si>
    <t>R6.4.1 時点における定着状況</t>
    <rPh sb="7" eb="9">
      <t>ジテン</t>
    </rPh>
    <rPh sb="13" eb="15">
      <t>テイチャク</t>
    </rPh>
    <rPh sb="15" eb="17">
      <t>ジョウキョウ</t>
    </rPh>
    <phoneticPr fontId="8"/>
  </si>
  <si>
    <t>⑩林災防の加入状況
（加入している場合は"○"）
（R6.3.1 時点）</t>
    <rPh sb="11" eb="13">
      <t>カニュウ</t>
    </rPh>
    <rPh sb="17" eb="19">
      <t>バアイ</t>
    </rPh>
    <phoneticPr fontId="13"/>
  </si>
  <si>
    <t>⑪林業現場従業員数
（本所等、全支所等を対象）
（R6.3.1 時点）</t>
    <rPh sb="13" eb="14">
      <t>トウ</t>
    </rPh>
    <rPh sb="18" eb="19">
      <t>トウ</t>
    </rPh>
    <rPh sb="20" eb="22">
      <t>タイショウ</t>
    </rPh>
    <phoneticPr fontId="13"/>
  </si>
  <si>
    <t>⑬
生産性向上
の取り組み
（R6.3.1 時点）</t>
    <rPh sb="2" eb="5">
      <t>セイサンセイ</t>
    </rPh>
    <rPh sb="5" eb="7">
      <t>コウジョウ</t>
    </rPh>
    <rPh sb="9" eb="10">
      <t>ト</t>
    </rPh>
    <rPh sb="11" eb="12">
      <t>ク</t>
    </rPh>
    <phoneticPr fontId="8"/>
  </si>
  <si>
    <t>（非表示列）</t>
    <rPh sb="1" eb="4">
      <t>ヒヒョウジ</t>
    </rPh>
    <rPh sb="4" eb="5">
      <t>レツ</t>
    </rPh>
    <phoneticPr fontId="13"/>
  </si>
  <si>
    <t>FW1研修の不採択</t>
    <rPh sb="3" eb="5">
      <t>ケンシュウ</t>
    </rPh>
    <rPh sb="6" eb="7">
      <t>フ</t>
    </rPh>
    <rPh sb="7" eb="9">
      <t>サイタク</t>
    </rPh>
    <phoneticPr fontId="13"/>
  </si>
  <si>
    <t>定着率による</t>
    <rPh sb="0" eb="3">
      <t>テイチャクリツ</t>
    </rPh>
    <phoneticPr fontId="13"/>
  </si>
  <si>
    <t>死亡事故の発生による</t>
    <rPh sb="0" eb="2">
      <t>シボウ</t>
    </rPh>
    <rPh sb="2" eb="4">
      <t>ジコ</t>
    </rPh>
    <rPh sb="5" eb="7">
      <t>ハッセイ</t>
    </rPh>
    <phoneticPr fontId="13"/>
  </si>
  <si>
    <t>R元年度</t>
    <rPh sb="1" eb="3">
      <t>ガンネン</t>
    </rPh>
    <rPh sb="3" eb="4">
      <t>ド</t>
    </rPh>
    <phoneticPr fontId="13"/>
  </si>
  <si>
    <t>R5年度</t>
    <rPh sb="2" eb="4">
      <t>ネンド</t>
    </rPh>
    <phoneticPr fontId="13"/>
  </si>
  <si>
    <t>令和５年</t>
    <rPh sb="0" eb="2">
      <t>レイワ</t>
    </rPh>
    <rPh sb="3" eb="4">
      <t>ネン</t>
    </rPh>
    <phoneticPr fontId="13"/>
  </si>
  <si>
    <r>
      <t>【定着状況】は、過去５年間のＦＷ１研修生数の</t>
    </r>
    <r>
      <rPr>
        <u/>
        <sz val="10"/>
        <color indexed="10"/>
        <rFont val="ＭＳ Ｐゴシック"/>
        <family val="3"/>
        <charset val="128"/>
      </rPr>
      <t>令和６年４月１日時点の見込み</t>
    </r>
    <r>
      <rPr>
        <sz val="10"/>
        <rFont val="ＭＳ Ｐゴシック"/>
        <family val="3"/>
        <charset val="128"/>
      </rPr>
      <t>人数を入力してください。</t>
    </r>
    <rPh sb="17" eb="20">
      <t>ケンシュウセイ</t>
    </rPh>
    <rPh sb="20" eb="21">
      <t>スウ</t>
    </rPh>
    <rPh sb="22" eb="24">
      <t>レイワ</t>
    </rPh>
    <rPh sb="25" eb="26">
      <t>ネン</t>
    </rPh>
    <rPh sb="30" eb="32">
      <t>ジテン</t>
    </rPh>
    <rPh sb="33" eb="35">
      <t>ミコ</t>
    </rPh>
    <rPh sb="39" eb="41">
      <t>ニュウリョク</t>
    </rPh>
    <phoneticPr fontId="1"/>
  </si>
  <si>
    <t>毎年、「年」の
更新が必要な箇所</t>
    <rPh sb="0" eb="2">
      <t>マイトシ</t>
    </rPh>
    <rPh sb="4" eb="5">
      <t>ネン</t>
    </rPh>
    <rPh sb="8" eb="10">
      <t>コウシン</t>
    </rPh>
    <rPh sb="11" eb="13">
      <t>ヒツヨウ</t>
    </rPh>
    <rPh sb="14" eb="16">
      <t>カショ</t>
    </rPh>
    <phoneticPr fontId="13"/>
  </si>
  <si>
    <t>様式1-2－②</t>
    <rPh sb="0" eb="2">
      <t>ヨウシキ</t>
    </rPh>
    <phoneticPr fontId="7"/>
  </si>
  <si>
    <t>⇒</t>
    <phoneticPr fontId="13"/>
  </si>
  <si>
    <r>
      <t xml:space="preserve">1-2-②（登録申請書②）
</t>
    </r>
    <r>
      <rPr>
        <b/>
        <sz val="11"/>
        <rFont val="ＭＳ Ｐゴシック"/>
        <family val="3"/>
        <charset val="128"/>
        <scheme val="minor"/>
      </rPr>
      <t>提出あり</t>
    </r>
    <rPh sb="6" eb="8">
      <t>トウロク</t>
    </rPh>
    <rPh sb="8" eb="11">
      <t>シンセイショ</t>
    </rPh>
    <rPh sb="14" eb="16">
      <t>テイシュツ</t>
    </rPh>
    <phoneticPr fontId="13"/>
  </si>
  <si>
    <t>①林業経営体情報（別添）　　　　労確法の認定なし（未申請）の場合の要件確認</t>
    <rPh sb="1" eb="3">
      <t>リンギョウ</t>
    </rPh>
    <rPh sb="3" eb="6">
      <t>ケイエイタイ</t>
    </rPh>
    <rPh sb="6" eb="8">
      <t>ジョウホウ</t>
    </rPh>
    <rPh sb="9" eb="11">
      <t>ベッテン</t>
    </rPh>
    <phoneticPr fontId="7"/>
  </si>
  <si>
    <t>　①　当該経営体の事業において、スギ花粉発生源対策推進方針（平成13年6月19日付け13林整保第31号
　　　林野庁長官通知）に基づき都道府県知事が設定するスギ人工林伐採重点区域の市区町村が過半を
　　　占めること</t>
    <rPh sb="3" eb="5">
      <t>トウガイ</t>
    </rPh>
    <rPh sb="5" eb="8">
      <t>ケイエイタイ</t>
    </rPh>
    <rPh sb="9" eb="11">
      <t>ジギョウ</t>
    </rPh>
    <rPh sb="18" eb="20">
      <t>カフン</t>
    </rPh>
    <rPh sb="20" eb="23">
      <t>ハッセイゲン</t>
    </rPh>
    <rPh sb="23" eb="25">
      <t>タイサク</t>
    </rPh>
    <rPh sb="25" eb="27">
      <t>スイシン</t>
    </rPh>
    <rPh sb="27" eb="29">
      <t>ホウシン</t>
    </rPh>
    <rPh sb="30" eb="32">
      <t>ヘイセイ</t>
    </rPh>
    <rPh sb="34" eb="35">
      <t>ネン</t>
    </rPh>
    <rPh sb="36" eb="37">
      <t>ガツ</t>
    </rPh>
    <rPh sb="39" eb="40">
      <t>ニチ</t>
    </rPh>
    <rPh sb="40" eb="41">
      <t>ヅケ</t>
    </rPh>
    <rPh sb="44" eb="45">
      <t>リン</t>
    </rPh>
    <rPh sb="45" eb="46">
      <t>ヒトシ</t>
    </rPh>
    <rPh sb="46" eb="47">
      <t>ホ</t>
    </rPh>
    <rPh sb="47" eb="48">
      <t>ダイ</t>
    </rPh>
    <rPh sb="50" eb="51">
      <t>ゴウ</t>
    </rPh>
    <rPh sb="55" eb="58">
      <t>リンヤチョウ</t>
    </rPh>
    <rPh sb="58" eb="60">
      <t>チョウカン</t>
    </rPh>
    <rPh sb="60" eb="62">
      <t>ツウチ</t>
    </rPh>
    <rPh sb="64" eb="65">
      <t>モト</t>
    </rPh>
    <rPh sb="67" eb="71">
      <t>トドウフケン</t>
    </rPh>
    <rPh sb="71" eb="73">
      <t>チジ</t>
    </rPh>
    <rPh sb="74" eb="76">
      <t>セッテイ</t>
    </rPh>
    <rPh sb="80" eb="83">
      <t>ジンコウリン</t>
    </rPh>
    <rPh sb="83" eb="85">
      <t>バッサイ</t>
    </rPh>
    <rPh sb="85" eb="87">
      <t>ジュウテン</t>
    </rPh>
    <rPh sb="87" eb="89">
      <t>クイキ</t>
    </rPh>
    <rPh sb="90" eb="92">
      <t>シク</t>
    </rPh>
    <rPh sb="92" eb="94">
      <t>チョウソン</t>
    </rPh>
    <rPh sb="95" eb="97">
      <t>カハン</t>
    </rPh>
    <rPh sb="102" eb="103">
      <t>シ</t>
    </rPh>
    <phoneticPr fontId="50"/>
  </si>
  <si>
    <t>　特定地域づくり事業協同組合</t>
    <rPh sb="1" eb="3">
      <t>トクテイ</t>
    </rPh>
    <rPh sb="3" eb="5">
      <t>チイキ</t>
    </rPh>
    <rPh sb="8" eb="10">
      <t>ジギョウ</t>
    </rPh>
    <rPh sb="10" eb="12">
      <t>キョウドウ</t>
    </rPh>
    <rPh sb="12" eb="14">
      <t>クミアイ</t>
    </rPh>
    <phoneticPr fontId="1"/>
  </si>
  <si>
    <t>労確法の
対象外</t>
    <rPh sb="0" eb="3">
      <t>ロウカクホウ</t>
    </rPh>
    <rPh sb="5" eb="8">
      <t>タイショウガイ</t>
    </rPh>
    <phoneticPr fontId="13"/>
  </si>
  <si>
    <t>　該当するもの、いずれか1つに「○」を入力してください。</t>
    <rPh sb="1" eb="3">
      <t>ガイトウ</t>
    </rPh>
    <rPh sb="19" eb="21">
      <t>ニュウリョク</t>
    </rPh>
    <phoneticPr fontId="50"/>
  </si>
  <si>
    <t>　労確法の認定なし（未申請）に「○」を入力した場合は、別シート「1-2-②（登録申請書②）シートに必要事項を入力のうえ、右側の欄に☑を入れてください。</t>
    <rPh sb="1" eb="4">
      <t>ロウカクホウ</t>
    </rPh>
    <rPh sb="5" eb="7">
      <t>ニンテイ</t>
    </rPh>
    <rPh sb="10" eb="13">
      <t>ミシンセイ</t>
    </rPh>
    <rPh sb="19" eb="21">
      <t>ニュウリョク</t>
    </rPh>
    <rPh sb="23" eb="25">
      <t>バアイ</t>
    </rPh>
    <rPh sb="27" eb="28">
      <t>ベツ</t>
    </rPh>
    <rPh sb="38" eb="40">
      <t>トウロク</t>
    </rPh>
    <rPh sb="40" eb="43">
      <t>シンセイショ</t>
    </rPh>
    <rPh sb="49" eb="51">
      <t>ヒツヨウ</t>
    </rPh>
    <rPh sb="51" eb="53">
      <t>ジコウ</t>
    </rPh>
    <rPh sb="54" eb="56">
      <t>ニュウリョク</t>
    </rPh>
    <rPh sb="60" eb="62">
      <t>ミギガワ</t>
    </rPh>
    <rPh sb="63" eb="64">
      <t>ラン</t>
    </rPh>
    <rPh sb="67" eb="68">
      <t>イ</t>
    </rPh>
    <phoneticPr fontId="13"/>
  </si>
  <si>
    <t>／</t>
    <phoneticPr fontId="50"/>
  </si>
  <si>
    <t>【事業面積】スギ人工林伐採重点区域：</t>
    <rPh sb="1" eb="3">
      <t>ジギョウ</t>
    </rPh>
    <rPh sb="3" eb="5">
      <t>メンセキ</t>
    </rPh>
    <phoneticPr fontId="50"/>
  </si>
  <si>
    <t>ha</t>
    <phoneticPr fontId="50"/>
  </si>
  <si>
    <t>【事業面積】全体：</t>
    <rPh sb="1" eb="3">
      <t>ジギョウ</t>
    </rPh>
    <rPh sb="3" eb="5">
      <t>メンセキ</t>
    </rPh>
    <rPh sb="6" eb="8">
      <t>ゼンタイ</t>
    </rPh>
    <phoneticPr fontId="50"/>
  </si>
  <si>
    <t>チェック欄１</t>
    <rPh sb="4" eb="5">
      <t>ラン</t>
    </rPh>
    <phoneticPr fontId="50"/>
  </si>
  <si>
    <t>チェック欄２</t>
    <rPh sb="4" eb="5">
      <t>ラン</t>
    </rPh>
    <phoneticPr fontId="50"/>
  </si>
  <si>
    <t>チェック欄３</t>
    <rPh sb="4" eb="5">
      <t>ラン</t>
    </rPh>
    <phoneticPr fontId="50"/>
  </si>
  <si>
    <t>チェック欄４</t>
    <rPh sb="4" eb="5">
      <t>ラン</t>
    </rPh>
    <phoneticPr fontId="50"/>
  </si>
  <si>
    <t>　　　　　　　以下の該当する区分（A）～（D）のいずれかに「○」を入力してください。
　　　　　　　※チェック欄１で「新たに造林事業を開始する者」（A・Bのいずれか）に「○」を入力した場合は、
　　　　　　　　内容を確認のうえ、チェック欄２にも「○」を入力してください。
　　　　　　　※チェック欄１で「新たに伐採事業を開始する者」（C・Dのいずれか）に「○」を入力した場合は、
　　　　　　　　内容を確認のうえ、チェック欄３、４全ての項目にも「○」を入力してください。
　　　　　　　　チェック欄４－①については、事業面積も入力してください。</t>
    <rPh sb="7" eb="9">
      <t>イカ</t>
    </rPh>
    <rPh sb="10" eb="12">
      <t>ガイトウ</t>
    </rPh>
    <rPh sb="14" eb="16">
      <t>クブン</t>
    </rPh>
    <rPh sb="33" eb="35">
      <t>ニュウリョク</t>
    </rPh>
    <rPh sb="56" eb="57">
      <t>ラン</t>
    </rPh>
    <rPh sb="60" eb="61">
      <t>アラ</t>
    </rPh>
    <rPh sb="63" eb="65">
      <t>ゾウリン</t>
    </rPh>
    <rPh sb="65" eb="67">
      <t>ジギョウ</t>
    </rPh>
    <rPh sb="68" eb="70">
      <t>カイシ</t>
    </rPh>
    <rPh sb="72" eb="73">
      <t>シャ</t>
    </rPh>
    <rPh sb="89" eb="91">
      <t>ニュウリョク</t>
    </rPh>
    <rPh sb="93" eb="95">
      <t>バアイ</t>
    </rPh>
    <rPh sb="106" eb="108">
      <t>ナイヨウ</t>
    </rPh>
    <rPh sb="109" eb="111">
      <t>カクニン</t>
    </rPh>
    <rPh sb="119" eb="120">
      <t>ラン</t>
    </rPh>
    <rPh sb="127" eb="129">
      <t>ニュウリョク</t>
    </rPh>
    <rPh sb="150" eb="151">
      <t>ラン</t>
    </rPh>
    <rPh sb="154" eb="155">
      <t>アラ</t>
    </rPh>
    <rPh sb="157" eb="159">
      <t>バッサイ</t>
    </rPh>
    <rPh sb="159" eb="161">
      <t>ジギョウ</t>
    </rPh>
    <rPh sb="162" eb="164">
      <t>カイシ</t>
    </rPh>
    <rPh sb="166" eb="167">
      <t>シャ</t>
    </rPh>
    <rPh sb="183" eb="185">
      <t>ニュウリョク</t>
    </rPh>
    <rPh sb="187" eb="189">
      <t>バアイ</t>
    </rPh>
    <rPh sb="200" eb="202">
      <t>ナイヨウ</t>
    </rPh>
    <rPh sb="203" eb="205">
      <t>カクニン</t>
    </rPh>
    <rPh sb="217" eb="218">
      <t>スベ</t>
    </rPh>
    <rPh sb="220" eb="222">
      <t>コウモク</t>
    </rPh>
    <rPh sb="228" eb="230">
      <t>ニュウリョク</t>
    </rPh>
    <rPh sb="250" eb="251">
      <t>ラン</t>
    </rPh>
    <rPh sb="260" eb="262">
      <t>ジギョウ</t>
    </rPh>
    <rPh sb="262" eb="264">
      <t>メンセキ</t>
    </rPh>
    <rPh sb="265" eb="267">
      <t>ニュウリョク</t>
    </rPh>
    <phoneticPr fontId="50"/>
  </si>
  <si>
    <r>
      <rPr>
        <sz val="10"/>
        <color theme="1"/>
        <rFont val="ＭＳ Ｐゴシック"/>
        <family val="3"/>
        <charset val="128"/>
        <scheme val="minor"/>
      </rPr>
      <t>　「新たに</t>
    </r>
    <r>
      <rPr>
        <b/>
        <sz val="10"/>
        <color theme="1"/>
        <rFont val="ＭＳ Ｐゴシック"/>
        <family val="3"/>
        <charset val="128"/>
        <scheme val="minor"/>
      </rPr>
      <t>伐採</t>
    </r>
    <r>
      <rPr>
        <sz val="10"/>
        <color theme="1"/>
        <rFont val="ＭＳ Ｐゴシック"/>
        <family val="3"/>
        <charset val="128"/>
        <scheme val="minor"/>
      </rPr>
      <t>事業を開始する者」（C）・（D）として登録する経営体は、</t>
    </r>
    <r>
      <rPr>
        <b/>
        <u/>
        <sz val="10"/>
        <color theme="1"/>
        <rFont val="ＭＳ Ｐゴシック"/>
        <family val="3"/>
        <charset val="128"/>
        <scheme val="minor"/>
      </rPr>
      <t>以下の要件を全て満たしている</t>
    </r>
    <r>
      <rPr>
        <b/>
        <sz val="10"/>
        <color theme="1"/>
        <rFont val="ＭＳ Ｐゴシック"/>
        <family val="3"/>
        <charset val="128"/>
        <scheme val="minor"/>
      </rPr>
      <t xml:space="preserve">
　</t>
    </r>
    <r>
      <rPr>
        <b/>
        <u/>
        <sz val="10"/>
        <color theme="1"/>
        <rFont val="ＭＳ Ｐゴシック"/>
        <family val="3"/>
        <charset val="128"/>
        <scheme val="minor"/>
      </rPr>
      <t>必要があります</t>
    </r>
    <r>
      <rPr>
        <b/>
        <sz val="10"/>
        <color theme="1"/>
        <rFont val="ＭＳ Ｐゴシック"/>
        <family val="3"/>
        <charset val="128"/>
        <scheme val="minor"/>
      </rPr>
      <t>。</t>
    </r>
    <r>
      <rPr>
        <sz val="10"/>
        <color theme="1"/>
        <rFont val="ＭＳ Ｐゴシック"/>
        <family val="3"/>
        <charset val="128"/>
        <scheme val="minor"/>
      </rPr>
      <t>内容を確認の上、要件を満たしている場合は「○」を入力してください。</t>
    </r>
    <rPh sb="2" eb="3">
      <t>アラ</t>
    </rPh>
    <rPh sb="5" eb="7">
      <t>バッサイ</t>
    </rPh>
    <rPh sb="7" eb="9">
      <t>ジギョウ</t>
    </rPh>
    <rPh sb="10" eb="12">
      <t>カイシ</t>
    </rPh>
    <rPh sb="14" eb="15">
      <t>シャ</t>
    </rPh>
    <rPh sb="26" eb="28">
      <t>トウロク</t>
    </rPh>
    <rPh sb="30" eb="33">
      <t>ケイエイタイ</t>
    </rPh>
    <rPh sb="35" eb="37">
      <t>イカ</t>
    </rPh>
    <rPh sb="38" eb="40">
      <t>ヨウケン</t>
    </rPh>
    <rPh sb="41" eb="42">
      <t>スベ</t>
    </rPh>
    <rPh sb="43" eb="44">
      <t>ミ</t>
    </rPh>
    <rPh sb="51" eb="53">
      <t>ヒツヨウ</t>
    </rPh>
    <rPh sb="59" eb="61">
      <t>ナイヨウ</t>
    </rPh>
    <rPh sb="62" eb="64">
      <t>カクニン</t>
    </rPh>
    <rPh sb="65" eb="66">
      <t>ウエ</t>
    </rPh>
    <rPh sb="67" eb="69">
      <t>ヨウケン</t>
    </rPh>
    <rPh sb="70" eb="71">
      <t>ミ</t>
    </rPh>
    <rPh sb="76" eb="78">
      <t>バアイ</t>
    </rPh>
    <rPh sb="83" eb="85">
      <t>ニュウリョク</t>
    </rPh>
    <phoneticPr fontId="50"/>
  </si>
  <si>
    <t>採用年月日（様式1-3）</t>
    <rPh sb="0" eb="2">
      <t>サイヨウ</t>
    </rPh>
    <rPh sb="2" eb="5">
      <t>ネンガッピ</t>
    </rPh>
    <rPh sb="6" eb="8">
      <t>ヨウシキ</t>
    </rPh>
    <phoneticPr fontId="1"/>
  </si>
  <si>
    <t>まで</t>
    <phoneticPr fontId="3"/>
  </si>
  <si>
    <r>
      <t>【生産性向上の取り組み】は、前年度の改善計画の目標数値と都道府県に報告している実績数値を入力してください。
ただし、</t>
    </r>
    <r>
      <rPr>
        <u/>
        <sz val="10"/>
        <color indexed="10"/>
        <rFont val="ＭＳ Ｐゴシック"/>
        <family val="3"/>
        <charset val="128"/>
      </rPr>
      <t>当年度計画について</t>
    </r>
    <r>
      <rPr>
        <sz val="10"/>
        <rFont val="ＭＳ Ｐゴシック"/>
        <family val="3"/>
        <charset val="128"/>
      </rPr>
      <t>は実際の</t>
    </r>
    <r>
      <rPr>
        <u/>
        <sz val="10"/>
        <color indexed="10"/>
        <rFont val="ＭＳ Ｐゴシック"/>
        <family val="3"/>
        <charset val="128"/>
      </rPr>
      <t>事業計画の事業量を入力してください。</t>
    </r>
    <rPh sb="14" eb="15">
      <t>マエ</t>
    </rPh>
    <rPh sb="28" eb="32">
      <t>トドウフケン</t>
    </rPh>
    <rPh sb="44" eb="46">
      <t>ニュウリョク</t>
    </rPh>
    <rPh sb="68" eb="70">
      <t>ジッサイ</t>
    </rPh>
    <rPh sb="71" eb="73">
      <t>ジギョウ</t>
    </rPh>
    <rPh sb="80" eb="82">
      <t>ニュウリョク</t>
    </rPh>
    <phoneticPr fontId="1"/>
  </si>
  <si>
    <t>　（A）　事業開始の前年度末から起算して３年以内に造林事業を行う経営体を立ち上げた者</t>
    <rPh sb="25" eb="27">
      <t>ゾウリン</t>
    </rPh>
    <rPh sb="27" eb="29">
      <t>ジギョウ</t>
    </rPh>
    <rPh sb="30" eb="31">
      <t>オコナ</t>
    </rPh>
    <rPh sb="32" eb="35">
      <t>ケイエイタイ</t>
    </rPh>
    <rPh sb="36" eb="37">
      <t>タ</t>
    </rPh>
    <rPh sb="38" eb="39">
      <t>ア</t>
    </rPh>
    <rPh sb="41" eb="42">
      <t>シャ</t>
    </rPh>
    <phoneticPr fontId="13"/>
  </si>
  <si>
    <t>　（B）　事業開始の前年度末から起算して３年以内に造林部門を設置した既存の経営体</t>
    <rPh sb="34" eb="36">
      <t>キゾン</t>
    </rPh>
    <rPh sb="37" eb="40">
      <t>ケイエイタイ</t>
    </rPh>
    <phoneticPr fontId="13"/>
  </si>
  <si>
    <t>　（C）　事業開始の前年度末から起算して３年以内に伐採事業を行う経営体を立ち上げた者</t>
    <rPh sb="25" eb="27">
      <t>バッサイ</t>
    </rPh>
    <rPh sb="27" eb="29">
      <t>ジギョウ</t>
    </rPh>
    <rPh sb="30" eb="31">
      <t>オコナ</t>
    </rPh>
    <rPh sb="32" eb="35">
      <t>ケイエイタイ</t>
    </rPh>
    <rPh sb="36" eb="37">
      <t>タ</t>
    </rPh>
    <rPh sb="38" eb="39">
      <t>ア</t>
    </rPh>
    <rPh sb="41" eb="42">
      <t>シャ</t>
    </rPh>
    <phoneticPr fontId="13"/>
  </si>
  <si>
    <t>　（D）　事業開始の前年度末から起算して３年以内に伐採部門を設置した既存の経営体</t>
    <rPh sb="25" eb="27">
      <t>バッサイ</t>
    </rPh>
    <rPh sb="27" eb="29">
      <t>ブモン</t>
    </rPh>
    <rPh sb="34" eb="36">
      <t>キゾン</t>
    </rPh>
    <rPh sb="37" eb="40">
      <t>ケイエイタイ</t>
    </rPh>
    <phoneticPr fontId="13"/>
  </si>
  <si>
    <r>
      <t>■　「新たに</t>
    </r>
    <r>
      <rPr>
        <b/>
        <sz val="10"/>
        <color theme="1"/>
        <rFont val="ＭＳ Ｐゴシック"/>
        <family val="3"/>
        <charset val="128"/>
        <scheme val="minor"/>
      </rPr>
      <t>伐採</t>
    </r>
    <r>
      <rPr>
        <sz val="10"/>
        <color theme="1"/>
        <rFont val="ＭＳ Ｐゴシック"/>
        <family val="3"/>
        <charset val="128"/>
        <scheme val="minor"/>
      </rPr>
      <t>事業を開始する者」の要件　　</t>
    </r>
    <r>
      <rPr>
        <sz val="10"/>
        <color rgb="FF0000CC"/>
        <rFont val="ＭＳ Ｐゴシック"/>
        <family val="3"/>
        <charset val="128"/>
        <scheme val="minor"/>
      </rPr>
      <t>※対象となる研修：</t>
    </r>
    <r>
      <rPr>
        <b/>
        <sz val="10"/>
        <color rgb="FF0000CC"/>
        <rFont val="ＭＳ Ｐゴシック"/>
        <family val="3"/>
        <charset val="128"/>
        <scheme val="minor"/>
      </rPr>
      <t>　FW研修のみ</t>
    </r>
    <rPh sb="3" eb="4">
      <t>アラ</t>
    </rPh>
    <rPh sb="6" eb="8">
      <t>バッサイ</t>
    </rPh>
    <rPh sb="8" eb="10">
      <t>ジギョウ</t>
    </rPh>
    <rPh sb="11" eb="13">
      <t>カイシ</t>
    </rPh>
    <rPh sb="15" eb="16">
      <t>シャ</t>
    </rPh>
    <rPh sb="18" eb="20">
      <t>ヨウケン</t>
    </rPh>
    <phoneticPr fontId="50"/>
  </si>
  <si>
    <t>FW1研修
実施</t>
    <rPh sb="3" eb="5">
      <t>ケンシュウ</t>
    </rPh>
    <rPh sb="6" eb="8">
      <t>ジッシ</t>
    </rPh>
    <phoneticPr fontId="50"/>
  </si>
  <si>
    <t>前1年</t>
    <rPh sb="0" eb="1">
      <t>マエ</t>
    </rPh>
    <rPh sb="2" eb="3">
      <t>ネン</t>
    </rPh>
    <phoneticPr fontId="50"/>
  </si>
  <si>
    <t>前2年</t>
    <rPh sb="0" eb="1">
      <t>マエ</t>
    </rPh>
    <rPh sb="2" eb="3">
      <t>ネン</t>
    </rPh>
    <phoneticPr fontId="50"/>
  </si>
  <si>
    <t>前3年</t>
    <rPh sb="0" eb="1">
      <t>マエ</t>
    </rPh>
    <rPh sb="2" eb="3">
      <t>ネン</t>
    </rPh>
    <phoneticPr fontId="50"/>
  </si>
  <si>
    <t>FW2研修
（後1年）</t>
    <rPh sb="3" eb="5">
      <t>ケンシュウ</t>
    </rPh>
    <rPh sb="7" eb="8">
      <t>アト</t>
    </rPh>
    <rPh sb="9" eb="10">
      <t>ネン</t>
    </rPh>
    <phoneticPr fontId="50"/>
  </si>
  <si>
    <t>FW3研修
（後2年）</t>
    <rPh sb="3" eb="5">
      <t>ケンシュウ</t>
    </rPh>
    <phoneticPr fontId="50"/>
  </si>
  <si>
    <t>修了後
（後3年）</t>
    <rPh sb="0" eb="3">
      <t>シュウリョウゴ</t>
    </rPh>
    <rPh sb="5" eb="6">
      <t>アト</t>
    </rPh>
    <phoneticPr fontId="50"/>
  </si>
  <si>
    <t>↑事業開始</t>
    <rPh sb="1" eb="3">
      <t>ジギョウ</t>
    </rPh>
    <rPh sb="3" eb="5">
      <t>カイシ</t>
    </rPh>
    <phoneticPr fontId="50"/>
  </si>
  <si>
    <t>この間に対象となる事業を開始・設立</t>
    <rPh sb="2" eb="3">
      <t>アイダ</t>
    </rPh>
    <rPh sb="4" eb="6">
      <t>タイショウ</t>
    </rPh>
    <rPh sb="9" eb="11">
      <t>ジギョウ</t>
    </rPh>
    <rPh sb="12" eb="14">
      <t>カイシ</t>
    </rPh>
    <rPh sb="15" eb="17">
      <t>セツリツ</t>
    </rPh>
    <phoneticPr fontId="50"/>
  </si>
  <si>
    <t>この間に認定事業主に認定</t>
    <rPh sb="2" eb="3">
      <t>アイダ</t>
    </rPh>
    <rPh sb="4" eb="6">
      <t>ニンテイ</t>
    </rPh>
    <rPh sb="6" eb="9">
      <t>ジギョウヌシ</t>
    </rPh>
    <rPh sb="10" eb="12">
      <t>ニンテイ</t>
    </rPh>
    <phoneticPr fontId="50"/>
  </si>
  <si>
    <t>　令和６年度を事業開始年度とした場合の経営体要件の考え方　（イメージ）</t>
    <rPh sb="1" eb="3">
      <t>レイワ</t>
    </rPh>
    <rPh sb="4" eb="6">
      <t>ネンド</t>
    </rPh>
    <rPh sb="7" eb="9">
      <t>ジギョウ</t>
    </rPh>
    <rPh sb="9" eb="11">
      <t>カイシ</t>
    </rPh>
    <rPh sb="11" eb="13">
      <t>ネンド</t>
    </rPh>
    <rPh sb="16" eb="18">
      <t>バアイ</t>
    </rPh>
    <rPh sb="19" eb="22">
      <t>ケイエイタイ</t>
    </rPh>
    <rPh sb="22" eb="24">
      <t>ヨウケン</t>
    </rPh>
    <rPh sb="25" eb="26">
      <t>カンガ</t>
    </rPh>
    <rPh sb="27" eb="28">
      <t>カタ</t>
    </rPh>
    <phoneticPr fontId="50"/>
  </si>
  <si>
    <t>　FW研修(1年目)修了後3年以内に
　認定事業主となる意思を有する</t>
    <phoneticPr fontId="50"/>
  </si>
  <si>
    <r>
      <t>■　「新たに</t>
    </r>
    <r>
      <rPr>
        <b/>
        <sz val="10"/>
        <color theme="1"/>
        <rFont val="ＭＳ Ｐゴシック"/>
        <family val="3"/>
        <charset val="128"/>
        <scheme val="minor"/>
      </rPr>
      <t>造林</t>
    </r>
    <r>
      <rPr>
        <sz val="10"/>
        <color theme="1"/>
        <rFont val="ＭＳ Ｐゴシック"/>
        <family val="3"/>
        <charset val="128"/>
        <scheme val="minor"/>
      </rPr>
      <t xml:space="preserve">事業を開始する者」の要件 </t>
    </r>
    <r>
      <rPr>
        <b/>
        <sz val="10"/>
        <color theme="1"/>
        <rFont val="ＭＳ Ｐゴシック"/>
        <family val="3"/>
        <charset val="128"/>
        <scheme val="minor"/>
      </rPr>
      <t>　</t>
    </r>
    <r>
      <rPr>
        <sz val="10"/>
        <color rgb="FF0000CC"/>
        <rFont val="ＭＳ Ｐゴシック"/>
        <family val="3"/>
        <charset val="128"/>
        <scheme val="minor"/>
      </rPr>
      <t>※対象となる研修：　</t>
    </r>
    <r>
      <rPr>
        <b/>
        <sz val="10"/>
        <color rgb="FF0000CC"/>
        <rFont val="ＭＳ Ｐゴシック"/>
        <family val="3"/>
        <charset val="128"/>
        <scheme val="minor"/>
      </rPr>
      <t>FW研修のみ</t>
    </r>
    <rPh sb="3" eb="4">
      <t>アラ</t>
    </rPh>
    <rPh sb="6" eb="8">
      <t>ゾウリン</t>
    </rPh>
    <rPh sb="8" eb="10">
      <t>ジギョウ</t>
    </rPh>
    <rPh sb="11" eb="13">
      <t>カイシ</t>
    </rPh>
    <rPh sb="15" eb="16">
      <t>シャ</t>
    </rPh>
    <rPh sb="18" eb="20">
      <t>ヨウケン</t>
    </rPh>
    <rPh sb="23" eb="25">
      <t>タイショウ</t>
    </rPh>
    <rPh sb="28" eb="30">
      <t>ケンシュウ</t>
    </rPh>
    <phoneticPr fontId="50"/>
  </si>
  <si>
    <t>　※注1)
　※注2)</t>
    <phoneticPr fontId="50"/>
  </si>
  <si>
    <r>
      <t>　②　独立行政法人農林漁業信用基金の林業信用保証を利用したことがあること</t>
    </r>
    <r>
      <rPr>
        <vertAlign val="superscript"/>
        <sz val="10"/>
        <color theme="1"/>
        <rFont val="ＭＳ Ｐゴシック"/>
        <family val="3"/>
        <charset val="128"/>
        <scheme val="minor"/>
      </rPr>
      <t>　</t>
    </r>
    <r>
      <rPr>
        <vertAlign val="superscript"/>
        <sz val="12"/>
        <color theme="1"/>
        <rFont val="ＭＳ Ｐゴシック"/>
        <family val="3"/>
        <charset val="128"/>
        <scheme val="minor"/>
      </rPr>
      <t>※注1</t>
    </r>
    <rPh sb="3" eb="5">
      <t>ドクリツ</t>
    </rPh>
    <rPh sb="5" eb="7">
      <t>ギョウセイ</t>
    </rPh>
    <rPh sb="7" eb="9">
      <t>ホウジン</t>
    </rPh>
    <rPh sb="9" eb="11">
      <t>ノウリン</t>
    </rPh>
    <rPh sb="11" eb="13">
      <t>ギョギョウ</t>
    </rPh>
    <rPh sb="13" eb="15">
      <t>シンヨウ</t>
    </rPh>
    <rPh sb="15" eb="17">
      <t>キキン</t>
    </rPh>
    <rPh sb="18" eb="20">
      <t>リンギョウ</t>
    </rPh>
    <rPh sb="20" eb="22">
      <t>シンヨウ</t>
    </rPh>
    <rPh sb="22" eb="24">
      <t>ホショウ</t>
    </rPh>
    <rPh sb="25" eb="27">
      <t>リヨウ</t>
    </rPh>
    <phoneticPr fontId="50"/>
  </si>
  <si>
    <r>
      <t>　③　造林事業を行っていない場合は、造林を実施する者との協力体制が築かれていること</t>
    </r>
    <r>
      <rPr>
        <vertAlign val="superscript"/>
        <sz val="10"/>
        <color theme="1"/>
        <rFont val="ＭＳ Ｐゴシック"/>
        <family val="3"/>
        <charset val="128"/>
        <scheme val="minor"/>
      </rPr>
      <t>　</t>
    </r>
    <r>
      <rPr>
        <vertAlign val="superscript"/>
        <sz val="12"/>
        <color theme="1"/>
        <rFont val="ＭＳ Ｐゴシック"/>
        <family val="3"/>
        <charset val="128"/>
        <scheme val="minor"/>
      </rPr>
      <t>※注2</t>
    </r>
    <rPh sb="3" eb="5">
      <t>ゾウリン</t>
    </rPh>
    <rPh sb="5" eb="7">
      <t>ジギョウ</t>
    </rPh>
    <rPh sb="8" eb="9">
      <t>オコナ</t>
    </rPh>
    <rPh sb="14" eb="16">
      <t>バアイ</t>
    </rPh>
    <rPh sb="18" eb="20">
      <t>ゾウリン</t>
    </rPh>
    <rPh sb="21" eb="23">
      <t>ジッシ</t>
    </rPh>
    <rPh sb="25" eb="26">
      <t>シャ</t>
    </rPh>
    <rPh sb="28" eb="30">
      <t>キョウリョク</t>
    </rPh>
    <rPh sb="30" eb="32">
      <t>タイセイ</t>
    </rPh>
    <rPh sb="33" eb="34">
      <t>キズ</t>
    </rPh>
    <rPh sb="43" eb="44">
      <t>チュウ</t>
    </rPh>
    <phoneticPr fontId="50"/>
  </si>
  <si>
    <t>　予備登録申請書の提出時、併せて「債務保証承諾書（写し）」の提出が必要となります。
　予備登録申請書の提出時、併せて「造林事業者との連携協定書等（写し）」の提出が必要となります。</t>
    <rPh sb="1" eb="3">
      <t>ヨビ</t>
    </rPh>
    <rPh sb="3" eb="5">
      <t>トウロク</t>
    </rPh>
    <rPh sb="5" eb="7">
      <t>シンセイ</t>
    </rPh>
    <rPh sb="7" eb="8">
      <t>ショ</t>
    </rPh>
    <rPh sb="9" eb="11">
      <t>テイシュツ</t>
    </rPh>
    <rPh sb="11" eb="12">
      <t>ジ</t>
    </rPh>
    <rPh sb="13" eb="14">
      <t>アワ</t>
    </rPh>
    <rPh sb="17" eb="19">
      <t>サイム</t>
    </rPh>
    <rPh sb="19" eb="21">
      <t>ホショウ</t>
    </rPh>
    <rPh sb="21" eb="23">
      <t>ショウダク</t>
    </rPh>
    <rPh sb="23" eb="24">
      <t>ショ</t>
    </rPh>
    <rPh sb="25" eb="26">
      <t>ウツ</t>
    </rPh>
    <rPh sb="30" eb="32">
      <t>テイシュツ</t>
    </rPh>
    <rPh sb="33" eb="35">
      <t>ヒツヨウ</t>
    </rPh>
    <rPh sb="43" eb="45">
      <t>ヨビ</t>
    </rPh>
    <rPh sb="45" eb="47">
      <t>トウロク</t>
    </rPh>
    <rPh sb="47" eb="50">
      <t>シンセイショ</t>
    </rPh>
    <rPh sb="51" eb="53">
      <t>テイシュツ</t>
    </rPh>
    <rPh sb="53" eb="54">
      <t>ジ</t>
    </rPh>
    <rPh sb="55" eb="56">
      <t>アワ</t>
    </rPh>
    <rPh sb="59" eb="61">
      <t>ゾウリン</t>
    </rPh>
    <rPh sb="61" eb="63">
      <t>ジギョウ</t>
    </rPh>
    <rPh sb="63" eb="64">
      <t>シャ</t>
    </rPh>
    <rPh sb="66" eb="68">
      <t>レンケイ</t>
    </rPh>
    <rPh sb="68" eb="70">
      <t>キョウテイ</t>
    </rPh>
    <rPh sb="70" eb="71">
      <t>ショ</t>
    </rPh>
    <rPh sb="71" eb="72">
      <t>トウ</t>
    </rPh>
    <rPh sb="73" eb="74">
      <t>ウツ</t>
    </rPh>
    <rPh sb="78" eb="80">
      <t>テイシュツ</t>
    </rPh>
    <rPh sb="81" eb="83">
      <t>ヒツヨウ</t>
    </rPh>
    <phoneticPr fontId="50"/>
  </si>
  <si>
    <t>①</t>
    <phoneticPr fontId="1"/>
  </si>
  <si>
    <t>～⑬は、別紙『（予備）登録申請書の記載上の留意点』をご覧いただきながら入力してください。</t>
    <phoneticPr fontId="1"/>
  </si>
  <si>
    <t>②</t>
    <phoneticPr fontId="1"/>
  </si>
  <si>
    <t>【森林経営管理制度への対応】について、プルダウンリストから該当するものを選択してください。</t>
    <rPh sb="1" eb="3">
      <t>シンリン</t>
    </rPh>
    <rPh sb="3" eb="5">
      <t>ケイエイ</t>
    </rPh>
    <rPh sb="5" eb="7">
      <t>カンリ</t>
    </rPh>
    <rPh sb="7" eb="9">
      <t>セイド</t>
    </rPh>
    <rPh sb="11" eb="13">
      <t>タイオウ</t>
    </rPh>
    <rPh sb="29" eb="31">
      <t>ガイトウ</t>
    </rPh>
    <rPh sb="36" eb="38">
      <t>センタク</t>
    </rPh>
    <phoneticPr fontId="1"/>
  </si>
  <si>
    <t>③</t>
    <phoneticPr fontId="1"/>
  </si>
  <si>
    <t>【雇用環境の改善】（ａ）～（ｆ）について、プルダウンリストから該当するものを選択してください。</t>
    <rPh sb="1" eb="3">
      <t>コヨウ</t>
    </rPh>
    <rPh sb="3" eb="5">
      <t>カンキョウ</t>
    </rPh>
    <rPh sb="6" eb="8">
      <t>カイゼン</t>
    </rPh>
    <phoneticPr fontId="1"/>
  </si>
  <si>
    <t>（ｄ）労働安全対策への対応について、選択肢全文は下記を参照してください。</t>
    <rPh sb="3" eb="5">
      <t>ロウドウ</t>
    </rPh>
    <rPh sb="5" eb="7">
      <t>アンゼン</t>
    </rPh>
    <rPh sb="7" eb="9">
      <t>タイサク</t>
    </rPh>
    <rPh sb="11" eb="13">
      <t>タイオウ</t>
    </rPh>
    <phoneticPr fontId="1"/>
  </si>
  <si>
    <t>・</t>
    <phoneticPr fontId="1"/>
  </si>
  <si>
    <t>（ｅ）下請け先等に対する労働安全対策への対応について、選択肢全文は下記を参照してください。</t>
    <rPh sb="3" eb="5">
      <t>シタウ</t>
    </rPh>
    <rPh sb="6" eb="7">
      <t>サキ</t>
    </rPh>
    <rPh sb="7" eb="8">
      <t>トウ</t>
    </rPh>
    <rPh sb="9" eb="10">
      <t>タイ</t>
    </rPh>
    <rPh sb="12" eb="14">
      <t>ロウドウ</t>
    </rPh>
    <rPh sb="14" eb="16">
      <t>アンゼン</t>
    </rPh>
    <rPh sb="16" eb="18">
      <t>タイサク</t>
    </rPh>
    <rPh sb="20" eb="22">
      <t>タイオウ</t>
    </rPh>
    <rPh sb="27" eb="30">
      <t>センタクシ</t>
    </rPh>
    <rPh sb="30" eb="32">
      <t>ゼンブン</t>
    </rPh>
    <rPh sb="33" eb="35">
      <t>カキ</t>
    </rPh>
    <rPh sb="36" eb="38">
      <t>サンショウ</t>
    </rPh>
    <phoneticPr fontId="1"/>
  </si>
  <si>
    <t>下請けや委託を伴う事業の実施にあたって、下請け・委託先の経営体等に対して、林業労働安全に関する研修会や講習会の開催など、
労働安全確保に資する取組を実施している。又は、全ての事業を下請けや委託を伴わず自らが行っている</t>
    <phoneticPr fontId="1"/>
  </si>
  <si>
    <t>下請けや委託を伴う事業の実施にあたって、下請け・委託先の経営体等に対して、林業労働安全に関する研修会や講習会の開催など、
労働安全確保に資する取組を実施していない</t>
    <phoneticPr fontId="1"/>
  </si>
  <si>
    <t>④</t>
    <phoneticPr fontId="1"/>
  </si>
  <si>
    <t>【伐採・造林に関する行動規範の策定等】について、プルダウンリストから該当するものを選択してください。</t>
    <rPh sb="1" eb="3">
      <t>バッサイ</t>
    </rPh>
    <rPh sb="4" eb="6">
      <t>ゾウリン</t>
    </rPh>
    <rPh sb="7" eb="8">
      <t>カン</t>
    </rPh>
    <rPh sb="10" eb="12">
      <t>コウドウ</t>
    </rPh>
    <rPh sb="12" eb="14">
      <t>キハン</t>
    </rPh>
    <rPh sb="15" eb="17">
      <t>サクテイ</t>
    </rPh>
    <rPh sb="17" eb="18">
      <t>トウ</t>
    </rPh>
    <phoneticPr fontId="1"/>
  </si>
  <si>
    <t>⑤</t>
    <phoneticPr fontId="1"/>
  </si>
  <si>
    <t>【協力雇用主（※）への登録】について、プルダウンリストから該当するものを選択してください。</t>
    <rPh sb="1" eb="3">
      <t>キョウリョク</t>
    </rPh>
    <rPh sb="3" eb="5">
      <t>コヨウ</t>
    </rPh>
    <rPh sb="5" eb="6">
      <t>ヌシ</t>
    </rPh>
    <rPh sb="11" eb="13">
      <t>トウロク</t>
    </rPh>
    <phoneticPr fontId="1"/>
  </si>
  <si>
    <t>⑥</t>
    <phoneticPr fontId="1"/>
  </si>
  <si>
    <t>【林福連携の取組】について、プルダウンリストから該当するものを選択してください。</t>
    <rPh sb="1" eb="2">
      <t>リン</t>
    </rPh>
    <rPh sb="2" eb="3">
      <t>フク</t>
    </rPh>
    <rPh sb="3" eb="5">
      <t>レンケイ</t>
    </rPh>
    <rPh sb="6" eb="8">
      <t>トリクミ</t>
    </rPh>
    <phoneticPr fontId="1"/>
  </si>
  <si>
    <t>⑦</t>
    <phoneticPr fontId="1"/>
  </si>
  <si>
    <t>【次世代育成支援対策推進法に基づく認定】について、プルダウンリストから該当するものを選択してください。</t>
    <phoneticPr fontId="1"/>
  </si>
  <si>
    <t>⑧</t>
    <phoneticPr fontId="1"/>
  </si>
  <si>
    <t>【女性の職業生活における活躍の推進に関する法律に基づく認定】について、プルダウンリストから該当するものを選択してください。</t>
    <phoneticPr fontId="1"/>
  </si>
  <si>
    <t>⑨</t>
    <phoneticPr fontId="1"/>
  </si>
  <si>
    <r>
      <t>なお、</t>
    </r>
    <r>
      <rPr>
        <u/>
        <sz val="10"/>
        <color indexed="10"/>
        <rFont val="ＭＳ Ｐゴシック"/>
        <family val="3"/>
        <charset val="128"/>
      </rPr>
      <t>ＦＷ１研修生数</t>
    </r>
    <r>
      <rPr>
        <sz val="10"/>
        <rFont val="ＭＳ Ｐゴシック"/>
        <family val="3"/>
        <charset val="128"/>
      </rPr>
      <t>とは、</t>
    </r>
    <r>
      <rPr>
        <u/>
        <sz val="10"/>
        <color indexed="10"/>
        <rFont val="ＭＳ Ｐゴシック"/>
        <family val="3"/>
        <charset val="128"/>
      </rPr>
      <t>研修計画書にて承認された人数（研修生の減（中止含む）にした研修生数は含まない）</t>
    </r>
    <r>
      <rPr>
        <sz val="10"/>
        <rFont val="ＭＳ Ｐゴシック"/>
        <family val="3"/>
        <charset val="128"/>
      </rPr>
      <t>です。（※修了の有無は関係しない）</t>
    </r>
    <rPh sb="13" eb="15">
      <t>ケンシュウ</t>
    </rPh>
    <rPh sb="15" eb="17">
      <t>ケイカク</t>
    </rPh>
    <rPh sb="17" eb="18">
      <t>ショ</t>
    </rPh>
    <rPh sb="20" eb="22">
      <t>ショウニン</t>
    </rPh>
    <rPh sb="57" eb="59">
      <t>シュウリョウ</t>
    </rPh>
    <rPh sb="60" eb="62">
      <t>ウム</t>
    </rPh>
    <rPh sb="63" eb="65">
      <t>カンケイ</t>
    </rPh>
    <phoneticPr fontId="1"/>
  </si>
  <si>
    <t>この承認された研修生の内、「自社で林業就業」「他社で林業就業（一人親方、自営含む）」「離脱」の人数をそれぞれ入力してください。</t>
    <rPh sb="43" eb="45">
      <t>リダツ</t>
    </rPh>
    <rPh sb="47" eb="49">
      <t>ニンズウ</t>
    </rPh>
    <rPh sb="54" eb="56">
      <t>ニュウリョク</t>
    </rPh>
    <phoneticPr fontId="1"/>
  </si>
  <si>
    <t>なお、「離脱」とは、当該経営体の責によらない相当事由として事業実施主体が認める場合は含みません。</t>
    <rPh sb="4" eb="6">
      <t>リダツ</t>
    </rPh>
    <rPh sb="10" eb="12">
      <t>トウガイ</t>
    </rPh>
    <rPh sb="12" eb="14">
      <t>ケイエイ</t>
    </rPh>
    <rPh sb="14" eb="15">
      <t>タイ</t>
    </rPh>
    <rPh sb="16" eb="17">
      <t>セキ</t>
    </rPh>
    <rPh sb="22" eb="24">
      <t>ソウトウ</t>
    </rPh>
    <rPh sb="24" eb="26">
      <t>ジユウ</t>
    </rPh>
    <rPh sb="29" eb="31">
      <t>ジギョウ</t>
    </rPh>
    <rPh sb="31" eb="33">
      <t>ジッシ</t>
    </rPh>
    <rPh sb="33" eb="35">
      <t>シュタイ</t>
    </rPh>
    <rPh sb="36" eb="37">
      <t>ミト</t>
    </rPh>
    <rPh sb="39" eb="41">
      <t>バアイ</t>
    </rPh>
    <rPh sb="42" eb="43">
      <t>フク</t>
    </rPh>
    <phoneticPr fontId="1"/>
  </si>
  <si>
    <t>（５０％未満かつ５名を超える場合、該当経営体には、取りまとめ機関を通じて離脱等の経緯がわかる書類等の提出を求めることとします）</t>
    <rPh sb="4" eb="6">
      <t>ミマン</t>
    </rPh>
    <rPh sb="9" eb="10">
      <t>メイ</t>
    </rPh>
    <rPh sb="11" eb="12">
      <t>コ</t>
    </rPh>
    <rPh sb="14" eb="16">
      <t>バアイ</t>
    </rPh>
    <rPh sb="17" eb="19">
      <t>ガイトウ</t>
    </rPh>
    <rPh sb="19" eb="21">
      <t>ケイエイ</t>
    </rPh>
    <rPh sb="21" eb="22">
      <t>タイ</t>
    </rPh>
    <rPh sb="25" eb="26">
      <t>ト</t>
    </rPh>
    <rPh sb="30" eb="32">
      <t>キカン</t>
    </rPh>
    <rPh sb="33" eb="34">
      <t>ツウ</t>
    </rPh>
    <rPh sb="36" eb="38">
      <t>リダツ</t>
    </rPh>
    <rPh sb="38" eb="39">
      <t>トウ</t>
    </rPh>
    <rPh sb="40" eb="42">
      <t>ケイイ</t>
    </rPh>
    <rPh sb="46" eb="48">
      <t>ショルイ</t>
    </rPh>
    <rPh sb="48" eb="49">
      <t>トウ</t>
    </rPh>
    <rPh sb="50" eb="52">
      <t>テイシュツ</t>
    </rPh>
    <rPh sb="53" eb="54">
      <t>モト</t>
    </rPh>
    <phoneticPr fontId="1"/>
  </si>
  <si>
    <t>⑩</t>
    <phoneticPr fontId="1"/>
  </si>
  <si>
    <t>【林災防の加入状況】は、加入している場合、○を選択してください。</t>
    <rPh sb="1" eb="2">
      <t>リン</t>
    </rPh>
    <rPh sb="2" eb="4">
      <t>サイボウ</t>
    </rPh>
    <rPh sb="5" eb="7">
      <t>カニュウ</t>
    </rPh>
    <rPh sb="12" eb="14">
      <t>カニュウ</t>
    </rPh>
    <rPh sb="18" eb="20">
      <t>バアイ</t>
    </rPh>
    <rPh sb="23" eb="25">
      <t>センタク</t>
    </rPh>
    <phoneticPr fontId="1"/>
  </si>
  <si>
    <t>⑪</t>
    <phoneticPr fontId="1"/>
  </si>
  <si>
    <r>
      <t>【林業現場従業員数】は、</t>
    </r>
    <r>
      <rPr>
        <sz val="10"/>
        <color indexed="8"/>
        <rFont val="ＭＳ Ｐゴシック"/>
        <family val="3"/>
        <charset val="128"/>
      </rPr>
      <t>全ての林業現場従事者数を入力してください。（本所等、全支所等を対象）</t>
    </r>
    <rPh sb="1" eb="3">
      <t>リンギョウ</t>
    </rPh>
    <rPh sb="3" eb="5">
      <t>ゲンバ</t>
    </rPh>
    <rPh sb="5" eb="8">
      <t>ジュウギョウイン</t>
    </rPh>
    <rPh sb="12" eb="13">
      <t>ゼン</t>
    </rPh>
    <rPh sb="15" eb="17">
      <t>リンギョウ</t>
    </rPh>
    <rPh sb="17" eb="19">
      <t>ゲンバ</t>
    </rPh>
    <rPh sb="19" eb="22">
      <t>ジュウジシャ</t>
    </rPh>
    <rPh sb="22" eb="23">
      <t>スウ</t>
    </rPh>
    <rPh sb="24" eb="26">
      <t>ニュウリョク</t>
    </rPh>
    <phoneticPr fontId="1"/>
  </si>
  <si>
    <t>⑫</t>
    <phoneticPr fontId="1"/>
  </si>
  <si>
    <r>
      <rPr>
        <sz val="10"/>
        <color rgb="FF000000"/>
        <rFont val="ＭＳ Ｐゴシック"/>
        <family val="3"/>
        <charset val="128"/>
      </rPr>
      <t>　</t>
    </r>
    <r>
      <rPr>
        <u/>
        <sz val="10"/>
        <color indexed="8"/>
        <rFont val="ＭＳ Ｐゴシック"/>
        <family val="3"/>
        <charset val="128"/>
      </rPr>
      <t>（</t>
    </r>
    <r>
      <rPr>
        <u/>
        <sz val="10"/>
        <color indexed="10"/>
        <rFont val="ＭＳ Ｐゴシック"/>
        <family val="3"/>
        <charset val="128"/>
      </rPr>
      <t>令和５年</t>
    </r>
    <r>
      <rPr>
        <u/>
        <sz val="10"/>
        <color indexed="8"/>
        <rFont val="ＭＳ Ｐゴシック"/>
        <family val="3"/>
        <charset val="128"/>
      </rPr>
      <t>に死亡事故が発生した場合、ＦＷ１研修生は不採択となります）</t>
    </r>
    <rPh sb="2" eb="4">
      <t>レイワ</t>
    </rPh>
    <rPh sb="5" eb="6">
      <t>ネン</t>
    </rPh>
    <rPh sb="7" eb="9">
      <t>シボウ</t>
    </rPh>
    <rPh sb="9" eb="11">
      <t>ジコ</t>
    </rPh>
    <rPh sb="12" eb="14">
      <t>ハッセイ</t>
    </rPh>
    <rPh sb="16" eb="18">
      <t>バアイ</t>
    </rPh>
    <rPh sb="22" eb="25">
      <t>ケンシュウセイ</t>
    </rPh>
    <rPh sb="26" eb="27">
      <t>フ</t>
    </rPh>
    <rPh sb="27" eb="29">
      <t>サイタク</t>
    </rPh>
    <phoneticPr fontId="1"/>
  </si>
  <si>
    <t xml:space="preserve">⑬
</t>
    <phoneticPr fontId="1"/>
  </si>
  <si>
    <r>
      <t>なお、</t>
    </r>
    <r>
      <rPr>
        <u/>
        <sz val="10"/>
        <color indexed="10"/>
        <rFont val="ＭＳ Ｐゴシック"/>
        <family val="3"/>
        <charset val="128"/>
      </rPr>
      <t>多能工化研修への申請者がいる</t>
    </r>
    <r>
      <rPr>
        <sz val="10"/>
        <rFont val="ＭＳ Ｐゴシック"/>
        <family val="3"/>
        <charset val="128"/>
      </rPr>
      <t>場合、以下の点、留意下さい。
・</t>
    </r>
    <r>
      <rPr>
        <u/>
        <sz val="10"/>
        <color indexed="10"/>
        <rFont val="ＭＳ Ｐゴシック"/>
        <family val="3"/>
        <charset val="128"/>
      </rPr>
      <t>新た</t>
    </r>
    <r>
      <rPr>
        <sz val="10"/>
        <rFont val="ＭＳ Ｐゴシック"/>
        <family val="3"/>
        <charset val="128"/>
      </rPr>
      <t>に造林事業に取り組む場合、造林保育の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 xml:space="preserve">入力しない
</t>
    </r>
    <r>
      <rPr>
        <sz val="10"/>
        <rFont val="ＭＳ Ｐゴシック"/>
        <family val="3"/>
        <charset val="128"/>
      </rPr>
      <t>・</t>
    </r>
    <r>
      <rPr>
        <u/>
        <sz val="10"/>
        <color indexed="10"/>
        <rFont val="ＭＳ Ｐゴシック"/>
        <family val="3"/>
        <charset val="128"/>
      </rPr>
      <t>新た</t>
    </r>
    <r>
      <rPr>
        <sz val="10"/>
        <rFont val="ＭＳ Ｐゴシック"/>
        <family val="3"/>
        <charset val="128"/>
      </rPr>
      <t>に素材生産事業に取り組む場合、素材生産の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入力しない</t>
    </r>
    <r>
      <rPr>
        <sz val="10"/>
        <rFont val="ＭＳ Ｐゴシック"/>
        <family val="3"/>
        <charset val="128"/>
      </rPr>
      <t xml:space="preserve">
・各事業を</t>
    </r>
    <r>
      <rPr>
        <u/>
        <sz val="10"/>
        <color indexed="10"/>
        <rFont val="ＭＳ Ｐゴシック"/>
        <family val="3"/>
        <charset val="128"/>
      </rPr>
      <t>拡大</t>
    </r>
    <r>
      <rPr>
        <sz val="10"/>
        <rFont val="ＭＳ Ｐゴシック"/>
        <family val="3"/>
        <charset val="128"/>
      </rPr>
      <t>予定の場合、各事業の</t>
    </r>
    <r>
      <rPr>
        <u/>
        <sz val="10"/>
        <color indexed="10"/>
        <rFont val="ＭＳ Ｐゴシック"/>
        <family val="3"/>
        <charset val="128"/>
      </rPr>
      <t>当年度</t>
    </r>
    <r>
      <rPr>
        <u/>
        <sz val="10"/>
        <color rgb="FFFF0000"/>
        <rFont val="ＭＳ Ｐゴシック"/>
        <family val="3"/>
        <charset val="128"/>
      </rPr>
      <t>計画</t>
    </r>
    <r>
      <rPr>
        <sz val="10"/>
        <rFont val="ＭＳ Ｐゴシック"/>
        <family val="3"/>
        <charset val="128"/>
      </rPr>
      <t>事業量は</t>
    </r>
    <r>
      <rPr>
        <u/>
        <sz val="10"/>
        <color rgb="FFFF0000"/>
        <rFont val="ＭＳ Ｐゴシック"/>
        <family val="3"/>
        <charset val="128"/>
      </rPr>
      <t>前年度実績</t>
    </r>
    <r>
      <rPr>
        <sz val="10"/>
        <rFont val="ＭＳ Ｐゴシック"/>
        <family val="3"/>
        <charset val="128"/>
      </rPr>
      <t>事業量</t>
    </r>
    <r>
      <rPr>
        <u/>
        <sz val="10"/>
        <color indexed="10"/>
        <rFont val="ＭＳ Ｐゴシック"/>
        <family val="3"/>
        <charset val="128"/>
      </rPr>
      <t>以上である</t>
    </r>
    <r>
      <rPr>
        <sz val="10"/>
        <rFont val="ＭＳ Ｐゴシック"/>
        <family val="3"/>
        <charset val="128"/>
      </rPr>
      <t>こと</t>
    </r>
    <rPh sb="3" eb="4">
      <t>タ</t>
    </rPh>
    <rPh sb="6" eb="7">
      <t>カ</t>
    </rPh>
    <rPh sb="7" eb="9">
      <t>ケンシュウ</t>
    </rPh>
    <rPh sb="11" eb="13">
      <t>シンセイ</t>
    </rPh>
    <rPh sb="17" eb="19">
      <t>バアイ</t>
    </rPh>
    <rPh sb="20" eb="22">
      <t>イカ</t>
    </rPh>
    <rPh sb="46" eb="48">
      <t>バアイ</t>
    </rPh>
    <rPh sb="71" eb="73">
      <t>ソザイ</t>
    </rPh>
    <rPh sb="73" eb="75">
      <t>セイサン</t>
    </rPh>
    <rPh sb="85" eb="87">
      <t>ソザイ</t>
    </rPh>
    <rPh sb="87" eb="89">
      <t>セイサン</t>
    </rPh>
    <rPh sb="104" eb="105">
      <t>カク</t>
    </rPh>
    <rPh sb="113" eb="115">
      <t>バアイ</t>
    </rPh>
    <rPh sb="116" eb="117">
      <t>カク</t>
    </rPh>
    <rPh sb="117" eb="119">
      <t>ジギョウ</t>
    </rPh>
    <rPh sb="123" eb="125">
      <t>ケイカク</t>
    </rPh>
    <rPh sb="125" eb="127">
      <t>ジギョウ</t>
    </rPh>
    <rPh sb="134" eb="136">
      <t>ジギョウ</t>
    </rPh>
    <rPh sb="136" eb="137">
      <t>リョウ</t>
    </rPh>
    <rPh sb="137" eb="139">
      <t>イジョウ</t>
    </rPh>
    <phoneticPr fontId="1"/>
  </si>
  <si>
    <r>
      <t>【申請予定研修生数】は、様式１－３（申請名簿）に記載された</t>
    </r>
    <r>
      <rPr>
        <u/>
        <sz val="10"/>
        <color indexed="10"/>
        <rFont val="ＭＳ Ｐゴシック"/>
        <family val="3"/>
        <charset val="128"/>
      </rPr>
      <t>「研修生氏名」のカウント数</t>
    </r>
    <r>
      <rPr>
        <sz val="10"/>
        <rFont val="ＭＳ Ｐゴシック"/>
        <family val="3"/>
        <charset val="128"/>
      </rPr>
      <t>が表示されます</t>
    </r>
    <rPh sb="3" eb="5">
      <t>ヨテイ</t>
    </rPh>
    <rPh sb="12" eb="14">
      <t>ヨウシキ</t>
    </rPh>
    <rPh sb="18" eb="20">
      <t>シンセイ</t>
    </rPh>
    <rPh sb="20" eb="22">
      <t>メイボ</t>
    </rPh>
    <rPh sb="24" eb="26">
      <t>キサイ</t>
    </rPh>
    <rPh sb="30" eb="32">
      <t>ケンシュウ</t>
    </rPh>
    <rPh sb="32" eb="33">
      <t>セイ</t>
    </rPh>
    <rPh sb="33" eb="35">
      <t>シメイ</t>
    </rPh>
    <rPh sb="41" eb="42">
      <t>スウ</t>
    </rPh>
    <rPh sb="43" eb="45">
      <t>ヒョウジ</t>
    </rPh>
    <phoneticPr fontId="1"/>
  </si>
  <si>
    <t>⑮</t>
    <phoneticPr fontId="1"/>
  </si>
  <si>
    <r>
      <t>【対象事業所数（支所等含む）】は、経営体に指導費の対象となる事業所が複数あり、それぞれでOJTを実施する場合、
支所等も含めた対象事業所数を記載する（</t>
    </r>
    <r>
      <rPr>
        <u/>
        <sz val="10"/>
        <rFont val="ＭＳ Ｐゴシック"/>
        <family val="3"/>
        <charset val="128"/>
      </rPr>
      <t>支所等がない場合、本所等として”１”を記載すること</t>
    </r>
    <r>
      <rPr>
        <sz val="10"/>
        <rFont val="ＭＳ Ｐゴシック"/>
        <family val="3"/>
        <charset val="128"/>
      </rPr>
      <t>）</t>
    </r>
    <rPh sb="8" eb="10">
      <t>シショ</t>
    </rPh>
    <rPh sb="17" eb="19">
      <t>ケイエイ</t>
    </rPh>
    <rPh sb="30" eb="32">
      <t>ジギョウ</t>
    </rPh>
    <rPh sb="32" eb="33">
      <t>ショ</t>
    </rPh>
    <rPh sb="34" eb="36">
      <t>フクスウ</t>
    </rPh>
    <rPh sb="48" eb="50">
      <t>ジッシ</t>
    </rPh>
    <rPh sb="56" eb="58">
      <t>シショ</t>
    </rPh>
    <rPh sb="58" eb="59">
      <t>トウ</t>
    </rPh>
    <rPh sb="63" eb="65">
      <t>タイショウ</t>
    </rPh>
    <rPh sb="65" eb="68">
      <t>ジギョウショ</t>
    </rPh>
    <rPh sb="86" eb="87">
      <t>トウ</t>
    </rPh>
    <phoneticPr fontId="1"/>
  </si>
  <si>
    <r>
      <t xml:space="preserve">林業現場における全従業員を対象
</t>
    </r>
    <r>
      <rPr>
        <b/>
        <sz val="9"/>
        <color indexed="10"/>
        <rFont val="ＭＳ Ｐゴシック"/>
        <family val="3"/>
        <charset val="128"/>
      </rPr>
      <t>年（1/1～12/31）単位</t>
    </r>
    <rPh sb="8" eb="9">
      <t>ゼン</t>
    </rPh>
    <rPh sb="9" eb="12">
      <t>ジュウギョウイン</t>
    </rPh>
    <rPh sb="13" eb="15">
      <t>タイショウ</t>
    </rPh>
    <rPh sb="16" eb="17">
      <t>ネン</t>
    </rPh>
    <rPh sb="28" eb="30">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</si>
</sst>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 "/>
    <numFmt numFmtId="178" formatCode="[$-411]ge\.m\.d;@"/>
    <numFmt numFmtId="179" formatCode="#,##0;&quot;▲ &quot;#,##0"/>
    <numFmt numFmtId="180" formatCode="0.0%"/>
    <numFmt numFmtId="181" formatCode="#,##0.0;&quot;▲ &quot;#,##0.0"/>
    <numFmt numFmtId="182" formatCode="0;&quot;▲ &quot;0"/>
    <numFmt numFmtId="183" formatCode="#,##0_ "/>
    <numFmt numFmtId="184" formatCode="#,##0_ ;[Red]\-#,##0\ "/>
  </numFmts>
  <fonts count="60">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color indexed="8"/>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MS P ゴシック"/>
      <family val="3"/>
      <charset val="128"/>
    </font>
    <font>
      <sz val="10"/>
      <name val="ＭＳ Ｐゴシック"/>
      <family val="3"/>
      <charset val="128"/>
    </font>
    <font>
      <b/>
      <u/>
      <sz val="10"/>
      <color indexed="10"/>
      <name val="ＭＳ Ｐゴシック"/>
      <family val="3"/>
      <charset val="128"/>
    </font>
    <font>
      <b/>
      <sz val="14"/>
      <color indexed="52"/>
      <name val="MS P ゴシック"/>
      <family val="3"/>
      <charset val="128"/>
    </font>
    <font>
      <b/>
      <sz val="14"/>
      <color indexed="12"/>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8"/>
      <color theme="0"/>
      <name val="ＭＳ Ｐゴシック"/>
      <family val="3"/>
      <charset val="128"/>
      <scheme val="minor"/>
    </font>
    <font>
      <u/>
      <sz val="10"/>
      <color indexed="10"/>
      <name val="ＭＳ Ｐゴシック"/>
      <family val="3"/>
      <charset val="128"/>
    </font>
    <font>
      <b/>
      <sz val="14"/>
      <color indexed="81"/>
      <name val="MS P ゴシック"/>
      <family val="3"/>
      <charset val="128"/>
    </font>
    <font>
      <u/>
      <sz val="10"/>
      <color rgb="FFFF0000"/>
      <name val="ＭＳ Ｐゴシック"/>
      <family val="3"/>
      <charset val="128"/>
    </font>
    <font>
      <u/>
      <sz val="10"/>
      <color indexed="8"/>
      <name val="ＭＳ Ｐゴシック"/>
      <family val="3"/>
      <charset val="128"/>
    </font>
    <font>
      <u/>
      <sz val="10"/>
      <name val="ＭＳ Ｐゴシック"/>
      <family val="3"/>
      <charset val="128"/>
    </font>
    <font>
      <sz val="10"/>
      <color rgb="FF000000"/>
      <name val="ＭＳ Ｐゴシック"/>
      <family val="3"/>
      <charset val="128"/>
    </font>
    <font>
      <sz val="9"/>
      <color indexed="81"/>
      <name val="MS P ゴシック"/>
      <family val="3"/>
      <charset val="128"/>
    </font>
    <font>
      <sz val="6"/>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
      <b/>
      <sz val="10"/>
      <color rgb="FF0000CC"/>
      <name val="ＭＳ Ｐゴシック"/>
      <family val="3"/>
      <charset val="128"/>
      <scheme val="minor"/>
    </font>
    <font>
      <sz val="10"/>
      <color rgb="FF0000CC"/>
      <name val="ＭＳ Ｐゴシック"/>
      <family val="3"/>
      <charset val="128"/>
      <scheme val="minor"/>
    </font>
    <font>
      <b/>
      <sz val="10"/>
      <color indexed="81"/>
      <name val="MS P ゴシック"/>
      <family val="3"/>
      <charset val="128"/>
    </font>
    <font>
      <vertAlign val="superscript"/>
      <sz val="10"/>
      <color theme="1"/>
      <name val="ＭＳ Ｐゴシック"/>
      <family val="3"/>
      <charset val="128"/>
      <scheme val="minor"/>
    </font>
    <font>
      <vertAlign val="superscript"/>
      <sz val="12"/>
      <color theme="1"/>
      <name val="ＭＳ Ｐゴシック"/>
      <family val="3"/>
      <charset val="128"/>
      <scheme val="minor"/>
    </font>
  </fonts>
  <fills count="13">
    <fill>
      <patternFill patternType="none"/>
    </fill>
    <fill>
      <patternFill patternType="gray125"/>
    </fill>
    <fill>
      <patternFill patternType="solid">
        <fgColor indexed="42"/>
        <bgColor indexed="64"/>
      </patternFill>
    </fill>
    <fill>
      <patternFill patternType="solid">
        <fgColor rgb="FF96969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dotted">
        <color indexed="64"/>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uble">
        <color indexed="64"/>
      </right>
      <top style="double">
        <color indexed="64"/>
      </top>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uble">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diagonal/>
    </border>
    <border>
      <left style="double">
        <color indexed="64"/>
      </left>
      <right style="dotted">
        <color indexed="64"/>
      </right>
      <top style="thin">
        <color indexed="64"/>
      </top>
      <bottom/>
      <diagonal/>
    </border>
    <border>
      <left style="double">
        <color indexed="64"/>
      </left>
      <right style="dotted">
        <color indexed="64"/>
      </right>
      <top/>
      <bottom style="thin">
        <color indexed="64"/>
      </bottom>
      <diagonal/>
    </border>
    <border>
      <left style="double">
        <color indexed="64"/>
      </left>
      <right style="dotted">
        <color indexed="64"/>
      </right>
      <top style="double">
        <color indexed="64"/>
      </top>
      <bottom/>
      <diagonal/>
    </border>
    <border>
      <left style="double">
        <color indexed="64"/>
      </left>
      <right style="dotted">
        <color indexed="64"/>
      </right>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diagonal/>
    </border>
    <border>
      <left/>
      <right/>
      <top style="double">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22" fillId="0" borderId="0" applyNumberFormat="0" applyFill="0" applyBorder="0" applyAlignment="0" applyProtection="0">
      <alignment vertical="center"/>
    </xf>
    <xf numFmtId="0" fontId="4" fillId="0" borderId="0"/>
    <xf numFmtId="0" fontId="4" fillId="0" borderId="0">
      <alignment vertical="center"/>
    </xf>
    <xf numFmtId="0" fontId="4" fillId="0" borderId="0">
      <alignment vertical="center"/>
    </xf>
  </cellStyleXfs>
  <cellXfs count="820">
    <xf numFmtId="0" fontId="0" fillId="0" borderId="0" xfId="0">
      <alignment vertical="center"/>
    </xf>
    <xf numFmtId="49" fontId="0" fillId="0" borderId="0" xfId="0" applyNumberForma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25" fillId="0" borderId="1" xfId="0" applyFont="1" applyBorder="1" applyAlignment="1">
      <alignment horizontal="center" vertical="center"/>
    </xf>
    <xf numFmtId="0" fontId="0" fillId="0" borderId="0" xfId="0" applyAlignment="1">
      <alignment horizontal="right" vertical="center"/>
    </xf>
    <xf numFmtId="49" fontId="4" fillId="0" borderId="1" xfId="3" applyNumberFormat="1" applyFont="1" applyBorder="1" applyAlignment="1">
      <alignment vertical="center"/>
    </xf>
    <xf numFmtId="49" fontId="4" fillId="0" borderId="1" xfId="3" applyNumberFormat="1" applyFont="1" applyBorder="1" applyAlignment="1">
      <alignment horizontal="center" vertical="center"/>
    </xf>
    <xf numFmtId="49" fontId="4" fillId="0" borderId="0" xfId="2" applyNumberFormat="1" applyAlignment="1">
      <alignment vertical="center"/>
    </xf>
    <xf numFmtId="49" fontId="5" fillId="0" borderId="0" xfId="2" applyNumberFormat="1" applyFont="1" applyFill="1" applyBorder="1" applyAlignment="1">
      <alignment vertical="center"/>
    </xf>
    <xf numFmtId="49" fontId="0" fillId="0" borderId="0" xfId="0" applyNumberFormat="1" applyAlignment="1">
      <alignment vertical="center"/>
    </xf>
    <xf numFmtId="49" fontId="4" fillId="2" borderId="1" xfId="2" applyNumberFormat="1" applyFill="1" applyBorder="1" applyAlignment="1">
      <alignment horizontal="center" vertical="center"/>
    </xf>
    <xf numFmtId="49" fontId="4" fillId="2" borderId="1" xfId="4" applyNumberFormat="1" applyFill="1" applyBorder="1" applyAlignment="1">
      <alignment horizontal="center" vertical="center"/>
    </xf>
    <xf numFmtId="49" fontId="4" fillId="0" borderId="1" xfId="2" applyNumberFormat="1" applyFill="1" applyBorder="1" applyAlignment="1">
      <alignment vertical="center"/>
    </xf>
    <xf numFmtId="49" fontId="4" fillId="0" borderId="1" xfId="2" applyNumberFormat="1" applyBorder="1" applyAlignment="1">
      <alignment vertical="center"/>
    </xf>
    <xf numFmtId="49" fontId="4" fillId="0" borderId="1" xfId="4" applyNumberFormat="1" applyBorder="1" applyAlignment="1">
      <alignment vertical="center"/>
    </xf>
    <xf numFmtId="49" fontId="21" fillId="0" borderId="1" xfId="2" applyNumberFormat="1" applyFont="1" applyBorder="1" applyAlignment="1">
      <alignment vertical="center"/>
    </xf>
    <xf numFmtId="49" fontId="21" fillId="0" borderId="1" xfId="2" applyNumberFormat="1" applyFont="1" applyBorder="1" applyAlignment="1">
      <alignment vertical="center"/>
    </xf>
    <xf numFmtId="49" fontId="4" fillId="0" borderId="1" xfId="4" applyNumberFormat="1" applyFill="1" applyBorder="1" applyAlignment="1">
      <alignment horizontal="center" vertical="center"/>
    </xf>
    <xf numFmtId="49" fontId="4" fillId="0" borderId="1" xfId="4" applyNumberFormat="1" applyFont="1" applyBorder="1" applyAlignment="1">
      <alignment vertical="center"/>
    </xf>
    <xf numFmtId="49" fontId="4" fillId="0" borderId="1" xfId="4" applyNumberFormat="1" applyBorder="1" applyAlignment="1">
      <alignment horizontal="center" vertical="center"/>
    </xf>
    <xf numFmtId="49" fontId="4" fillId="0" borderId="0" xfId="2" applyNumberFormat="1" applyBorder="1" applyAlignment="1">
      <alignment vertical="center"/>
    </xf>
    <xf numFmtId="49" fontId="0" fillId="0" borderId="1" xfId="0" applyNumberFormat="1" applyBorder="1" applyAlignment="1">
      <alignment vertical="center"/>
    </xf>
    <xf numFmtId="49" fontId="4" fillId="0" borderId="1" xfId="2" applyNumberFormat="1" applyBorder="1" applyAlignment="1">
      <alignment horizontal="center" vertical="center"/>
    </xf>
    <xf numFmtId="49" fontId="4" fillId="0" borderId="0" xfId="4" applyNumberFormat="1" applyFill="1" applyBorder="1" applyAlignment="1">
      <alignment horizontal="center" vertical="center"/>
    </xf>
    <xf numFmtId="49" fontId="2" fillId="0" borderId="0" xfId="2" applyNumberFormat="1" applyFont="1" applyAlignment="1">
      <alignment vertical="center"/>
    </xf>
    <xf numFmtId="49" fontId="4" fillId="0" borderId="0" xfId="4" applyNumberFormat="1" applyBorder="1" applyAlignment="1">
      <alignment horizontal="center" vertical="center"/>
    </xf>
    <xf numFmtId="49" fontId="4" fillId="0" borderId="0" xfId="2" applyNumberFormat="1" applyFill="1" applyBorder="1" applyAlignment="1">
      <alignment horizontal="center" vertical="center"/>
    </xf>
    <xf numFmtId="49" fontId="4" fillId="0" borderId="0" xfId="2" applyNumberFormat="1" applyFill="1" applyBorder="1" applyAlignment="1">
      <alignment vertical="center"/>
    </xf>
    <xf numFmtId="49" fontId="0" fillId="0" borderId="0" xfId="0" applyNumberFormat="1" applyFill="1" applyBorder="1" applyAlignment="1">
      <alignment vertical="center"/>
    </xf>
    <xf numFmtId="49" fontId="0" fillId="0" borderId="0" xfId="0" applyNumberFormat="1" applyFill="1" applyAlignment="1">
      <alignment vertical="center"/>
    </xf>
    <xf numFmtId="49" fontId="5" fillId="0" borderId="0" xfId="2" applyNumberFormat="1" applyFont="1" applyFill="1" applyBorder="1" applyAlignment="1">
      <alignment horizontal="left" vertical="center"/>
    </xf>
    <xf numFmtId="49" fontId="4" fillId="0" borderId="0" xfId="4" applyNumberFormat="1" applyAlignment="1">
      <alignment vertical="center"/>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21" fillId="0" borderId="0" xfId="2" applyNumberFormat="1" applyFont="1" applyBorder="1" applyAlignment="1">
      <alignment vertical="center"/>
    </xf>
    <xf numFmtId="0" fontId="26" fillId="0" borderId="0" xfId="0" applyFont="1" applyFill="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Alignment="1">
      <alignment vertical="center"/>
    </xf>
    <xf numFmtId="0" fontId="9" fillId="0" borderId="3" xfId="0" applyFont="1" applyBorder="1" applyAlignment="1">
      <alignment vertical="center"/>
    </xf>
    <xf numFmtId="0" fontId="27" fillId="0" borderId="3" xfId="0" applyFont="1" applyBorder="1" applyAlignment="1">
      <alignment vertical="center"/>
    </xf>
    <xf numFmtId="0" fontId="27" fillId="0" borderId="4" xfId="0" applyFont="1" applyBorder="1" applyAlignment="1">
      <alignment vertical="center"/>
    </xf>
    <xf numFmtId="0" fontId="0" fillId="0" borderId="0" xfId="0" applyBorder="1">
      <alignment vertical="center"/>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10" xfId="0" applyBorder="1">
      <alignment vertical="center"/>
    </xf>
    <xf numFmtId="0" fontId="0" fillId="0" borderId="11" xfId="0" applyBorder="1" applyAlignment="1">
      <alignment horizontal="center" vertical="center" textRotation="255"/>
    </xf>
    <xf numFmtId="0" fontId="0" fillId="0" borderId="8" xfId="0" applyBorder="1" applyAlignment="1">
      <alignment horizontal="center" vertical="center"/>
    </xf>
    <xf numFmtId="0" fontId="0" fillId="0" borderId="8" xfId="0" applyBorder="1" applyAlignment="1">
      <alignment horizontal="center" vertical="center" textRotation="255"/>
    </xf>
    <xf numFmtId="0" fontId="0" fillId="0" borderId="8" xfId="0" applyBorder="1" applyAlignment="1">
      <alignment horizontal="center" vertical="center" wrapText="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2" xfId="0" applyBorder="1" applyAlignment="1" applyProtection="1">
      <alignment horizontal="center" vertical="center" shrinkToFit="1"/>
      <protection locked="0"/>
    </xf>
    <xf numFmtId="0" fontId="28" fillId="0" borderId="0" xfId="0" applyFont="1" applyAlignment="1">
      <alignment horizontal="right" vertical="center"/>
    </xf>
    <xf numFmtId="0" fontId="0" fillId="3" borderId="12"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8" xfId="0" applyFill="1" applyBorder="1" applyAlignment="1" applyProtection="1">
      <alignment vertical="center" shrinkToFit="1"/>
    </xf>
    <xf numFmtId="0" fontId="0" fillId="3" borderId="5" xfId="0" applyFill="1" applyBorder="1" applyAlignment="1" applyProtection="1">
      <alignment horizontal="center" vertical="center" shrinkToFit="1"/>
    </xf>
    <xf numFmtId="0" fontId="0" fillId="3" borderId="5" xfId="0" applyFill="1" applyBorder="1" applyAlignment="1" applyProtection="1">
      <alignment vertical="center" shrinkToFit="1"/>
    </xf>
    <xf numFmtId="0" fontId="0" fillId="3" borderId="1" xfId="0" applyFill="1" applyBorder="1" applyAlignment="1" applyProtection="1">
      <alignment horizontal="center" vertical="center" shrinkToFit="1"/>
    </xf>
    <xf numFmtId="0" fontId="0" fillId="3" borderId="8" xfId="0" applyFill="1" applyBorder="1" applyAlignment="1" applyProtection="1">
      <alignment horizontal="center" vertical="center" shrinkToFit="1"/>
    </xf>
    <xf numFmtId="178" fontId="0" fillId="3" borderId="5" xfId="0" applyNumberFormat="1" applyFill="1" applyBorder="1" applyAlignment="1" applyProtection="1">
      <alignment vertical="center" shrinkToFit="1"/>
    </xf>
    <xf numFmtId="178" fontId="0" fillId="3" borderId="1" xfId="0" applyNumberFormat="1" applyFill="1" applyBorder="1" applyAlignment="1" applyProtection="1">
      <alignment vertical="center" shrinkToFit="1"/>
    </xf>
    <xf numFmtId="178" fontId="0" fillId="3" borderId="8" xfId="0" applyNumberFormat="1" applyFill="1" applyBorder="1" applyAlignment="1" applyProtection="1">
      <alignment vertical="center" shrinkToFit="1"/>
    </xf>
    <xf numFmtId="0" fontId="29" fillId="0" borderId="0" xfId="0" applyFont="1">
      <alignment vertical="center"/>
    </xf>
    <xf numFmtId="0" fontId="0" fillId="0" borderId="7" xfId="0" applyNumberFormat="1" applyBorder="1" applyAlignment="1">
      <alignment horizontal="center" vertical="center" shrinkToFit="1"/>
    </xf>
    <xf numFmtId="0" fontId="0" fillId="0" borderId="14" xfId="0" applyNumberFormat="1" applyBorder="1" applyAlignment="1">
      <alignment horizontal="center" vertical="center" shrinkToFit="1"/>
    </xf>
    <xf numFmtId="180" fontId="30"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0" fontId="31" fillId="0" borderId="15" xfId="0" applyFont="1" applyFill="1" applyBorder="1" applyAlignment="1" applyProtection="1">
      <alignment vertical="center" textRotation="255"/>
    </xf>
    <xf numFmtId="0" fontId="31" fillId="0" borderId="0" xfId="0" applyFont="1" applyFill="1" applyBorder="1" applyAlignment="1" applyProtection="1">
      <alignment vertical="center" textRotation="255"/>
    </xf>
    <xf numFmtId="179" fontId="25" fillId="0" borderId="0" xfId="0" applyNumberFormat="1" applyFont="1" applyFill="1" applyBorder="1" applyAlignment="1" applyProtection="1">
      <alignment vertical="center"/>
    </xf>
    <xf numFmtId="0" fontId="0" fillId="0" borderId="0" xfId="0" applyAlignment="1">
      <alignment vertical="center"/>
    </xf>
    <xf numFmtId="0" fontId="31" fillId="0" borderId="15" xfId="0" applyFont="1" applyFill="1" applyBorder="1" applyAlignment="1" applyProtection="1">
      <alignment vertical="center"/>
    </xf>
    <xf numFmtId="49" fontId="21" fillId="0" borderId="1" xfId="2" applyNumberFormat="1" applyFont="1" applyBorder="1" applyAlignment="1">
      <alignment vertical="center"/>
    </xf>
    <xf numFmtId="0" fontId="4" fillId="0" borderId="1" xfId="2" applyNumberFormat="1" applyFill="1" applyBorder="1" applyAlignment="1">
      <alignment horizontal="center" vertical="center"/>
    </xf>
    <xf numFmtId="0" fontId="4" fillId="0" borderId="1" xfId="2" applyNumberFormat="1" applyBorder="1" applyAlignment="1">
      <alignment horizontal="center" vertical="center"/>
    </xf>
    <xf numFmtId="0" fontId="4" fillId="0" borderId="1" xfId="4" applyNumberFormat="1" applyFill="1" applyBorder="1" applyAlignment="1">
      <alignment horizontal="center" vertical="center"/>
    </xf>
    <xf numFmtId="0" fontId="4" fillId="0" borderId="1" xfId="4" applyNumberFormat="1" applyBorder="1" applyAlignment="1">
      <alignment horizontal="center" vertical="center"/>
    </xf>
    <xf numFmtId="0" fontId="31" fillId="0" borderId="15" xfId="0" applyFont="1" applyFill="1" applyBorder="1" applyAlignment="1" applyProtection="1">
      <alignment horizontal="center" vertical="center"/>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xf>
    <xf numFmtId="0" fontId="26" fillId="0" borderId="0" xfId="0" applyFont="1" applyFill="1" applyAlignment="1" applyProtection="1">
      <alignment horizontal="right" vertical="center"/>
    </xf>
    <xf numFmtId="0" fontId="31" fillId="0" borderId="0" xfId="0" applyFont="1" applyFill="1" applyBorder="1" applyAlignment="1" applyProtection="1">
      <alignment horizontal="center" vertical="center" textRotation="255"/>
    </xf>
    <xf numFmtId="0" fontId="26" fillId="0" borderId="0" xfId="0" applyFont="1" applyFill="1" applyAlignment="1" applyProtection="1">
      <alignment vertical="center"/>
    </xf>
    <xf numFmtId="178" fontId="31" fillId="0" borderId="0" xfId="0" applyNumberFormat="1" applyFont="1" applyFill="1" applyBorder="1" applyAlignment="1" applyProtection="1">
      <alignment horizontal="center" vertical="center"/>
    </xf>
    <xf numFmtId="180" fontId="30" fillId="0" borderId="15" xfId="0" applyNumberFormat="1" applyFont="1" applyFill="1" applyBorder="1" applyAlignment="1" applyProtection="1">
      <alignment horizontal="center" vertical="center"/>
    </xf>
    <xf numFmtId="180" fontId="30" fillId="0" borderId="0" xfId="0" applyNumberFormat="1" applyFont="1" applyFill="1" applyBorder="1" applyAlignment="1" applyProtection="1">
      <alignment horizontal="center" vertical="center"/>
    </xf>
    <xf numFmtId="179" fontId="25" fillId="0" borderId="15" xfId="0" applyNumberFormat="1" applyFont="1" applyFill="1" applyBorder="1" applyAlignment="1" applyProtection="1">
      <alignment vertical="center"/>
    </xf>
    <xf numFmtId="0" fontId="0" fillId="0" borderId="0" xfId="0" applyAlignment="1">
      <alignment vertical="center"/>
    </xf>
    <xf numFmtId="0" fontId="4" fillId="0" borderId="1" xfId="2" applyNumberFormat="1" applyFont="1" applyFill="1" applyBorder="1" applyAlignment="1">
      <alignment vertical="center" shrinkToFit="1"/>
    </xf>
    <xf numFmtId="0" fontId="4" fillId="0" borderId="1" xfId="2" applyNumberFormat="1" applyBorder="1" applyAlignment="1">
      <alignment vertical="center" shrinkToFit="1"/>
    </xf>
    <xf numFmtId="178" fontId="0" fillId="0" borderId="12" xfId="0" applyNumberFormat="1"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178" fontId="0" fillId="0" borderId="8" xfId="0" applyNumberFormat="1" applyBorder="1" applyAlignment="1" applyProtection="1">
      <alignment horizontal="center" vertical="center" shrinkToFit="1"/>
      <protection locked="0"/>
    </xf>
    <xf numFmtId="178" fontId="0" fillId="0" borderId="5"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32" fillId="0" borderId="2" xfId="0" applyFont="1" applyFill="1" applyBorder="1" applyAlignment="1" applyProtection="1">
      <alignment vertical="center" shrinkToFit="1"/>
    </xf>
    <xf numFmtId="0" fontId="32" fillId="0" borderId="0" xfId="0" applyFont="1" applyFill="1" applyBorder="1" applyAlignment="1" applyProtection="1">
      <alignment vertical="center" shrinkToFit="1"/>
    </xf>
    <xf numFmtId="0" fontId="0" fillId="0" borderId="0" xfId="0" applyProtection="1">
      <alignment vertical="center"/>
    </xf>
    <xf numFmtId="49" fontId="4" fillId="2" borderId="1" xfId="2" applyNumberFormat="1" applyFill="1" applyBorder="1" applyAlignment="1">
      <alignment horizontal="center" vertical="center" shrinkToFit="1"/>
    </xf>
    <xf numFmtId="49" fontId="4" fillId="0" borderId="1" xfId="2" applyNumberFormat="1" applyBorder="1" applyAlignment="1">
      <alignment vertical="center" shrinkToFit="1"/>
    </xf>
    <xf numFmtId="49" fontId="21" fillId="0" borderId="1" xfId="2" applyNumberFormat="1" applyFont="1" applyBorder="1" applyAlignment="1">
      <alignment vertical="center" shrinkToFit="1"/>
    </xf>
    <xf numFmtId="49" fontId="4" fillId="0" borderId="1" xfId="2" applyNumberFormat="1" applyFill="1" applyBorder="1" applyAlignment="1">
      <alignment horizontal="center" vertical="center" shrinkToFit="1"/>
    </xf>
    <xf numFmtId="49" fontId="4" fillId="0" borderId="1" xfId="2" applyNumberFormat="1" applyBorder="1" applyAlignment="1">
      <alignment horizontal="center" vertical="center" shrinkToFit="1"/>
    </xf>
    <xf numFmtId="0" fontId="0" fillId="0" borderId="2" xfId="0" applyNumberFormat="1" applyBorder="1" applyAlignment="1">
      <alignment horizontal="left" vertical="center"/>
    </xf>
    <xf numFmtId="0" fontId="31" fillId="0" borderId="0" xfId="0" applyNumberFormat="1" applyFont="1" applyFill="1" applyAlignment="1" applyProtection="1">
      <alignment vertical="center"/>
    </xf>
    <xf numFmtId="0" fontId="0" fillId="0" borderId="2" xfId="0" applyNumberFormat="1" applyBorder="1" applyAlignment="1">
      <alignment vertical="center"/>
    </xf>
    <xf numFmtId="0" fontId="33" fillId="0" borderId="0" xfId="0" applyFont="1" applyAlignment="1">
      <alignment horizontal="center" vertical="center"/>
    </xf>
    <xf numFmtId="0" fontId="0" fillId="0" borderId="0" xfId="0" applyAlignment="1">
      <alignment vertical="center"/>
    </xf>
    <xf numFmtId="0" fontId="0" fillId="0" borderId="8" xfId="0" applyBorder="1" applyAlignment="1">
      <alignment vertical="center" textRotation="255" shrinkToFit="1"/>
    </xf>
    <xf numFmtId="0" fontId="0" fillId="0" borderId="12" xfId="0" applyBorder="1" applyAlignment="1" applyProtection="1">
      <alignment horizontal="center" vertical="center" shrinkToFit="1"/>
    </xf>
    <xf numFmtId="0" fontId="0" fillId="0" borderId="5" xfId="0" applyBorder="1" applyAlignment="1" applyProtection="1">
      <alignment horizontal="center" vertical="center" shrinkToFit="1"/>
    </xf>
    <xf numFmtId="49" fontId="5" fillId="0" borderId="0" xfId="2" applyNumberFormat="1" applyFont="1" applyBorder="1" applyAlignment="1">
      <alignment vertical="center"/>
    </xf>
    <xf numFmtId="0" fontId="31" fillId="0" borderId="16" xfId="0" applyFont="1" applyFill="1" applyBorder="1" applyAlignment="1" applyProtection="1">
      <alignment vertical="center" shrinkToFit="1"/>
    </xf>
    <xf numFmtId="0" fontId="34" fillId="0" borderId="16" xfId="0" applyFont="1" applyFill="1" applyBorder="1" applyAlignment="1" applyProtection="1">
      <alignment vertical="center" shrinkToFit="1"/>
    </xf>
    <xf numFmtId="0" fontId="10" fillId="0" borderId="16" xfId="0" applyFont="1" applyFill="1" applyBorder="1" applyAlignment="1" applyProtection="1">
      <alignment vertical="center" shrinkToFit="1"/>
    </xf>
    <xf numFmtId="0" fontId="0" fillId="0" borderId="14"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25" fillId="0" borderId="0" xfId="0" applyFont="1" applyFill="1" applyAlignment="1" applyProtection="1">
      <alignment horizontal="center" vertical="center"/>
    </xf>
    <xf numFmtId="182" fontId="25" fillId="0" borderId="0" xfId="0" applyNumberFormat="1" applyFont="1" applyFill="1" applyAlignment="1" applyProtection="1">
      <alignment horizontal="center" vertical="center"/>
    </xf>
    <xf numFmtId="0" fontId="30"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14" fontId="0" fillId="4" borderId="1" xfId="0" applyNumberFormat="1" applyFill="1" applyBorder="1" applyAlignment="1">
      <alignment vertical="center"/>
    </xf>
    <xf numFmtId="0" fontId="25" fillId="5" borderId="17" xfId="0" applyFont="1" applyFill="1" applyBorder="1" applyAlignment="1" applyProtection="1">
      <alignment horizontal="center" vertical="center"/>
    </xf>
    <xf numFmtId="0" fontId="25" fillId="5" borderId="3" xfId="0" applyFont="1" applyFill="1" applyBorder="1" applyAlignment="1" applyProtection="1">
      <alignment horizontal="center" vertical="center"/>
    </xf>
    <xf numFmtId="0" fontId="25" fillId="5" borderId="4" xfId="0"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xf>
    <xf numFmtId="0" fontId="26" fillId="0" borderId="0" xfId="0" applyFont="1" applyFill="1" applyBorder="1" applyAlignment="1" applyProtection="1">
      <alignment vertical="center"/>
    </xf>
    <xf numFmtId="181" fontId="30" fillId="0" borderId="0" xfId="0" applyNumberFormat="1" applyFont="1" applyFill="1" applyBorder="1" applyAlignment="1" applyProtection="1">
      <alignment vertical="center"/>
    </xf>
    <xf numFmtId="179" fontId="30" fillId="0" borderId="0" xfId="0" applyNumberFormat="1" applyFont="1" applyFill="1" applyBorder="1" applyAlignment="1" applyProtection="1">
      <alignment vertical="center"/>
    </xf>
    <xf numFmtId="0" fontId="31" fillId="0" borderId="2" xfId="0" applyFont="1" applyFill="1" applyBorder="1" applyAlignment="1" applyProtection="1">
      <alignment vertical="center"/>
    </xf>
    <xf numFmtId="0" fontId="31" fillId="0" borderId="18" xfId="0" applyFont="1" applyFill="1" applyBorder="1" applyAlignment="1" applyProtection="1">
      <alignment vertical="center"/>
    </xf>
    <xf numFmtId="0" fontId="31" fillId="5" borderId="1" xfId="0" applyFont="1" applyFill="1" applyBorder="1" applyAlignment="1" applyProtection="1">
      <alignment horizontal="center" vertical="center" wrapText="1" shrinkToFit="1"/>
    </xf>
    <xf numFmtId="0" fontId="25" fillId="5" borderId="17" xfId="0" applyFont="1" applyFill="1" applyBorder="1" applyAlignment="1" applyProtection="1">
      <alignment horizontal="center" vertical="center" wrapText="1"/>
    </xf>
    <xf numFmtId="0" fontId="25" fillId="5" borderId="3" xfId="0" applyFont="1" applyFill="1" applyBorder="1" applyAlignment="1" applyProtection="1">
      <alignment horizontal="center" vertical="center" wrapText="1"/>
    </xf>
    <xf numFmtId="0" fontId="25" fillId="5" borderId="19" xfId="0" applyFont="1" applyFill="1" applyBorder="1" applyAlignment="1" applyProtection="1">
      <alignment horizontal="center" vertical="center" wrapText="1"/>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0" xfId="0" applyNumberFormat="1" applyAlignment="1">
      <alignment vertical="center"/>
    </xf>
    <xf numFmtId="0" fontId="35" fillId="0" borderId="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35" fillId="0" borderId="80" xfId="0" applyFont="1" applyFill="1" applyBorder="1" applyAlignment="1" applyProtection="1">
      <alignment horizontal="center" vertical="center" shrinkToFit="1"/>
    </xf>
    <xf numFmtId="0" fontId="23" fillId="0" borderId="97" xfId="0" applyFont="1" applyBorder="1">
      <alignment vertical="center"/>
    </xf>
    <xf numFmtId="0" fontId="31" fillId="0" borderId="13" xfId="0" applyFont="1" applyBorder="1" applyAlignment="1" applyProtection="1">
      <alignment vertical="center" wrapText="1"/>
      <protection locked="0"/>
    </xf>
    <xf numFmtId="0" fontId="31" fillId="0" borderId="7"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1" fillId="0" borderId="6" xfId="0" applyFont="1" applyBorder="1" applyAlignment="1" applyProtection="1">
      <alignment vertical="center" wrapText="1"/>
      <protection locked="0"/>
    </xf>
    <xf numFmtId="14" fontId="4" fillId="4" borderId="1" xfId="2" applyNumberFormat="1" applyFont="1" applyFill="1" applyBorder="1" applyAlignment="1">
      <alignment vertical="center" shrinkToFit="1"/>
    </xf>
    <xf numFmtId="14" fontId="21" fillId="4" borderId="1" xfId="2" applyNumberFormat="1" applyFont="1" applyFill="1" applyBorder="1" applyAlignment="1">
      <alignment vertical="center" shrinkToFit="1"/>
    </xf>
    <xf numFmtId="0" fontId="26" fillId="0" borderId="0" xfId="0" applyFont="1" applyFill="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0" xfId="0" applyFont="1" applyFill="1" applyAlignment="1" applyProtection="1">
      <alignment vertical="center" shrinkToFit="1"/>
    </xf>
    <xf numFmtId="0" fontId="0" fillId="0" borderId="0" xfId="0" applyNumberFormat="1">
      <alignment vertical="center"/>
    </xf>
    <xf numFmtId="0" fontId="0" fillId="0" borderId="0" xfId="0" applyFont="1">
      <alignment vertical="center"/>
    </xf>
    <xf numFmtId="0" fontId="0" fillId="0" borderId="0" xfId="0" applyFont="1" applyFill="1" applyAlignment="1" applyProtection="1">
      <alignment vertical="center"/>
    </xf>
    <xf numFmtId="49" fontId="4" fillId="6" borderId="1" xfId="3" applyNumberFormat="1" applyFont="1" applyFill="1" applyBorder="1" applyAlignment="1">
      <alignment vertical="center"/>
    </xf>
    <xf numFmtId="0" fontId="4" fillId="5" borderId="1" xfId="4" applyNumberFormat="1" applyFill="1" applyBorder="1" applyAlignment="1">
      <alignment horizontal="center" vertical="center"/>
    </xf>
    <xf numFmtId="49" fontId="4" fillId="5" borderId="1" xfId="3" applyNumberFormat="1" applyFont="1" applyFill="1" applyBorder="1" applyAlignment="1">
      <alignment vertical="center"/>
    </xf>
    <xf numFmtId="49" fontId="4" fillId="5" borderId="1" xfId="3" applyNumberFormat="1" applyFont="1" applyFill="1" applyBorder="1" applyAlignment="1">
      <alignment horizontal="center" vertical="center"/>
    </xf>
    <xf numFmtId="49" fontId="4" fillId="6" borderId="1" xfId="3" applyNumberFormat="1" applyFont="1" applyFill="1" applyBorder="1" applyAlignment="1">
      <alignment horizontal="center" vertical="center"/>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31" fillId="0" borderId="0" xfId="0" applyFont="1" applyFill="1" applyBorder="1" applyAlignment="1" applyProtection="1">
      <alignment horizontal="center" vertical="center"/>
    </xf>
    <xf numFmtId="0" fontId="0" fillId="0" borderId="5" xfId="0" applyBorder="1" applyAlignment="1">
      <alignment horizontal="center" vertical="center"/>
    </xf>
    <xf numFmtId="0" fontId="0" fillId="0" borderId="1" xfId="0" applyNumberFormat="1" applyBorder="1" applyAlignment="1">
      <alignment horizontal="center" vertical="center" shrinkToFit="1"/>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49" fontId="0" fillId="8" borderId="17" xfId="0" applyNumberFormat="1" applyFill="1" applyBorder="1" applyAlignment="1">
      <alignment vertical="center"/>
    </xf>
    <xf numFmtId="49" fontId="0" fillId="8" borderId="3" xfId="0" applyNumberFormat="1" applyFill="1" applyBorder="1" applyAlignment="1">
      <alignment vertical="center"/>
    </xf>
    <xf numFmtId="0" fontId="0" fillId="0" borderId="8" xfId="0" applyFill="1" applyBorder="1" applyAlignment="1">
      <alignment vertical="center" textRotation="255" shrinkToFit="1"/>
    </xf>
    <xf numFmtId="0" fontId="0" fillId="0" borderId="1" xfId="0" applyNumberFormat="1" applyFill="1" applyBorder="1" applyAlignment="1">
      <alignment horizontal="center" vertical="center" shrinkToFit="1"/>
    </xf>
    <xf numFmtId="0" fontId="0" fillId="0" borderId="5"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26" fillId="0" borderId="122" xfId="0" applyFont="1" applyFill="1" applyBorder="1" applyAlignment="1" applyProtection="1">
      <alignment horizontal="center" vertical="center"/>
    </xf>
    <xf numFmtId="49" fontId="32" fillId="0" borderId="0" xfId="0" applyNumberFormat="1" applyFont="1" applyAlignment="1">
      <alignment vertical="center"/>
    </xf>
    <xf numFmtId="0" fontId="0" fillId="7" borderId="1" xfId="0" applyFont="1" applyFill="1" applyBorder="1" applyAlignment="1" applyProtection="1">
      <alignment horizontal="center" vertical="center" shrinkToFit="1"/>
    </xf>
    <xf numFmtId="0" fontId="0" fillId="0" borderId="1" xfId="0" applyNumberFormat="1" applyFont="1" applyFill="1" applyBorder="1" applyAlignment="1" applyProtection="1">
      <alignment vertical="center" shrinkToFit="1"/>
    </xf>
    <xf numFmtId="49" fontId="0" fillId="7" borderId="1" xfId="0" applyNumberFormat="1" applyFill="1" applyBorder="1" applyAlignment="1">
      <alignment vertical="center"/>
    </xf>
    <xf numFmtId="0" fontId="0" fillId="7" borderId="1" xfId="0" applyNumberFormat="1" applyFill="1" applyBorder="1" applyAlignment="1">
      <alignment vertical="center"/>
    </xf>
    <xf numFmtId="0" fontId="0" fillId="8" borderId="1" xfId="0" applyFont="1" applyFill="1" applyBorder="1" applyAlignment="1" applyProtection="1">
      <alignment horizontal="center" vertical="center" shrinkToFit="1"/>
    </xf>
    <xf numFmtId="0" fontId="0" fillId="0" borderId="1" xfId="0" applyNumberFormat="1" applyBorder="1" applyAlignment="1">
      <alignment vertical="center"/>
    </xf>
    <xf numFmtId="0" fontId="0" fillId="0" borderId="1" xfId="0" applyNumberFormat="1" applyBorder="1" applyAlignment="1">
      <alignment vertical="center" wrapText="1"/>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0" fontId="0" fillId="3" borderId="12" xfId="0" applyFill="1" applyBorder="1" applyAlignment="1" applyProtection="1">
      <alignment horizontal="center" vertical="center" shrinkToFit="1"/>
    </xf>
    <xf numFmtId="179" fontId="25" fillId="0" borderId="15" xfId="0" applyNumberFormat="1" applyFont="1" applyFill="1" applyBorder="1" applyAlignment="1" applyProtection="1">
      <alignment vertical="center" shrinkToFit="1"/>
    </xf>
    <xf numFmtId="49" fontId="4" fillId="7" borderId="1" xfId="4" applyNumberFormat="1" applyFill="1" applyBorder="1" applyAlignment="1">
      <alignment horizontal="center" vertical="center" wrapText="1"/>
    </xf>
    <xf numFmtId="49" fontId="17" fillId="7" borderId="1" xfId="4" applyNumberFormat="1" applyFont="1" applyFill="1" applyBorder="1" applyAlignment="1">
      <alignment horizontal="center" vertical="center" wrapText="1"/>
    </xf>
    <xf numFmtId="49" fontId="4" fillId="9" borderId="1" xfId="2" applyNumberFormat="1" applyFill="1" applyBorder="1" applyAlignment="1">
      <alignment horizontal="center" vertical="center"/>
    </xf>
    <xf numFmtId="0" fontId="4" fillId="9" borderId="1" xfId="2" applyNumberFormat="1" applyFill="1" applyBorder="1" applyAlignment="1">
      <alignment horizontal="center" vertical="center"/>
    </xf>
    <xf numFmtId="49" fontId="4" fillId="9" borderId="1" xfId="2" applyNumberFormat="1" applyFill="1" applyBorder="1" applyAlignment="1">
      <alignment vertical="center"/>
    </xf>
    <xf numFmtId="49" fontId="21" fillId="9" borderId="1" xfId="2" applyNumberFormat="1" applyFont="1" applyFill="1" applyBorder="1" applyAlignment="1">
      <alignment vertical="center"/>
    </xf>
    <xf numFmtId="49" fontId="28" fillId="9" borderId="1" xfId="2" applyNumberFormat="1" applyFont="1" applyFill="1" applyBorder="1" applyAlignment="1">
      <alignment vertical="center"/>
    </xf>
    <xf numFmtId="0" fontId="23" fillId="0" borderId="45" xfId="0" applyFont="1" applyBorder="1">
      <alignment vertical="center"/>
    </xf>
    <xf numFmtId="0" fontId="0" fillId="0" borderId="45" xfId="0" applyBorder="1">
      <alignment vertical="center"/>
    </xf>
    <xf numFmtId="0" fontId="23" fillId="0" borderId="0" xfId="0" applyFont="1" applyFill="1" applyBorder="1">
      <alignment vertical="center"/>
    </xf>
    <xf numFmtId="0" fontId="23" fillId="0" borderId="97" xfId="0" applyFont="1" applyBorder="1" applyAlignment="1">
      <alignment horizontal="right" vertical="center"/>
    </xf>
    <xf numFmtId="0" fontId="26" fillId="0" borderId="0" xfId="0" applyFont="1" applyFill="1" applyAlignment="1" applyProtection="1">
      <alignment horizontal="center" vertical="center" shrinkToFit="1"/>
    </xf>
    <xf numFmtId="0" fontId="26" fillId="0" borderId="73"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73"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0" borderId="20" xfId="0" applyFont="1" applyFill="1" applyBorder="1" applyAlignment="1" applyProtection="1">
      <alignment vertical="center"/>
    </xf>
    <xf numFmtId="0" fontId="26" fillId="0" borderId="12" xfId="0" applyFont="1" applyFill="1" applyBorder="1" applyAlignment="1" applyProtection="1">
      <alignment vertical="center"/>
    </xf>
    <xf numFmtId="0" fontId="4" fillId="4" borderId="1" xfId="2" applyNumberFormat="1" applyFont="1" applyFill="1" applyBorder="1" applyAlignment="1">
      <alignment vertical="center" shrinkToFit="1"/>
    </xf>
    <xf numFmtId="0" fontId="26" fillId="0" borderId="18" xfId="0" applyFont="1" applyFill="1" applyBorder="1" applyAlignment="1" applyProtection="1">
      <alignment horizontal="center" vertical="center"/>
    </xf>
    <xf numFmtId="0" fontId="31" fillId="0" borderId="18" xfId="0" applyFont="1" applyFill="1" applyBorder="1" applyAlignment="1" applyProtection="1">
      <alignment vertical="center" wrapText="1"/>
    </xf>
    <xf numFmtId="0" fontId="31" fillId="0" borderId="2" xfId="0" applyFont="1" applyFill="1" applyBorder="1" applyAlignment="1" applyProtection="1">
      <alignment vertical="center" textRotation="255"/>
    </xf>
    <xf numFmtId="0" fontId="31" fillId="0" borderId="18" xfId="0" applyFont="1" applyFill="1" applyBorder="1" applyAlignment="1" applyProtection="1">
      <alignment vertical="center" textRotation="255"/>
    </xf>
    <xf numFmtId="0" fontId="26" fillId="0" borderId="18" xfId="0" applyFont="1" applyFill="1" applyBorder="1" applyAlignment="1" applyProtection="1">
      <alignment vertical="center"/>
    </xf>
    <xf numFmtId="0" fontId="26" fillId="0" borderId="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25" fillId="0" borderId="18" xfId="0" applyFont="1" applyFill="1" applyBorder="1" applyAlignment="1" applyProtection="1">
      <alignment vertical="center" wrapText="1"/>
    </xf>
    <xf numFmtId="0" fontId="26" fillId="0" borderId="0" xfId="0" applyFont="1" applyFill="1" applyAlignment="1" applyProtection="1">
      <alignment horizontal="center" vertical="top"/>
    </xf>
    <xf numFmtId="0" fontId="31" fillId="0" borderId="0" xfId="0" applyFont="1" applyFill="1" applyBorder="1" applyAlignment="1" applyProtection="1">
      <alignment vertical="top" textRotation="255"/>
    </xf>
    <xf numFmtId="0" fontId="31" fillId="0" borderId="2" xfId="0" applyFont="1" applyFill="1" applyBorder="1" applyAlignment="1" applyProtection="1">
      <alignment vertical="top" textRotation="255"/>
    </xf>
    <xf numFmtId="0" fontId="26" fillId="0" borderId="0" xfId="0" applyFont="1" applyFill="1" applyAlignment="1" applyProtection="1">
      <alignment vertical="top"/>
    </xf>
    <xf numFmtId="0" fontId="31" fillId="0" borderId="135" xfId="0" applyFont="1" applyFill="1" applyBorder="1" applyAlignment="1" applyProtection="1">
      <alignment vertical="center" wrapText="1"/>
    </xf>
    <xf numFmtId="0" fontId="53" fillId="0" borderId="0" xfId="0" applyFont="1" applyFill="1" applyAlignment="1" applyProtection="1">
      <alignment horizontal="center" vertical="center"/>
    </xf>
    <xf numFmtId="0" fontId="54" fillId="0" borderId="73" xfId="0" applyFont="1" applyFill="1" applyBorder="1" applyAlignment="1" applyProtection="1">
      <alignment horizontal="center" vertical="center" shrinkToFit="1"/>
    </xf>
    <xf numFmtId="0" fontId="25" fillId="0" borderId="16" xfId="0" applyFont="1" applyFill="1" applyBorder="1" applyAlignment="1" applyProtection="1">
      <alignment vertical="center" wrapText="1"/>
    </xf>
    <xf numFmtId="0" fontId="25" fillId="0" borderId="139" xfId="0" applyFont="1" applyFill="1" applyBorder="1" applyAlignment="1" applyProtection="1">
      <alignment vertical="center" wrapText="1"/>
    </xf>
    <xf numFmtId="0" fontId="36" fillId="0" borderId="16" xfId="0" applyFont="1" applyFill="1" applyBorder="1" applyAlignment="1" applyProtection="1">
      <alignment vertical="center" wrapText="1"/>
    </xf>
    <xf numFmtId="184" fontId="38" fillId="0" borderId="16" xfId="0" applyNumberFormat="1" applyFont="1" applyFill="1" applyBorder="1" applyAlignment="1" applyProtection="1">
      <alignment vertical="top" wrapText="1"/>
      <protection locked="0"/>
    </xf>
    <xf numFmtId="0" fontId="35" fillId="0" borderId="79" xfId="0" applyFont="1" applyFill="1" applyBorder="1" applyAlignment="1" applyProtection="1">
      <alignment horizontal="center" vertical="center" shrinkToFit="1"/>
    </xf>
    <xf numFmtId="0" fontId="35" fillId="0" borderId="78" xfId="0" applyFont="1" applyFill="1" applyBorder="1" applyAlignment="1" applyProtection="1">
      <alignment horizontal="center" vertical="center" shrinkToFit="1"/>
    </xf>
    <xf numFmtId="0" fontId="17" fillId="0" borderId="78" xfId="0" applyFont="1" applyFill="1" applyBorder="1" applyAlignment="1" applyProtection="1">
      <alignment horizontal="center" vertical="center" shrinkToFit="1"/>
    </xf>
    <xf numFmtId="0" fontId="25" fillId="0" borderId="80" xfId="0" applyFont="1" applyFill="1" applyBorder="1" applyAlignment="1" applyProtection="1">
      <alignment horizontal="center" vertical="center"/>
    </xf>
    <xf numFmtId="0" fontId="35" fillId="0" borderId="78" xfId="0" applyFont="1" applyFill="1" applyBorder="1" applyAlignment="1" applyProtection="1">
      <alignment vertical="center" shrinkToFit="1"/>
    </xf>
    <xf numFmtId="0" fontId="35" fillId="0" borderId="79" xfId="0" applyFont="1" applyFill="1" applyBorder="1" applyAlignment="1" applyProtection="1">
      <alignment vertical="center" wrapText="1" shrinkToFit="1"/>
    </xf>
    <xf numFmtId="0" fontId="34" fillId="0" borderId="0" xfId="0" applyFont="1" applyFill="1" applyBorder="1" applyAlignment="1" applyProtection="1">
      <alignment horizontal="center" vertical="center"/>
    </xf>
    <xf numFmtId="0" fontId="25" fillId="0" borderId="0" xfId="0" applyFont="1" applyFill="1" applyAlignment="1" applyProtection="1">
      <alignment horizontal="center"/>
    </xf>
    <xf numFmtId="0" fontId="35" fillId="0" borderId="78" xfId="0" applyFont="1" applyFill="1" applyBorder="1" applyAlignment="1" applyProtection="1">
      <alignment horizontal="center" vertical="top" shrinkToFit="1"/>
    </xf>
    <xf numFmtId="0" fontId="35" fillId="0" borderId="79" xfId="0" applyFont="1" applyFill="1" applyBorder="1" applyAlignment="1" applyProtection="1">
      <alignment horizontal="center" shrinkToFit="1"/>
    </xf>
    <xf numFmtId="0" fontId="26" fillId="0" borderId="0" xfId="0" applyFont="1" applyFill="1" applyAlignment="1" applyProtection="1">
      <alignment shrinkToFit="1"/>
    </xf>
    <xf numFmtId="0" fontId="26" fillId="0" borderId="20" xfId="0" applyFont="1" applyFill="1" applyBorder="1" applyAlignment="1" applyProtection="1"/>
    <xf numFmtId="0" fontId="26" fillId="0" borderId="0" xfId="0" applyFont="1" applyFill="1" applyAlignment="1" applyProtection="1"/>
    <xf numFmtId="0" fontId="25" fillId="0" borderId="0" xfId="0" applyFont="1" applyFill="1" applyAlignment="1" applyProtection="1">
      <alignment horizontal="center" vertical="top"/>
    </xf>
    <xf numFmtId="0" fontId="35" fillId="0" borderId="0" xfId="0" applyFont="1" applyFill="1" applyBorder="1" applyAlignment="1" applyProtection="1">
      <alignment horizontal="center" vertical="top" shrinkToFit="1"/>
    </xf>
    <xf numFmtId="0" fontId="26" fillId="0" borderId="0" xfId="0" applyFont="1" applyFill="1" applyAlignment="1" applyProtection="1">
      <alignment horizontal="center" vertical="top" shrinkToFit="1"/>
    </xf>
    <xf numFmtId="0" fontId="26" fillId="0" borderId="0" xfId="0" applyFont="1" applyFill="1" applyAlignment="1" applyProtection="1">
      <alignment vertical="top" shrinkToFit="1"/>
    </xf>
    <xf numFmtId="0" fontId="26" fillId="0" borderId="20" xfId="0" applyFont="1" applyFill="1" applyBorder="1" applyAlignment="1" applyProtection="1">
      <alignment horizontal="center" vertical="top"/>
    </xf>
    <xf numFmtId="49" fontId="0" fillId="0" borderId="17" xfId="0" applyNumberFormat="1" applyBorder="1" applyAlignment="1">
      <alignment vertical="center"/>
    </xf>
    <xf numFmtId="49" fontId="0" fillId="0" borderId="3" xfId="0" applyNumberFormat="1" applyBorder="1" applyAlignment="1">
      <alignment vertical="center"/>
    </xf>
    <xf numFmtId="49" fontId="36" fillId="0" borderId="16" xfId="0" applyNumberFormat="1" applyFont="1" applyBorder="1" applyAlignment="1">
      <alignment horizontal="left" vertical="center"/>
    </xf>
    <xf numFmtId="49" fontId="0" fillId="7" borderId="17" xfId="0" applyNumberFormat="1" applyFill="1" applyBorder="1" applyAlignment="1">
      <alignment vertical="center"/>
    </xf>
    <xf numFmtId="49" fontId="0" fillId="7" borderId="3" xfId="0" applyNumberFormat="1" applyFill="1" applyBorder="1" applyAlignment="1">
      <alignment vertical="center"/>
    </xf>
    <xf numFmtId="49" fontId="5" fillId="0" borderId="0" xfId="2" applyNumberFormat="1" applyFont="1" applyFill="1" applyBorder="1" applyAlignment="1">
      <alignment vertical="center"/>
    </xf>
    <xf numFmtId="49" fontId="5" fillId="9" borderId="0" xfId="2" applyNumberFormat="1" applyFont="1" applyFill="1" applyBorder="1" applyAlignment="1">
      <alignment vertical="center"/>
    </xf>
    <xf numFmtId="49" fontId="5" fillId="0" borderId="16" xfId="4" applyNumberFormat="1" applyFont="1" applyFill="1" applyBorder="1" applyAlignment="1">
      <alignment horizontal="left" vertical="center"/>
    </xf>
    <xf numFmtId="49" fontId="5" fillId="0" borderId="16" xfId="4" applyNumberFormat="1" applyFont="1" applyFill="1" applyBorder="1" applyAlignment="1">
      <alignment vertical="center"/>
    </xf>
    <xf numFmtId="49" fontId="5" fillId="0" borderId="16" xfId="2" applyNumberFormat="1" applyFont="1" applyFill="1" applyBorder="1" applyAlignment="1">
      <alignment vertical="center"/>
    </xf>
    <xf numFmtId="49" fontId="5" fillId="0" borderId="16" xfId="2" applyNumberFormat="1" applyFont="1" applyFill="1" applyBorder="1" applyAlignment="1">
      <alignment horizontal="left" vertical="center"/>
    </xf>
    <xf numFmtId="0" fontId="37" fillId="0" borderId="0" xfId="0" applyFont="1" applyAlignment="1">
      <alignment horizontal="center" vertical="center"/>
    </xf>
    <xf numFmtId="0" fontId="27" fillId="0" borderId="3" xfId="0" applyFont="1" applyBorder="1" applyAlignment="1">
      <alignment vertical="center" shrinkToFit="1"/>
    </xf>
    <xf numFmtId="0" fontId="27" fillId="0" borderId="4" xfId="0" applyFont="1" applyBorder="1" applyAlignment="1">
      <alignment vertical="center" shrinkToFit="1"/>
    </xf>
    <xf numFmtId="0" fontId="24" fillId="0" borderId="17" xfId="0" quotePrefix="1" applyFont="1" applyBorder="1" applyAlignment="1">
      <alignment horizontal="center" vertical="center"/>
    </xf>
    <xf numFmtId="0" fontId="24" fillId="0" borderId="3" xfId="0" quotePrefix="1" applyFont="1" applyBorder="1" applyAlignment="1">
      <alignment horizontal="center" vertical="center"/>
    </xf>
    <xf numFmtId="0" fontId="27" fillId="0" borderId="17" xfId="0" quotePrefix="1" applyFont="1" applyBorder="1" applyAlignment="1">
      <alignment horizontal="center" vertical="center"/>
    </xf>
    <xf numFmtId="0" fontId="27" fillId="0" borderId="3" xfId="0" quotePrefix="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vertical="center" shrinkToFit="1"/>
      <protection locked="0"/>
    </xf>
    <xf numFmtId="0" fontId="0" fillId="0" borderId="0" xfId="0" applyBorder="1" applyAlignment="1" applyProtection="1">
      <alignment horizontal="left" vertical="center" shrinkToFit="1"/>
      <protection locked="0"/>
    </xf>
    <xf numFmtId="0" fontId="28" fillId="0" borderId="17"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24" fillId="0" borderId="0" xfId="0" applyNumberFormat="1" applyFont="1" applyAlignment="1">
      <alignment horizontal="right" vertical="center" shrinkToFit="1"/>
    </xf>
    <xf numFmtId="0" fontId="31" fillId="0" borderId="17" xfId="0" applyFont="1" applyFill="1" applyBorder="1" applyAlignment="1" applyProtection="1">
      <alignment horizontal="center" vertical="center" wrapText="1" shrinkToFit="1"/>
    </xf>
    <xf numFmtId="0" fontId="31" fillId="0" borderId="3" xfId="0" applyFont="1" applyFill="1" applyBorder="1" applyAlignment="1" applyProtection="1">
      <alignment horizontal="center" vertical="center" shrinkToFit="1"/>
    </xf>
    <xf numFmtId="0" fontId="31" fillId="0" borderId="4"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34" xfId="0" applyFont="1" applyFill="1" applyBorder="1" applyAlignment="1" applyProtection="1">
      <alignment horizontal="center" vertical="center"/>
    </xf>
    <xf numFmtId="0" fontId="27" fillId="0" borderId="33" xfId="0" applyFont="1" applyFill="1" applyBorder="1" applyAlignment="1" applyProtection="1">
      <alignment horizontal="center" vertical="center" textRotation="255"/>
      <protection locked="0"/>
    </xf>
    <xf numFmtId="0" fontId="27" fillId="0" borderId="34" xfId="0" applyFont="1" applyFill="1" applyBorder="1" applyAlignment="1" applyProtection="1">
      <alignment horizontal="center" vertical="center" textRotation="255"/>
      <protection locked="0"/>
    </xf>
    <xf numFmtId="0" fontId="31" fillId="0" borderId="33" xfId="0" applyFont="1" applyFill="1" applyBorder="1" applyAlignment="1" applyProtection="1">
      <alignment vertical="center"/>
    </xf>
    <xf numFmtId="0" fontId="31" fillId="0" borderId="16" xfId="0" applyFont="1" applyFill="1" applyBorder="1" applyAlignment="1" applyProtection="1">
      <alignment vertical="center"/>
    </xf>
    <xf numFmtId="0" fontId="31" fillId="0" borderId="34" xfId="0" applyFont="1" applyFill="1" applyBorder="1" applyAlignment="1" applyProtection="1">
      <alignment vertical="center"/>
    </xf>
    <xf numFmtId="179" fontId="25" fillId="0" borderId="1" xfId="0" applyNumberFormat="1" applyFont="1" applyFill="1" applyBorder="1" applyAlignment="1" applyProtection="1">
      <alignment horizontal="center" vertical="center"/>
      <protection locked="0"/>
    </xf>
    <xf numFmtId="0" fontId="40" fillId="0" borderId="104" xfId="0" applyFont="1" applyFill="1" applyBorder="1" applyAlignment="1" applyProtection="1">
      <alignment horizontal="center" vertical="center" shrinkToFit="1"/>
    </xf>
    <xf numFmtId="0" fontId="40" fillId="0" borderId="58" xfId="0" applyFont="1" applyFill="1" applyBorder="1" applyAlignment="1" applyProtection="1">
      <alignment horizontal="center" vertical="center" shrinkToFit="1"/>
    </xf>
    <xf numFmtId="0" fontId="40" fillId="0" borderId="105" xfId="0" applyFont="1" applyFill="1" applyBorder="1" applyAlignment="1" applyProtection="1">
      <alignment horizontal="center" vertical="center" shrinkToFit="1"/>
    </xf>
    <xf numFmtId="0" fontId="31" fillId="0" borderId="17" xfId="0" applyFont="1" applyFill="1" applyBorder="1" applyAlignment="1" applyProtection="1">
      <alignment vertical="center"/>
      <protection locked="0"/>
    </xf>
    <xf numFmtId="0" fontId="31" fillId="0" borderId="3" xfId="0" applyFont="1" applyFill="1" applyBorder="1" applyAlignment="1" applyProtection="1">
      <alignment vertical="center"/>
      <protection locked="0"/>
    </xf>
    <xf numFmtId="0" fontId="31" fillId="0" borderId="4" xfId="0" applyFont="1" applyFill="1" applyBorder="1" applyAlignment="1" applyProtection="1">
      <alignment vertical="center"/>
      <protection locked="0"/>
    </xf>
    <xf numFmtId="179" fontId="25" fillId="0" borderId="1" xfId="0" applyNumberFormat="1" applyFont="1" applyFill="1" applyBorder="1" applyAlignment="1" applyProtection="1">
      <alignment horizontal="center" vertical="center"/>
    </xf>
    <xf numFmtId="180" fontId="36" fillId="0" borderId="31" xfId="0" applyNumberFormat="1" applyFont="1" applyFill="1" applyBorder="1" applyAlignment="1" applyProtection="1">
      <alignment horizontal="center" vertical="center"/>
    </xf>
    <xf numFmtId="180" fontId="36" fillId="0" borderId="15" xfId="0" applyNumberFormat="1" applyFont="1" applyFill="1" applyBorder="1" applyAlignment="1" applyProtection="1">
      <alignment horizontal="center" vertical="center"/>
    </xf>
    <xf numFmtId="180" fontId="36" fillId="0" borderId="32" xfId="0" applyNumberFormat="1" applyFont="1" applyFill="1" applyBorder="1" applyAlignment="1" applyProtection="1">
      <alignment horizontal="center" vertical="center"/>
    </xf>
    <xf numFmtId="180" fontId="36" fillId="0" borderId="2" xfId="0" applyNumberFormat="1" applyFont="1" applyFill="1" applyBorder="1" applyAlignment="1" applyProtection="1">
      <alignment horizontal="center" vertical="center"/>
    </xf>
    <xf numFmtId="180" fontId="36" fillId="0" borderId="0" xfId="0" applyNumberFormat="1" applyFont="1" applyFill="1" applyBorder="1" applyAlignment="1" applyProtection="1">
      <alignment horizontal="center" vertical="center"/>
    </xf>
    <xf numFmtId="180" fontId="36" fillId="0" borderId="18" xfId="0" applyNumberFormat="1" applyFont="1" applyFill="1" applyBorder="1" applyAlignment="1" applyProtection="1">
      <alignment horizontal="center" vertical="center"/>
    </xf>
    <xf numFmtId="180" fontId="36" fillId="0" borderId="33" xfId="0" applyNumberFormat="1" applyFont="1" applyFill="1" applyBorder="1" applyAlignment="1" applyProtection="1">
      <alignment horizontal="center" vertical="center"/>
    </xf>
    <xf numFmtId="180" fontId="36" fillId="0" borderId="16" xfId="0" applyNumberFormat="1" applyFont="1" applyFill="1" applyBorder="1" applyAlignment="1" applyProtection="1">
      <alignment horizontal="center" vertical="center"/>
    </xf>
    <xf numFmtId="180" fontId="36" fillId="0" borderId="34" xfId="0" applyNumberFormat="1" applyFont="1" applyFill="1" applyBorder="1" applyAlignment="1" applyProtection="1">
      <alignment horizontal="center" vertical="center"/>
    </xf>
    <xf numFmtId="179" fontId="25" fillId="0" borderId="39" xfId="0" applyNumberFormat="1" applyFont="1" applyFill="1" applyBorder="1" applyAlignment="1" applyProtection="1">
      <alignment horizontal="center" vertical="center"/>
      <protection locked="0"/>
    </xf>
    <xf numFmtId="179" fontId="25" fillId="0" borderId="36" xfId="0" applyNumberFormat="1" applyFont="1" applyFill="1" applyBorder="1" applyAlignment="1" applyProtection="1">
      <alignment horizontal="center" vertical="center"/>
      <protection locked="0"/>
    </xf>
    <xf numFmtId="179" fontId="25" fillId="0" borderId="40" xfId="0" applyNumberFormat="1" applyFont="1" applyFill="1" applyBorder="1" applyAlignment="1" applyProtection="1">
      <alignment horizontal="center" vertical="center"/>
      <protection locked="0"/>
    </xf>
    <xf numFmtId="0" fontId="31" fillId="0" borderId="31" xfId="0"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xf>
    <xf numFmtId="0" fontId="31" fillId="0" borderId="32"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3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34" xfId="0" applyFont="1" applyFill="1" applyBorder="1" applyAlignment="1" applyProtection="1">
      <alignment horizontal="center" vertical="center" wrapText="1"/>
    </xf>
    <xf numFmtId="179" fontId="32" fillId="0" borderId="31" xfId="0" applyNumberFormat="1" applyFont="1" applyFill="1" applyBorder="1" applyAlignment="1" applyProtection="1">
      <alignment horizontal="center" vertical="center"/>
      <protection locked="0"/>
    </xf>
    <xf numFmtId="179" fontId="32" fillId="0" borderId="15" xfId="0" applyNumberFormat="1" applyFont="1" applyFill="1" applyBorder="1" applyAlignment="1" applyProtection="1">
      <alignment horizontal="center" vertical="center"/>
      <protection locked="0"/>
    </xf>
    <xf numFmtId="179" fontId="32" fillId="0" borderId="32" xfId="0" applyNumberFormat="1" applyFont="1" applyFill="1" applyBorder="1" applyAlignment="1" applyProtection="1">
      <alignment horizontal="center" vertical="center"/>
      <protection locked="0"/>
    </xf>
    <xf numFmtId="179" fontId="32" fillId="0" borderId="2" xfId="0" applyNumberFormat="1" applyFont="1" applyFill="1" applyBorder="1" applyAlignment="1" applyProtection="1">
      <alignment horizontal="center" vertical="center"/>
      <protection locked="0"/>
    </xf>
    <xf numFmtId="179" fontId="32" fillId="0" borderId="0" xfId="0" applyNumberFormat="1" applyFont="1" applyFill="1" applyBorder="1" applyAlignment="1" applyProtection="1">
      <alignment horizontal="center" vertical="center"/>
      <protection locked="0"/>
    </xf>
    <xf numFmtId="179" fontId="32" fillId="0" borderId="18" xfId="0" applyNumberFormat="1" applyFont="1" applyFill="1" applyBorder="1" applyAlignment="1" applyProtection="1">
      <alignment horizontal="center" vertical="center"/>
      <protection locked="0"/>
    </xf>
    <xf numFmtId="179" fontId="32" fillId="0" borderId="33" xfId="0" applyNumberFormat="1" applyFont="1" applyFill="1" applyBorder="1" applyAlignment="1" applyProtection="1">
      <alignment horizontal="center" vertical="center"/>
      <protection locked="0"/>
    </xf>
    <xf numFmtId="179" fontId="32" fillId="0" borderId="16" xfId="0" applyNumberFormat="1" applyFont="1" applyFill="1" applyBorder="1" applyAlignment="1" applyProtection="1">
      <alignment horizontal="center" vertical="center"/>
      <protection locked="0"/>
    </xf>
    <xf numFmtId="179" fontId="32" fillId="0" borderId="34" xfId="0" applyNumberFormat="1" applyFont="1" applyFill="1" applyBorder="1" applyAlignment="1" applyProtection="1">
      <alignment horizontal="center" vertical="center"/>
      <protection locked="0"/>
    </xf>
    <xf numFmtId="0" fontId="31" fillId="0" borderId="31" xfId="0" applyFont="1" applyFill="1" applyBorder="1" applyAlignment="1" applyProtection="1">
      <alignment horizontal="center" vertical="center" textRotation="255" wrapText="1"/>
    </xf>
    <xf numFmtId="0" fontId="31" fillId="0" borderId="32" xfId="0" applyFont="1" applyFill="1" applyBorder="1" applyAlignment="1" applyProtection="1">
      <alignment horizontal="center" vertical="center" textRotation="255" wrapText="1"/>
    </xf>
    <xf numFmtId="0" fontId="31" fillId="0" borderId="2" xfId="0" applyFont="1" applyFill="1" applyBorder="1" applyAlignment="1" applyProtection="1">
      <alignment horizontal="center" vertical="center" textRotation="255" wrapText="1"/>
    </xf>
    <xf numFmtId="0" fontId="31" fillId="0" borderId="18" xfId="0" applyFont="1" applyFill="1" applyBorder="1" applyAlignment="1" applyProtection="1">
      <alignment horizontal="center" vertical="center" textRotation="255" wrapText="1"/>
    </xf>
    <xf numFmtId="0" fontId="31" fillId="0" borderId="33" xfId="0" applyFont="1" applyFill="1" applyBorder="1" applyAlignment="1" applyProtection="1">
      <alignment horizontal="center" vertical="center" textRotation="255" wrapText="1"/>
    </xf>
    <xf numFmtId="0" fontId="31" fillId="0" borderId="34" xfId="0" applyFont="1" applyFill="1" applyBorder="1" applyAlignment="1" applyProtection="1">
      <alignment horizontal="center" vertical="center" textRotation="255" wrapText="1"/>
    </xf>
    <xf numFmtId="0" fontId="34" fillId="0" borderId="2" xfId="0" applyFont="1" applyFill="1" applyBorder="1" applyAlignment="1" applyProtection="1">
      <alignment horizontal="center" vertical="center" textRotation="255"/>
    </xf>
    <xf numFmtId="0" fontId="34" fillId="0" borderId="18" xfId="0" applyFont="1" applyFill="1" applyBorder="1" applyAlignment="1" applyProtection="1">
      <alignment horizontal="center" vertical="center" textRotation="255"/>
    </xf>
    <xf numFmtId="0" fontId="34" fillId="0" borderId="33" xfId="0" applyFont="1" applyFill="1" applyBorder="1" applyAlignment="1" applyProtection="1">
      <alignment horizontal="center" vertical="center" textRotation="255"/>
    </xf>
    <xf numFmtId="0" fontId="34" fillId="0" borderId="34" xfId="0" applyFont="1" applyFill="1" applyBorder="1" applyAlignment="1" applyProtection="1">
      <alignment horizontal="center" vertical="center" textRotation="255"/>
    </xf>
    <xf numFmtId="0" fontId="31" fillId="0" borderId="50" xfId="0" applyFont="1" applyFill="1" applyBorder="1" applyAlignment="1" applyProtection="1">
      <alignment vertical="center" shrinkToFit="1"/>
      <protection locked="0"/>
    </xf>
    <xf numFmtId="0" fontId="31" fillId="0" borderId="51" xfId="0" applyFont="1" applyFill="1" applyBorder="1" applyAlignment="1" applyProtection="1">
      <alignment vertical="center" shrinkToFit="1"/>
      <protection locked="0"/>
    </xf>
    <xf numFmtId="0" fontId="31" fillId="0" borderId="54" xfId="0" applyFont="1" applyFill="1" applyBorder="1" applyAlignment="1" applyProtection="1">
      <alignment vertical="center" shrinkToFit="1"/>
      <protection locked="0"/>
    </xf>
    <xf numFmtId="179" fontId="25" fillId="0" borderId="50" xfId="0" applyNumberFormat="1" applyFont="1" applyFill="1" applyBorder="1" applyAlignment="1" applyProtection="1">
      <alignment horizontal="center" vertical="center"/>
      <protection locked="0"/>
    </xf>
    <xf numFmtId="179" fontId="25" fillId="0" borderId="51" xfId="0" applyNumberFormat="1" applyFont="1" applyFill="1" applyBorder="1" applyAlignment="1" applyProtection="1">
      <alignment horizontal="center" vertical="center"/>
      <protection locked="0"/>
    </xf>
    <xf numFmtId="179" fontId="25" fillId="0" borderId="54" xfId="0" applyNumberFormat="1" applyFont="1" applyFill="1" applyBorder="1" applyAlignment="1" applyProtection="1">
      <alignment horizontal="center" vertical="center"/>
      <protection locked="0"/>
    </xf>
    <xf numFmtId="179" fontId="25" fillId="0" borderId="44" xfId="0" applyNumberFormat="1" applyFont="1" applyFill="1" applyBorder="1" applyAlignment="1" applyProtection="1">
      <alignment horizontal="center" vertical="center"/>
      <protection locked="0"/>
    </xf>
    <xf numFmtId="179" fontId="25" fillId="0" borderId="45" xfId="0" applyNumberFormat="1" applyFont="1" applyFill="1" applyBorder="1" applyAlignment="1" applyProtection="1">
      <alignment horizontal="center" vertical="center"/>
      <protection locked="0"/>
    </xf>
    <xf numFmtId="179" fontId="25" fillId="0" borderId="46" xfId="0" applyNumberFormat="1" applyFont="1" applyFill="1" applyBorder="1" applyAlignment="1" applyProtection="1">
      <alignment horizontal="center" vertical="center"/>
      <protection locked="0"/>
    </xf>
    <xf numFmtId="179" fontId="25" fillId="0" borderId="52" xfId="0" applyNumberFormat="1" applyFont="1" applyFill="1" applyBorder="1" applyAlignment="1" applyProtection="1">
      <alignment horizontal="center" vertical="center"/>
      <protection locked="0"/>
    </xf>
    <xf numFmtId="179" fontId="25" fillId="0" borderId="53" xfId="0" applyNumberFormat="1" applyFont="1" applyFill="1" applyBorder="1" applyAlignment="1" applyProtection="1">
      <alignment horizontal="center" vertical="center"/>
      <protection locked="0"/>
    </xf>
    <xf numFmtId="179" fontId="25" fillId="0" borderId="55" xfId="0" applyNumberFormat="1" applyFont="1" applyFill="1" applyBorder="1" applyAlignment="1" applyProtection="1">
      <alignment horizontal="center" vertical="center"/>
      <protection locked="0"/>
    </xf>
    <xf numFmtId="0" fontId="31" fillId="0" borderId="44" xfId="0" applyFont="1" applyFill="1" applyBorder="1" applyAlignment="1" applyProtection="1">
      <alignment vertical="center" shrinkToFit="1"/>
      <protection locked="0"/>
    </xf>
    <xf numFmtId="0" fontId="31" fillId="0" borderId="45" xfId="0" applyFont="1" applyFill="1" applyBorder="1" applyAlignment="1" applyProtection="1">
      <alignment vertical="center" shrinkToFit="1"/>
      <protection locked="0"/>
    </xf>
    <xf numFmtId="0" fontId="31" fillId="0" borderId="46" xfId="0" applyFont="1" applyFill="1" applyBorder="1" applyAlignment="1" applyProtection="1">
      <alignment vertical="center" shrinkToFit="1"/>
      <protection locked="0"/>
    </xf>
    <xf numFmtId="0" fontId="31" fillId="0" borderId="17" xfId="0" applyFont="1" applyFill="1" applyBorder="1" applyAlignment="1" applyProtection="1">
      <alignment vertical="center" shrinkToFit="1"/>
    </xf>
    <xf numFmtId="0" fontId="31" fillId="0" borderId="3"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39" fillId="0" borderId="73" xfId="0" applyFont="1" applyFill="1" applyBorder="1" applyAlignment="1" applyProtection="1">
      <alignment horizontal="center" vertical="center" shrinkToFit="1"/>
    </xf>
    <xf numFmtId="0" fontId="39" fillId="0" borderId="12" xfId="0" applyFont="1" applyFill="1" applyBorder="1" applyAlignment="1" applyProtection="1">
      <alignment horizontal="center" vertical="center" shrinkToFit="1"/>
    </xf>
    <xf numFmtId="0" fontId="31" fillId="0" borderId="31"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32"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8" xfId="0" applyFont="1" applyFill="1" applyBorder="1" applyAlignment="1" applyProtection="1">
      <alignment horizontal="center" vertical="center"/>
    </xf>
    <xf numFmtId="179" fontId="25" fillId="0" borderId="39" xfId="0" applyNumberFormat="1" applyFont="1" applyFill="1" applyBorder="1" applyAlignment="1" applyProtection="1">
      <alignment horizontal="center" vertical="center"/>
    </xf>
    <xf numFmtId="179" fontId="25" fillId="0" borderId="36" xfId="0" applyNumberFormat="1" applyFont="1" applyFill="1" applyBorder="1" applyAlignment="1" applyProtection="1">
      <alignment horizontal="center" vertical="center"/>
    </xf>
    <xf numFmtId="179" fontId="25" fillId="0" borderId="40" xfId="0" applyNumberFormat="1" applyFont="1" applyFill="1" applyBorder="1" applyAlignment="1" applyProtection="1">
      <alignment horizontal="center" vertical="center"/>
    </xf>
    <xf numFmtId="181" fontId="25" fillId="0" borderId="38" xfId="0" applyNumberFormat="1" applyFont="1" applyFill="1" applyBorder="1" applyAlignment="1" applyProtection="1">
      <alignment horizontal="center" vertical="center" shrinkToFit="1"/>
    </xf>
    <xf numFmtId="181" fontId="25" fillId="0" borderId="30" xfId="0" applyNumberFormat="1" applyFont="1" applyFill="1" applyBorder="1" applyAlignment="1" applyProtection="1">
      <alignment horizontal="center" vertical="center" shrinkToFit="1"/>
    </xf>
    <xf numFmtId="179" fontId="25" fillId="0" borderId="17" xfId="0" applyNumberFormat="1" applyFont="1" applyFill="1" applyBorder="1" applyAlignment="1" applyProtection="1">
      <alignment horizontal="center" vertical="center" shrinkToFit="1"/>
      <protection locked="0"/>
    </xf>
    <xf numFmtId="179" fontId="25" fillId="0" borderId="3" xfId="0" applyNumberFormat="1" applyFont="1" applyFill="1" applyBorder="1" applyAlignment="1" applyProtection="1">
      <alignment horizontal="center" vertical="center" shrinkToFit="1"/>
      <protection locked="0"/>
    </xf>
    <xf numFmtId="179" fontId="25" fillId="0" borderId="4" xfId="0" applyNumberFormat="1" applyFont="1" applyFill="1" applyBorder="1" applyAlignment="1" applyProtection="1">
      <alignment horizontal="center" vertical="center" shrinkToFit="1"/>
      <protection locked="0"/>
    </xf>
    <xf numFmtId="0" fontId="31" fillId="0" borderId="106" xfId="0" applyFont="1" applyFill="1" applyBorder="1" applyAlignment="1" applyProtection="1">
      <alignment horizontal="center" vertical="center" shrinkToFit="1"/>
    </xf>
    <xf numFmtId="0" fontId="31" fillId="0" borderId="38" xfId="0" applyFont="1" applyFill="1" applyBorder="1" applyAlignment="1" applyProtection="1">
      <alignment horizontal="center" vertical="center" shrinkToFit="1"/>
    </xf>
    <xf numFmtId="0" fontId="31" fillId="0" borderId="30" xfId="0" applyFont="1" applyFill="1" applyBorder="1" applyAlignment="1" applyProtection="1">
      <alignment horizontal="center" vertical="center" shrinkToFit="1"/>
    </xf>
    <xf numFmtId="0" fontId="31" fillId="0" borderId="108" xfId="0" applyFont="1" applyFill="1" applyBorder="1" applyAlignment="1" applyProtection="1">
      <alignment horizontal="center" vertical="center" shrinkToFit="1"/>
    </xf>
    <xf numFmtId="0" fontId="40" fillId="0" borderId="101" xfId="0" applyFont="1" applyFill="1" applyBorder="1" applyAlignment="1" applyProtection="1">
      <alignment horizontal="center" vertical="center" shrinkToFit="1"/>
    </xf>
    <xf numFmtId="0" fontId="40" fillId="0" borderId="102" xfId="0" applyFont="1" applyFill="1" applyBorder="1" applyAlignment="1" applyProtection="1">
      <alignment horizontal="center" vertical="center" shrinkToFit="1"/>
    </xf>
    <xf numFmtId="0" fontId="40" fillId="0" borderId="103" xfId="0" applyFont="1" applyFill="1" applyBorder="1" applyAlignment="1" applyProtection="1">
      <alignment horizontal="center" vertical="center" shrinkToFit="1"/>
    </xf>
    <xf numFmtId="179" fontId="25" fillId="0" borderId="82" xfId="0" applyNumberFormat="1" applyFont="1" applyFill="1" applyBorder="1" applyAlignment="1" applyProtection="1">
      <alignment horizontal="center" vertical="center" shrinkToFit="1"/>
      <protection locked="0"/>
    </xf>
    <xf numFmtId="179" fontId="25" fillId="0" borderId="38" xfId="0" applyNumberFormat="1" applyFont="1" applyFill="1" applyBorder="1" applyAlignment="1" applyProtection="1">
      <alignment horizontal="center" vertical="center" shrinkToFit="1"/>
      <protection locked="0"/>
    </xf>
    <xf numFmtId="179" fontId="25" fillId="0" borderId="114" xfId="0" applyNumberFormat="1" applyFont="1" applyFill="1" applyBorder="1" applyAlignment="1" applyProtection="1">
      <alignment horizontal="center" vertical="center" shrinkToFit="1"/>
      <protection locked="0"/>
    </xf>
    <xf numFmtId="179" fontId="25" fillId="0" borderId="109" xfId="0" applyNumberFormat="1" applyFont="1" applyFill="1" applyBorder="1" applyAlignment="1" applyProtection="1">
      <alignment horizontal="center" vertical="center" shrinkToFit="1"/>
      <protection locked="0"/>
    </xf>
    <xf numFmtId="0" fontId="31" fillId="0" borderId="111" xfId="0" applyFont="1" applyFill="1" applyBorder="1" applyAlignment="1" applyProtection="1">
      <alignment horizontal="center" vertical="center" shrinkToFit="1"/>
    </xf>
    <xf numFmtId="0" fontId="31" fillId="0" borderId="115" xfId="0" applyFont="1" applyFill="1" applyBorder="1" applyAlignment="1" applyProtection="1">
      <alignment horizontal="center" vertical="center" shrinkToFit="1"/>
    </xf>
    <xf numFmtId="0" fontId="31" fillId="0" borderId="81" xfId="0" applyFont="1" applyFill="1" applyBorder="1" applyAlignment="1" applyProtection="1">
      <alignment horizontal="center" vertical="center" shrinkToFit="1"/>
    </xf>
    <xf numFmtId="0" fontId="31" fillId="0" borderId="112" xfId="0" applyFont="1" applyFill="1" applyBorder="1" applyAlignment="1" applyProtection="1">
      <alignment horizontal="center" vertical="center" shrinkToFit="1"/>
    </xf>
    <xf numFmtId="0" fontId="31" fillId="0" borderId="107" xfId="0" applyFont="1" applyFill="1" applyBorder="1" applyAlignment="1" applyProtection="1">
      <alignment horizontal="center" vertical="center" shrinkToFit="1"/>
    </xf>
    <xf numFmtId="0" fontId="31" fillId="0" borderId="17" xfId="0" applyFont="1" applyFill="1" applyBorder="1" applyAlignment="1" applyProtection="1">
      <alignment horizontal="right" vertical="center" shrinkToFit="1"/>
    </xf>
    <xf numFmtId="0" fontId="31" fillId="0" borderId="3" xfId="0" applyFont="1" applyFill="1" applyBorder="1" applyAlignment="1" applyProtection="1">
      <alignment horizontal="right" vertical="center" shrinkToFit="1"/>
    </xf>
    <xf numFmtId="0" fontId="31" fillId="0" borderId="4" xfId="0" applyFont="1" applyFill="1" applyBorder="1" applyAlignment="1" applyProtection="1">
      <alignment horizontal="right" vertical="center" shrinkToFit="1"/>
    </xf>
    <xf numFmtId="0" fontId="31" fillId="0" borderId="1" xfId="0" applyFont="1" applyFill="1" applyBorder="1" applyAlignment="1" applyProtection="1">
      <alignment horizontal="center" vertical="center" shrinkToFit="1"/>
    </xf>
    <xf numFmtId="179" fontId="25" fillId="0" borderId="57" xfId="0" applyNumberFormat="1" applyFont="1" applyFill="1" applyBorder="1" applyAlignment="1" applyProtection="1">
      <alignment horizontal="center" vertical="center" shrinkToFit="1"/>
      <protection locked="0"/>
    </xf>
    <xf numFmtId="179" fontId="25" fillId="0" borderId="58" xfId="0" applyNumberFormat="1" applyFont="1" applyFill="1" applyBorder="1" applyAlignment="1" applyProtection="1">
      <alignment horizontal="center" vertical="center" shrinkToFit="1"/>
      <protection locked="0"/>
    </xf>
    <xf numFmtId="181" fontId="25" fillId="0" borderId="107" xfId="0" applyNumberFormat="1" applyFont="1" applyFill="1" applyBorder="1" applyAlignment="1" applyProtection="1">
      <alignment horizontal="center" vertical="center" shrinkToFit="1"/>
    </xf>
    <xf numFmtId="181" fontId="25" fillId="0" borderId="109" xfId="0" applyNumberFormat="1" applyFont="1" applyFill="1" applyBorder="1" applyAlignment="1" applyProtection="1">
      <alignment horizontal="center" vertical="center" shrinkToFit="1"/>
    </xf>
    <xf numFmtId="181" fontId="25" fillId="0" borderId="110" xfId="0" applyNumberFormat="1" applyFont="1" applyFill="1" applyBorder="1" applyAlignment="1" applyProtection="1">
      <alignment horizontal="center" vertical="center" shrinkToFit="1"/>
    </xf>
    <xf numFmtId="181" fontId="25" fillId="0" borderId="108" xfId="0" applyNumberFormat="1" applyFont="1" applyFill="1" applyBorder="1" applyAlignment="1" applyProtection="1">
      <alignment horizontal="center" vertical="center" shrinkToFit="1"/>
    </xf>
    <xf numFmtId="180" fontId="25" fillId="0" borderId="58" xfId="0" applyNumberFormat="1" applyFont="1" applyFill="1" applyBorder="1" applyAlignment="1" applyProtection="1">
      <alignment horizontal="center" vertical="center" shrinkToFit="1"/>
    </xf>
    <xf numFmtId="180" fontId="25" fillId="0" borderId="64" xfId="0" applyNumberFormat="1" applyFont="1" applyFill="1" applyBorder="1" applyAlignment="1" applyProtection="1">
      <alignment horizontal="center" vertical="center" shrinkToFit="1"/>
    </xf>
    <xf numFmtId="179" fontId="25" fillId="0" borderId="83" xfId="0" applyNumberFormat="1" applyFont="1" applyFill="1" applyBorder="1" applyAlignment="1" applyProtection="1">
      <alignment horizontal="center" vertical="center" shrinkToFit="1"/>
      <protection locked="0"/>
    </xf>
    <xf numFmtId="179" fontId="25" fillId="0" borderId="30" xfId="0" applyNumberFormat="1" applyFont="1" applyFill="1" applyBorder="1" applyAlignment="1" applyProtection="1">
      <alignment horizontal="center" vertical="center" shrinkToFit="1"/>
      <protection locked="0"/>
    </xf>
    <xf numFmtId="0" fontId="31" fillId="0" borderId="58" xfId="0" applyFont="1" applyFill="1" applyBorder="1" applyAlignment="1" applyProtection="1">
      <alignment horizontal="center" vertical="center" shrinkToFit="1"/>
    </xf>
    <xf numFmtId="0" fontId="31" fillId="0" borderId="1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31" fillId="0" borderId="65" xfId="0" applyFont="1" applyFill="1" applyBorder="1" applyAlignment="1" applyProtection="1">
      <alignment horizontal="center" vertical="center" shrinkToFit="1"/>
    </xf>
    <xf numFmtId="0" fontId="31" fillId="0" borderId="84" xfId="0" applyFont="1" applyFill="1" applyBorder="1" applyAlignment="1" applyProtection="1">
      <alignment horizontal="center" vertical="center" shrinkToFit="1"/>
    </xf>
    <xf numFmtId="0" fontId="31" fillId="0" borderId="60" xfId="0" applyFont="1" applyFill="1" applyBorder="1" applyAlignment="1" applyProtection="1">
      <alignment horizontal="center" vertical="center" shrinkToFit="1"/>
    </xf>
    <xf numFmtId="0" fontId="40" fillId="0" borderId="57" xfId="0" applyFont="1" applyFill="1" applyBorder="1" applyAlignment="1" applyProtection="1">
      <alignment horizontal="center" vertical="center" shrinkToFit="1"/>
    </xf>
    <xf numFmtId="0" fontId="40" fillId="0" borderId="64" xfId="0" applyFont="1" applyFill="1" applyBorder="1" applyAlignment="1" applyProtection="1">
      <alignment horizontal="center" vertical="center" shrinkToFit="1"/>
    </xf>
    <xf numFmtId="179" fontId="25" fillId="0" borderId="85" xfId="0" applyNumberFormat="1" applyFont="1" applyFill="1" applyBorder="1" applyAlignment="1" applyProtection="1">
      <alignment horizontal="center" vertical="center" shrinkToFit="1"/>
      <protection locked="0"/>
    </xf>
    <xf numFmtId="179" fontId="25" fillId="0" borderId="86" xfId="0" applyNumberFormat="1" applyFont="1" applyFill="1" applyBorder="1" applyAlignment="1" applyProtection="1">
      <alignment horizontal="center" vertical="center" shrinkToFit="1"/>
      <protection locked="0"/>
    </xf>
    <xf numFmtId="179" fontId="25" fillId="0" borderId="87" xfId="0" applyNumberFormat="1" applyFont="1" applyFill="1" applyBorder="1" applyAlignment="1" applyProtection="1">
      <alignment horizontal="center" vertical="center" shrinkToFit="1"/>
      <protection locked="0"/>
    </xf>
    <xf numFmtId="179" fontId="25" fillId="0" borderId="88" xfId="0" applyNumberFormat="1" applyFont="1" applyFill="1" applyBorder="1" applyAlignment="1" applyProtection="1">
      <alignment horizontal="center" vertical="center" shrinkToFit="1"/>
      <protection locked="0"/>
    </xf>
    <xf numFmtId="179" fontId="25" fillId="0" borderId="89" xfId="0" applyNumberFormat="1" applyFont="1" applyFill="1" applyBorder="1" applyAlignment="1" applyProtection="1">
      <alignment horizontal="center" vertical="center" shrinkToFit="1"/>
      <protection locked="0"/>
    </xf>
    <xf numFmtId="49" fontId="31" fillId="0" borderId="17" xfId="0" applyNumberFormat="1" applyFont="1" applyFill="1" applyBorder="1" applyAlignment="1" applyProtection="1">
      <alignment horizontal="center" vertical="center" shrinkToFit="1"/>
      <protection locked="0"/>
    </xf>
    <xf numFmtId="49" fontId="31" fillId="0" borderId="3" xfId="0" applyNumberFormat="1" applyFont="1" applyFill="1" applyBorder="1" applyAlignment="1" applyProtection="1">
      <alignment horizontal="center" vertical="center" shrinkToFit="1"/>
      <protection locked="0"/>
    </xf>
    <xf numFmtId="49" fontId="31" fillId="0" borderId="4" xfId="0" applyNumberFormat="1" applyFont="1" applyFill="1" applyBorder="1" applyAlignment="1" applyProtection="1">
      <alignment horizontal="center" vertical="center" shrinkToFit="1"/>
      <protection locked="0"/>
    </xf>
    <xf numFmtId="0" fontId="28" fillId="0" borderId="31"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2"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8" xfId="0" applyFont="1" applyFill="1" applyBorder="1" applyAlignment="1" applyProtection="1">
      <alignment horizontal="center" vertical="center"/>
    </xf>
    <xf numFmtId="0" fontId="25" fillId="0" borderId="32" xfId="0" applyFont="1" applyFill="1" applyBorder="1" applyAlignment="1" applyProtection="1">
      <alignment horizontal="center" vertical="center" wrapText="1" shrinkToFit="1"/>
    </xf>
    <xf numFmtId="0" fontId="25" fillId="0" borderId="18" xfId="0" applyFont="1" applyFill="1" applyBorder="1" applyAlignment="1" applyProtection="1">
      <alignment horizontal="center" vertical="center" shrinkToFit="1"/>
    </xf>
    <xf numFmtId="0" fontId="25" fillId="0" borderId="34" xfId="0" applyFont="1" applyFill="1" applyBorder="1" applyAlignment="1" applyProtection="1">
      <alignment horizontal="center" vertical="center" shrinkToFit="1"/>
    </xf>
    <xf numFmtId="0" fontId="31" fillId="0" borderId="120" xfId="0" applyFont="1" applyFill="1" applyBorder="1" applyAlignment="1" applyProtection="1">
      <alignment horizontal="center" vertical="center" wrapText="1"/>
    </xf>
    <xf numFmtId="0" fontId="31" fillId="0" borderId="67" xfId="0" applyFont="1" applyFill="1" applyBorder="1" applyAlignment="1" applyProtection="1">
      <alignment horizontal="center" vertical="center" wrapText="1"/>
    </xf>
    <xf numFmtId="0" fontId="31" fillId="0" borderId="68" xfId="0" applyFont="1" applyFill="1" applyBorder="1" applyAlignment="1" applyProtection="1">
      <alignment horizontal="center" vertical="center" wrapText="1"/>
    </xf>
    <xf numFmtId="0" fontId="31" fillId="0" borderId="121" xfId="0" applyFont="1" applyFill="1" applyBorder="1" applyAlignment="1" applyProtection="1">
      <alignment horizontal="center" vertical="center" wrapText="1"/>
    </xf>
    <xf numFmtId="0" fontId="31" fillId="0" borderId="71"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42" xfId="0" applyFont="1" applyFill="1" applyBorder="1" applyAlignment="1" applyProtection="1">
      <alignment horizontal="center" vertical="center"/>
    </xf>
    <xf numFmtId="0" fontId="41" fillId="0" borderId="43" xfId="0" applyFont="1" applyFill="1" applyBorder="1" applyAlignment="1" applyProtection="1">
      <alignment horizontal="center" vertical="center"/>
    </xf>
    <xf numFmtId="0" fontId="41" fillId="0" borderId="44" xfId="0" applyFont="1" applyFill="1" applyBorder="1" applyAlignment="1" applyProtection="1">
      <alignment horizontal="center" vertical="center"/>
    </xf>
    <xf numFmtId="0" fontId="41" fillId="0" borderId="45" xfId="0" applyFont="1" applyFill="1" applyBorder="1" applyAlignment="1" applyProtection="1">
      <alignment horizontal="center" vertical="center"/>
    </xf>
    <xf numFmtId="0" fontId="41" fillId="0" borderId="46" xfId="0" applyFont="1" applyFill="1" applyBorder="1" applyAlignment="1" applyProtection="1">
      <alignment horizontal="center" vertical="center"/>
    </xf>
    <xf numFmtId="0" fontId="41" fillId="0" borderId="47" xfId="0" applyFont="1" applyFill="1" applyBorder="1" applyAlignment="1" applyProtection="1">
      <alignment horizontal="center" vertical="center"/>
    </xf>
    <xf numFmtId="0" fontId="41" fillId="0" borderId="48" xfId="0" applyFont="1" applyFill="1" applyBorder="1" applyAlignment="1" applyProtection="1">
      <alignment horizontal="center" vertical="center"/>
    </xf>
    <xf numFmtId="0" fontId="41" fillId="0" borderId="49" xfId="0" applyFont="1" applyFill="1" applyBorder="1" applyAlignment="1" applyProtection="1">
      <alignment horizontal="center" vertical="center"/>
    </xf>
    <xf numFmtId="49" fontId="27" fillId="0" borderId="120" xfId="1" applyNumberFormat="1" applyFont="1" applyFill="1" applyBorder="1" applyAlignment="1" applyProtection="1">
      <alignment horizontal="center" vertical="center" shrinkToFit="1"/>
      <protection locked="0"/>
    </xf>
    <xf numFmtId="49" fontId="27" fillId="0" borderId="68" xfId="1" applyNumberFormat="1" applyFont="1" applyFill="1" applyBorder="1" applyAlignment="1" applyProtection="1">
      <alignment horizontal="center" vertical="center" shrinkToFit="1"/>
      <protection locked="0"/>
    </xf>
    <xf numFmtId="49" fontId="27" fillId="0" borderId="121" xfId="1" applyNumberFormat="1" applyFont="1" applyFill="1" applyBorder="1" applyAlignment="1" applyProtection="1">
      <alignment horizontal="center" vertical="center" shrinkToFit="1"/>
      <protection locked="0"/>
    </xf>
    <xf numFmtId="49" fontId="27" fillId="0" borderId="72" xfId="1" applyNumberFormat="1" applyFont="1" applyFill="1" applyBorder="1" applyAlignment="1" applyProtection="1">
      <alignment horizontal="center" vertical="center" shrinkToFit="1"/>
      <protection locked="0"/>
    </xf>
    <xf numFmtId="49" fontId="41" fillId="0" borderId="120" xfId="0" applyNumberFormat="1" applyFont="1" applyFill="1" applyBorder="1" applyAlignment="1" applyProtection="1">
      <alignment vertical="center" wrapText="1" shrinkToFit="1"/>
    </xf>
    <xf numFmtId="49" fontId="41" fillId="0" borderId="67" xfId="0" applyNumberFormat="1" applyFont="1" applyFill="1" applyBorder="1" applyAlignment="1" applyProtection="1">
      <alignment vertical="center" shrinkToFit="1"/>
    </xf>
    <xf numFmtId="49" fontId="41" fillId="0" borderId="68" xfId="0" applyNumberFormat="1" applyFont="1" applyFill="1" applyBorder="1" applyAlignment="1" applyProtection="1">
      <alignment vertical="center" shrinkToFit="1"/>
    </xf>
    <xf numFmtId="49" fontId="41" fillId="0" borderId="121" xfId="0" applyNumberFormat="1" applyFont="1" applyFill="1" applyBorder="1" applyAlignment="1" applyProtection="1">
      <alignment vertical="center" shrinkToFit="1"/>
    </xf>
    <xf numFmtId="49" fontId="41" fillId="0" borderId="71" xfId="0" applyNumberFormat="1" applyFont="1" applyFill="1" applyBorder="1" applyAlignment="1" applyProtection="1">
      <alignment vertical="center" shrinkToFit="1"/>
    </xf>
    <xf numFmtId="49" fontId="41" fillId="0" borderId="72" xfId="0" applyNumberFormat="1" applyFont="1" applyFill="1" applyBorder="1" applyAlignment="1" applyProtection="1">
      <alignment vertical="center" shrinkToFit="1"/>
    </xf>
    <xf numFmtId="0" fontId="31" fillId="0" borderId="17"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1" fillId="0" borderId="4" xfId="0" applyFont="1" applyFill="1" applyBorder="1" applyAlignment="1" applyProtection="1">
      <alignment vertical="center" wrapText="1"/>
    </xf>
    <xf numFmtId="49" fontId="41" fillId="0" borderId="120" xfId="0" applyNumberFormat="1" applyFont="1" applyFill="1" applyBorder="1" applyAlignment="1" applyProtection="1">
      <alignment horizontal="center" vertical="center" shrinkToFit="1"/>
    </xf>
    <xf numFmtId="49" fontId="41" fillId="0" borderId="67" xfId="0" applyNumberFormat="1" applyFont="1" applyFill="1" applyBorder="1" applyAlignment="1" applyProtection="1">
      <alignment horizontal="center" vertical="center" shrinkToFit="1"/>
    </xf>
    <xf numFmtId="49" fontId="41" fillId="0" borderId="121" xfId="0" applyNumberFormat="1" applyFont="1" applyFill="1" applyBorder="1" applyAlignment="1" applyProtection="1">
      <alignment horizontal="center" vertical="center" shrinkToFit="1"/>
    </xf>
    <xf numFmtId="49" fontId="41" fillId="0" borderId="71" xfId="0" applyNumberFormat="1" applyFont="1" applyFill="1" applyBorder="1" applyAlignment="1" applyProtection="1">
      <alignment horizontal="center" vertical="center" shrinkToFit="1"/>
    </xf>
    <xf numFmtId="0" fontId="31" fillId="0" borderId="31" xfId="0" applyFont="1" applyFill="1" applyBorder="1" applyAlignment="1" applyProtection="1">
      <alignment horizontal="center" vertical="center" textRotation="255"/>
    </xf>
    <xf numFmtId="0" fontId="31" fillId="0" borderId="32" xfId="0" applyFont="1" applyFill="1" applyBorder="1" applyAlignment="1" applyProtection="1">
      <alignment horizontal="center" vertical="center" textRotation="255"/>
    </xf>
    <xf numFmtId="0" fontId="31" fillId="0" borderId="2" xfId="0" applyFont="1" applyFill="1" applyBorder="1" applyAlignment="1" applyProtection="1">
      <alignment horizontal="center" vertical="center" textRotation="255"/>
    </xf>
    <xf numFmtId="0" fontId="31" fillId="0" borderId="18" xfId="0" applyFont="1" applyFill="1" applyBorder="1" applyAlignment="1" applyProtection="1">
      <alignment horizontal="center" vertical="center" textRotation="255"/>
    </xf>
    <xf numFmtId="0" fontId="31" fillId="0" borderId="33" xfId="0" applyFont="1" applyFill="1" applyBorder="1" applyAlignment="1" applyProtection="1">
      <alignment horizontal="center" vertical="center" textRotation="255"/>
    </xf>
    <xf numFmtId="0" fontId="31" fillId="0" borderId="34" xfId="0" applyFont="1" applyFill="1" applyBorder="1" applyAlignment="1" applyProtection="1">
      <alignment horizontal="center" vertical="center" textRotation="255"/>
    </xf>
    <xf numFmtId="0" fontId="31" fillId="0" borderId="16" xfId="0" applyFont="1" applyFill="1" applyBorder="1" applyAlignment="1" applyProtection="1">
      <alignment horizontal="center" vertical="center"/>
    </xf>
    <xf numFmtId="0" fontId="31" fillId="0" borderId="34" xfId="0" applyFont="1" applyFill="1" applyBorder="1" applyAlignment="1" applyProtection="1">
      <alignment horizontal="center" vertical="center"/>
    </xf>
    <xf numFmtId="0" fontId="10" fillId="0" borderId="31" xfId="0" applyFont="1" applyFill="1" applyBorder="1" applyAlignment="1" applyProtection="1">
      <alignment horizontal="center" vertical="center" wrapText="1"/>
    </xf>
    <xf numFmtId="0" fontId="31" fillId="0" borderId="33" xfId="0" applyFont="1" applyFill="1" applyBorder="1" applyAlignment="1" applyProtection="1">
      <alignment horizontal="center" vertical="center"/>
    </xf>
    <xf numFmtId="0" fontId="26" fillId="0" borderId="17" xfId="0"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179" fontId="25" fillId="0" borderId="41" xfId="0" applyNumberFormat="1" applyFont="1" applyFill="1" applyBorder="1" applyAlignment="1" applyProtection="1">
      <alignment horizontal="center" vertical="center"/>
      <protection locked="0"/>
    </xf>
    <xf numFmtId="179" fontId="25" fillId="0" borderId="42" xfId="0" applyNumberFormat="1" applyFont="1" applyFill="1" applyBorder="1" applyAlignment="1" applyProtection="1">
      <alignment horizontal="center" vertical="center"/>
      <protection locked="0"/>
    </xf>
    <xf numFmtId="179" fontId="25" fillId="0" borderId="43" xfId="0" applyNumberFormat="1" applyFont="1" applyFill="1" applyBorder="1" applyAlignment="1" applyProtection="1">
      <alignment horizontal="center" vertical="center"/>
      <protection locked="0"/>
    </xf>
    <xf numFmtId="179" fontId="25" fillId="0" borderId="47" xfId="0" applyNumberFormat="1" applyFont="1" applyFill="1" applyBorder="1" applyAlignment="1" applyProtection="1">
      <alignment horizontal="center" vertical="center"/>
      <protection locked="0"/>
    </xf>
    <xf numFmtId="179" fontId="25" fillId="0" borderId="48" xfId="0" applyNumberFormat="1" applyFont="1" applyFill="1" applyBorder="1" applyAlignment="1" applyProtection="1">
      <alignment horizontal="center" vertical="center"/>
      <protection locked="0"/>
    </xf>
    <xf numFmtId="179" fontId="25" fillId="0" borderId="49" xfId="0" applyNumberFormat="1" applyFont="1" applyFill="1" applyBorder="1" applyAlignment="1" applyProtection="1">
      <alignment horizontal="center" vertical="center"/>
      <protection locked="0"/>
    </xf>
    <xf numFmtId="0" fontId="31" fillId="0" borderId="31" xfId="0" applyFont="1" applyFill="1" applyBorder="1" applyAlignment="1" applyProtection="1">
      <alignment horizontal="center" vertical="center" wrapText="1" shrinkToFit="1"/>
    </xf>
    <xf numFmtId="0" fontId="31" fillId="0" borderId="15"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31" fillId="0" borderId="2"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8" xfId="0" applyFont="1" applyFill="1" applyBorder="1" applyAlignment="1" applyProtection="1">
      <alignment horizontal="center" vertical="center" shrinkToFit="1"/>
    </xf>
    <xf numFmtId="0" fontId="31" fillId="0" borderId="33" xfId="0" applyFont="1" applyFill="1" applyBorder="1" applyAlignment="1" applyProtection="1">
      <alignment horizontal="center" vertical="center" shrinkToFit="1"/>
    </xf>
    <xf numFmtId="0" fontId="31" fillId="0" borderId="16" xfId="0" applyFont="1" applyFill="1" applyBorder="1" applyAlignment="1" applyProtection="1">
      <alignment horizontal="center" vertical="center" shrinkToFit="1"/>
    </xf>
    <xf numFmtId="0" fontId="31" fillId="0" borderId="34" xfId="0" applyFont="1" applyFill="1" applyBorder="1" applyAlignment="1" applyProtection="1">
      <alignment horizontal="center" vertical="center" shrinkToFit="1"/>
    </xf>
    <xf numFmtId="0" fontId="31" fillId="0" borderId="17" xfId="0" applyFont="1" applyFill="1" applyBorder="1" applyAlignment="1" applyProtection="1">
      <alignment horizontal="center" vertical="center" shrinkToFit="1"/>
    </xf>
    <xf numFmtId="179" fontId="25" fillId="0" borderId="31" xfId="0" applyNumberFormat="1" applyFont="1" applyFill="1" applyBorder="1" applyAlignment="1" applyProtection="1">
      <alignment horizontal="center" vertical="center"/>
      <protection locked="0"/>
    </xf>
    <xf numFmtId="179" fontId="25" fillId="0" borderId="15" xfId="0" applyNumberFormat="1" applyFont="1" applyFill="1" applyBorder="1" applyAlignment="1" applyProtection="1">
      <alignment horizontal="center" vertical="center"/>
      <protection locked="0"/>
    </xf>
    <xf numFmtId="179" fontId="25" fillId="0" borderId="32" xfId="0" applyNumberFormat="1" applyFont="1" applyFill="1" applyBorder="1" applyAlignment="1" applyProtection="1">
      <alignment horizontal="center" vertical="center"/>
      <protection locked="0"/>
    </xf>
    <xf numFmtId="179" fontId="25" fillId="0" borderId="2" xfId="0" applyNumberFormat="1" applyFont="1" applyFill="1" applyBorder="1" applyAlignment="1" applyProtection="1">
      <alignment horizontal="center" vertical="center"/>
      <protection locked="0"/>
    </xf>
    <xf numFmtId="179" fontId="25" fillId="0" borderId="0" xfId="0" applyNumberFormat="1" applyFont="1" applyFill="1" applyBorder="1" applyAlignment="1" applyProtection="1">
      <alignment horizontal="center" vertical="center"/>
      <protection locked="0"/>
    </xf>
    <xf numFmtId="179" fontId="25" fillId="0" borderId="18" xfId="0" applyNumberFormat="1" applyFont="1" applyFill="1" applyBorder="1" applyAlignment="1" applyProtection="1">
      <alignment horizontal="center" vertical="center"/>
      <protection locked="0"/>
    </xf>
    <xf numFmtId="179" fontId="25" fillId="0" borderId="33" xfId="0" applyNumberFormat="1" applyFont="1" applyFill="1" applyBorder="1" applyAlignment="1" applyProtection="1">
      <alignment horizontal="center" vertical="center"/>
      <protection locked="0"/>
    </xf>
    <xf numFmtId="179" fontId="25" fillId="0" borderId="16" xfId="0" applyNumberFormat="1" applyFont="1" applyFill="1" applyBorder="1" applyAlignment="1" applyProtection="1">
      <alignment horizontal="center" vertical="center"/>
      <protection locked="0"/>
    </xf>
    <xf numFmtId="179" fontId="25" fillId="0" borderId="34" xfId="0" applyNumberFormat="1"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wrapText="1" shrinkToFit="1"/>
    </xf>
    <xf numFmtId="0" fontId="31" fillId="0" borderId="56" xfId="0" applyFont="1" applyFill="1" applyBorder="1" applyAlignment="1" applyProtection="1">
      <alignment horizontal="center" vertical="center" shrinkToFit="1"/>
    </xf>
    <xf numFmtId="0" fontId="40" fillId="0" borderId="59"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shrinkToFit="1"/>
    </xf>
    <xf numFmtId="0" fontId="34" fillId="0" borderId="15"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shrinkToFit="1"/>
    </xf>
    <xf numFmtId="0" fontId="34" fillId="0" borderId="16" xfId="0" applyFont="1" applyFill="1" applyBorder="1" applyAlignment="1" applyProtection="1">
      <alignment horizontal="center" vertical="center" shrinkToFit="1"/>
    </xf>
    <xf numFmtId="0" fontId="34" fillId="0" borderId="34"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0" fontId="31" fillId="0" borderId="31" xfId="0" applyFont="1" applyFill="1" applyBorder="1" applyAlignment="1" applyProtection="1">
      <alignment horizontal="center" vertical="center" shrinkToFit="1"/>
    </xf>
    <xf numFmtId="179" fontId="25" fillId="0" borderId="35" xfId="0" applyNumberFormat="1" applyFont="1" applyFill="1" applyBorder="1" applyAlignment="1" applyProtection="1">
      <alignment horizontal="center" vertical="center"/>
    </xf>
    <xf numFmtId="179" fontId="25" fillId="0" borderId="37" xfId="0" applyNumberFormat="1" applyFont="1" applyFill="1" applyBorder="1" applyAlignment="1" applyProtection="1">
      <alignment horizontal="center" vertical="center"/>
    </xf>
    <xf numFmtId="179" fontId="36" fillId="0" borderId="31" xfId="0" applyNumberFormat="1" applyFont="1" applyFill="1" applyBorder="1" applyAlignment="1" applyProtection="1">
      <alignment horizontal="center" vertical="center"/>
    </xf>
    <xf numFmtId="179" fontId="36" fillId="0" borderId="15" xfId="0" applyNumberFormat="1" applyFont="1" applyFill="1" applyBorder="1" applyAlignment="1" applyProtection="1">
      <alignment horizontal="center" vertical="center"/>
    </xf>
    <xf numFmtId="179" fontId="36" fillId="0" borderId="32" xfId="0" applyNumberFormat="1" applyFont="1" applyFill="1" applyBorder="1" applyAlignment="1" applyProtection="1">
      <alignment horizontal="center" vertical="center"/>
    </xf>
    <xf numFmtId="179" fontId="36" fillId="0" borderId="2" xfId="0" applyNumberFormat="1" applyFont="1" applyFill="1" applyBorder="1" applyAlignment="1" applyProtection="1">
      <alignment horizontal="center" vertical="center"/>
    </xf>
    <xf numFmtId="179" fontId="36" fillId="0" borderId="0" xfId="0" applyNumberFormat="1" applyFont="1" applyFill="1" applyBorder="1" applyAlignment="1" applyProtection="1">
      <alignment horizontal="center" vertical="center"/>
    </xf>
    <xf numFmtId="179" fontId="36" fillId="0" borderId="18" xfId="0" applyNumberFormat="1" applyFont="1" applyFill="1" applyBorder="1" applyAlignment="1" applyProtection="1">
      <alignment horizontal="center" vertical="center"/>
    </xf>
    <xf numFmtId="179" fontId="36" fillId="0" borderId="33" xfId="0" applyNumberFormat="1" applyFont="1" applyFill="1" applyBorder="1" applyAlignment="1" applyProtection="1">
      <alignment horizontal="center" vertical="center"/>
    </xf>
    <xf numFmtId="179" fontId="36" fillId="0" borderId="16" xfId="0" applyNumberFormat="1" applyFont="1" applyFill="1" applyBorder="1" applyAlignment="1" applyProtection="1">
      <alignment horizontal="center" vertical="center"/>
    </xf>
    <xf numFmtId="179" fontId="36" fillId="0" borderId="34" xfId="0" applyNumberFormat="1" applyFont="1" applyFill="1" applyBorder="1" applyAlignment="1" applyProtection="1">
      <alignment horizontal="center" vertical="center"/>
    </xf>
    <xf numFmtId="179" fontId="25" fillId="0" borderId="35" xfId="0" applyNumberFormat="1" applyFont="1" applyFill="1" applyBorder="1" applyAlignment="1" applyProtection="1">
      <alignment horizontal="center" vertical="center"/>
      <protection locked="0"/>
    </xf>
    <xf numFmtId="179" fontId="25" fillId="0" borderId="37" xfId="0" applyNumberFormat="1" applyFont="1" applyFill="1" applyBorder="1" applyAlignment="1" applyProtection="1">
      <alignment horizontal="center" vertical="center"/>
      <protection locked="0"/>
    </xf>
    <xf numFmtId="0" fontId="31" fillId="0" borderId="98" xfId="0" applyFont="1" applyFill="1" applyBorder="1" applyAlignment="1" applyProtection="1">
      <alignment vertical="center" shrinkToFit="1"/>
    </xf>
    <xf numFmtId="0" fontId="31" fillId="0" borderId="51" xfId="0" applyFont="1" applyFill="1" applyBorder="1" applyAlignment="1" applyProtection="1">
      <alignment vertical="center" shrinkToFit="1"/>
    </xf>
    <xf numFmtId="0" fontId="31" fillId="0" borderId="54" xfId="0" applyFont="1" applyFill="1" applyBorder="1" applyAlignment="1" applyProtection="1">
      <alignment vertical="center" shrinkToFit="1"/>
    </xf>
    <xf numFmtId="0" fontId="31" fillId="0" borderId="47" xfId="0" applyFont="1" applyFill="1" applyBorder="1" applyAlignment="1" applyProtection="1">
      <alignment vertical="center" shrinkToFit="1"/>
      <protection locked="0"/>
    </xf>
    <xf numFmtId="0" fontId="31" fillId="0" borderId="48" xfId="0" applyFont="1" applyFill="1" applyBorder="1" applyAlignment="1" applyProtection="1">
      <alignment vertical="center" shrinkToFit="1"/>
      <protection locked="0"/>
    </xf>
    <xf numFmtId="0" fontId="31" fillId="0" borderId="49" xfId="0" applyFont="1" applyFill="1" applyBorder="1" applyAlignment="1" applyProtection="1">
      <alignment vertical="center" shrinkToFit="1"/>
      <protection locked="0"/>
    </xf>
    <xf numFmtId="0" fontId="31" fillId="0" borderId="17" xfId="0" applyFont="1" applyFill="1" applyBorder="1" applyAlignment="1" applyProtection="1">
      <alignment vertical="center" wrapText="1"/>
      <protection locked="0"/>
    </xf>
    <xf numFmtId="0" fontId="31" fillId="0" borderId="3" xfId="0" applyFont="1" applyFill="1" applyBorder="1" applyAlignment="1" applyProtection="1">
      <alignment vertical="center" wrapText="1"/>
      <protection locked="0"/>
    </xf>
    <xf numFmtId="0" fontId="31" fillId="0" borderId="4" xfId="0" applyFont="1" applyFill="1" applyBorder="1" applyAlignment="1" applyProtection="1">
      <alignment vertical="center" wrapText="1"/>
      <protection locked="0"/>
    </xf>
    <xf numFmtId="0" fontId="40" fillId="0" borderId="15" xfId="0" applyFont="1" applyFill="1" applyBorder="1" applyAlignment="1" applyProtection="1">
      <alignment vertical="top" wrapText="1"/>
    </xf>
    <xf numFmtId="0" fontId="40" fillId="0" borderId="0" xfId="0" applyFont="1" applyFill="1" applyBorder="1" applyAlignment="1" applyProtection="1">
      <alignment vertical="top" wrapText="1"/>
    </xf>
    <xf numFmtId="0" fontId="31" fillId="0" borderId="52" xfId="0" applyFont="1" applyFill="1" applyBorder="1" applyAlignment="1" applyProtection="1">
      <alignment vertical="center" wrapText="1"/>
      <protection locked="0"/>
    </xf>
    <xf numFmtId="0" fontId="31" fillId="0" borderId="53" xfId="0" applyFont="1" applyFill="1" applyBorder="1" applyAlignment="1" applyProtection="1">
      <alignment vertical="center" wrapText="1"/>
      <protection locked="0"/>
    </xf>
    <xf numFmtId="0" fontId="31" fillId="0" borderId="55" xfId="0" applyFont="1" applyFill="1" applyBorder="1" applyAlignment="1" applyProtection="1">
      <alignment vertical="center" wrapText="1"/>
      <protection locked="0"/>
    </xf>
    <xf numFmtId="0" fontId="31" fillId="0" borderId="15" xfId="0" applyFont="1" applyFill="1" applyBorder="1" applyAlignment="1" applyProtection="1">
      <alignment horizontal="center" vertical="center" wrapText="1" shrinkToFit="1"/>
    </xf>
    <xf numFmtId="0" fontId="31" fillId="0" borderId="2" xfId="0" applyFont="1" applyFill="1" applyBorder="1" applyAlignment="1" applyProtection="1">
      <alignment horizontal="center" vertical="center" wrapText="1" shrinkToFit="1"/>
    </xf>
    <xf numFmtId="0" fontId="31" fillId="0" borderId="0" xfId="0" applyFont="1" applyFill="1" applyBorder="1" applyAlignment="1" applyProtection="1">
      <alignment horizontal="center" vertical="center" wrapText="1" shrinkToFit="1"/>
    </xf>
    <xf numFmtId="0" fontId="31" fillId="0" borderId="33" xfId="0" applyFont="1" applyFill="1" applyBorder="1" applyAlignment="1" applyProtection="1">
      <alignment horizontal="center" vertical="center" wrapText="1" shrinkToFit="1"/>
    </xf>
    <xf numFmtId="0" fontId="31" fillId="0" borderId="16" xfId="0" applyFont="1" applyFill="1" applyBorder="1" applyAlignment="1" applyProtection="1">
      <alignment horizontal="center" vertical="center" wrapText="1" shrinkToFit="1"/>
    </xf>
    <xf numFmtId="0" fontId="31" fillId="0" borderId="100" xfId="0" applyFont="1" applyFill="1" applyBorder="1" applyAlignment="1" applyProtection="1">
      <alignment vertical="center" shrinkToFit="1"/>
    </xf>
    <xf numFmtId="0" fontId="31" fillId="0" borderId="48" xfId="0" applyFont="1" applyFill="1" applyBorder="1" applyAlignment="1" applyProtection="1">
      <alignment vertical="center" shrinkToFit="1"/>
    </xf>
    <xf numFmtId="0" fontId="31" fillId="0" borderId="49" xfId="0" applyFont="1" applyFill="1" applyBorder="1" applyAlignment="1" applyProtection="1">
      <alignment vertical="center" shrinkToFit="1"/>
    </xf>
    <xf numFmtId="0" fontId="31" fillId="0" borderId="99" xfId="0" applyFont="1" applyFill="1" applyBorder="1" applyAlignment="1" applyProtection="1">
      <alignment vertical="center" wrapText="1"/>
    </xf>
    <xf numFmtId="0" fontId="31" fillId="0" borderId="45" xfId="0" applyFont="1" applyFill="1" applyBorder="1" applyAlignment="1" applyProtection="1">
      <alignment vertical="center" wrapText="1"/>
    </xf>
    <xf numFmtId="0" fontId="31" fillId="0" borderId="46" xfId="0" applyFont="1" applyFill="1" applyBorder="1" applyAlignment="1" applyProtection="1">
      <alignment vertical="center" wrapText="1"/>
    </xf>
    <xf numFmtId="0" fontId="31" fillId="0" borderId="99" xfId="0" applyFont="1" applyFill="1" applyBorder="1" applyAlignment="1" applyProtection="1">
      <alignment vertical="center" shrinkToFit="1"/>
    </xf>
    <xf numFmtId="0" fontId="31" fillId="0" borderId="45" xfId="0" applyFont="1" applyFill="1" applyBorder="1" applyAlignment="1" applyProtection="1">
      <alignment vertical="center" shrinkToFit="1"/>
    </xf>
    <xf numFmtId="0" fontId="31" fillId="0" borderId="46" xfId="0" applyFont="1" applyFill="1" applyBorder="1" applyAlignment="1" applyProtection="1">
      <alignment vertical="center" shrinkToFit="1"/>
    </xf>
    <xf numFmtId="0" fontId="34" fillId="0" borderId="50"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44"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4" fillId="0" borderId="46"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1" fillId="0" borderId="1" xfId="0" applyFont="1" applyFill="1" applyBorder="1" applyAlignment="1" applyProtection="1">
      <alignment horizontal="left" vertical="center" shrinkToFit="1"/>
    </xf>
    <xf numFmtId="178" fontId="31" fillId="0" borderId="22" xfId="0" applyNumberFormat="1" applyFont="1" applyFill="1" applyBorder="1" applyAlignment="1" applyProtection="1">
      <alignment horizontal="center" vertical="center" shrinkToFit="1"/>
      <protection locked="0"/>
    </xf>
    <xf numFmtId="178" fontId="31" fillId="0" borderId="23" xfId="0" applyNumberFormat="1" applyFont="1" applyFill="1" applyBorder="1" applyAlignment="1" applyProtection="1">
      <alignment horizontal="center" vertical="center" shrinkToFit="1"/>
      <protection locked="0"/>
    </xf>
    <xf numFmtId="178" fontId="31" fillId="0" borderId="24" xfId="0" applyNumberFormat="1" applyFont="1" applyFill="1" applyBorder="1" applyAlignment="1" applyProtection="1">
      <alignment horizontal="center" vertical="center" shrinkToFit="1"/>
      <protection locked="0"/>
    </xf>
    <xf numFmtId="0" fontId="31" fillId="0" borderId="22" xfId="0" applyFont="1" applyFill="1" applyBorder="1" applyAlignment="1" applyProtection="1">
      <alignment horizontal="center" vertical="center" shrinkToFit="1"/>
    </xf>
    <xf numFmtId="0" fontId="31" fillId="0" borderId="23" xfId="0" applyFont="1" applyFill="1" applyBorder="1" applyAlignment="1" applyProtection="1">
      <alignment horizontal="center" vertical="center" shrinkToFit="1"/>
    </xf>
    <xf numFmtId="0" fontId="31" fillId="0" borderId="24"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27" xfId="0" applyFont="1" applyFill="1" applyBorder="1" applyAlignment="1" applyProtection="1">
      <alignment horizontal="center" vertical="center" shrinkToFit="1"/>
    </xf>
    <xf numFmtId="0" fontId="31" fillId="0" borderId="28" xfId="0" applyFont="1" applyFill="1" applyBorder="1" applyAlignment="1" applyProtection="1">
      <alignment horizontal="center" vertical="center" shrinkToFit="1"/>
    </xf>
    <xf numFmtId="178" fontId="31" fillId="0" borderId="26" xfId="0" applyNumberFormat="1" applyFont="1" applyFill="1" applyBorder="1" applyAlignment="1" applyProtection="1">
      <alignment horizontal="center" vertical="center" shrinkToFit="1"/>
      <protection locked="0"/>
    </xf>
    <xf numFmtId="178" fontId="31" fillId="0" borderId="27" xfId="0" applyNumberFormat="1" applyFont="1" applyFill="1" applyBorder="1" applyAlignment="1" applyProtection="1">
      <alignment horizontal="center" vertical="center" shrinkToFit="1"/>
      <protection locked="0"/>
    </xf>
    <xf numFmtId="178" fontId="31" fillId="0" borderId="28" xfId="0" applyNumberFormat="1" applyFont="1" applyFill="1" applyBorder="1" applyAlignment="1" applyProtection="1">
      <alignment horizontal="center" vertical="center" shrinkToFit="1"/>
      <protection locked="0"/>
    </xf>
    <xf numFmtId="49" fontId="31" fillId="0" borderId="22" xfId="0" applyNumberFormat="1" applyFont="1" applyFill="1" applyBorder="1" applyAlignment="1" applyProtection="1">
      <alignment horizontal="center" vertical="center" shrinkToFit="1"/>
      <protection locked="0"/>
    </xf>
    <xf numFmtId="49" fontId="31" fillId="0" borderId="23" xfId="0" applyNumberFormat="1" applyFont="1" applyFill="1" applyBorder="1" applyAlignment="1" applyProtection="1">
      <alignment horizontal="center" vertical="center" shrinkToFit="1"/>
      <protection locked="0"/>
    </xf>
    <xf numFmtId="49" fontId="31" fillId="0" borderId="24" xfId="0" applyNumberFormat="1" applyFont="1" applyFill="1" applyBorder="1" applyAlignment="1" applyProtection="1">
      <alignment horizontal="center" vertical="center" shrinkToFit="1"/>
      <protection locked="0"/>
    </xf>
    <xf numFmtId="0" fontId="31" fillId="0" borderId="17" xfId="0" applyNumberFormat="1" applyFont="1" applyFill="1" applyBorder="1" applyAlignment="1" applyProtection="1">
      <alignment horizontal="center" vertical="center" shrinkToFit="1"/>
    </xf>
    <xf numFmtId="0" fontId="31" fillId="0" borderId="3" xfId="0" applyNumberFormat="1" applyFont="1" applyFill="1" applyBorder="1" applyAlignment="1" applyProtection="1">
      <alignment horizontal="center" vertical="center" shrinkToFit="1"/>
    </xf>
    <xf numFmtId="0" fontId="31" fillId="0" borderId="4" xfId="0" applyNumberFormat="1" applyFont="1" applyFill="1" applyBorder="1" applyAlignment="1" applyProtection="1">
      <alignment horizontal="center" vertical="center" shrinkToFit="1"/>
    </xf>
    <xf numFmtId="0" fontId="31" fillId="0" borderId="17" xfId="0" applyFont="1" applyFill="1" applyBorder="1" applyAlignment="1" applyProtection="1">
      <alignment vertical="center" shrinkToFit="1"/>
      <protection locked="0"/>
    </xf>
    <xf numFmtId="0" fontId="31" fillId="0" borderId="3" xfId="0" applyFont="1" applyFill="1" applyBorder="1" applyAlignment="1" applyProtection="1">
      <alignment vertical="center" shrinkToFit="1"/>
      <protection locked="0"/>
    </xf>
    <xf numFmtId="0" fontId="31" fillId="0" borderId="4" xfId="0" applyFont="1" applyFill="1" applyBorder="1" applyAlignment="1" applyProtection="1">
      <alignment vertical="center" shrinkToFit="1"/>
      <protection locked="0"/>
    </xf>
    <xf numFmtId="0" fontId="3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xf>
    <xf numFmtId="0" fontId="41" fillId="0" borderId="3" xfId="0" applyFont="1" applyFill="1" applyBorder="1" applyAlignment="1" applyProtection="1">
      <alignment horizontal="center" vertical="center"/>
    </xf>
    <xf numFmtId="0" fontId="41" fillId="0" borderId="4" xfId="0" applyFont="1" applyFill="1" applyBorder="1" applyAlignment="1" applyProtection="1">
      <alignment horizontal="center" vertical="center"/>
    </xf>
    <xf numFmtId="0" fontId="5" fillId="0" borderId="0" xfId="0" applyNumberFormat="1" applyFont="1" applyFill="1" applyAlignment="1" applyProtection="1">
      <alignment vertical="center"/>
    </xf>
    <xf numFmtId="0" fontId="33" fillId="0" borderId="0" xfId="0" applyNumberFormat="1" applyFont="1" applyFill="1" applyAlignment="1" applyProtection="1">
      <alignment vertical="center"/>
    </xf>
    <xf numFmtId="0" fontId="25" fillId="0" borderId="1"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5" fillId="0" borderId="3"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17" fillId="0" borderId="78" xfId="0" applyFont="1" applyFill="1" applyBorder="1" applyAlignment="1" applyProtection="1">
      <alignment vertical="top" wrapText="1" shrinkToFit="1"/>
    </xf>
    <xf numFmtId="0" fontId="17" fillId="0" borderId="78" xfId="0" applyFont="1" applyFill="1" applyBorder="1" applyAlignment="1" applyProtection="1">
      <alignment vertical="top" shrinkToFit="1"/>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17" fillId="0" borderId="79" xfId="0" applyFont="1" applyFill="1" applyBorder="1" applyAlignment="1" applyProtection="1">
      <alignment vertical="center" shrinkToFit="1"/>
    </xf>
    <xf numFmtId="0" fontId="40" fillId="0" borderId="0" xfId="0" applyFont="1" applyFill="1" applyBorder="1" applyAlignment="1" applyProtection="1">
      <alignment wrapText="1"/>
    </xf>
    <xf numFmtId="0" fontId="40" fillId="0" borderId="16" xfId="0" applyFont="1" applyFill="1" applyBorder="1" applyAlignment="1" applyProtection="1">
      <alignment wrapText="1"/>
    </xf>
    <xf numFmtId="179" fontId="25" fillId="0" borderId="116" xfId="0" applyNumberFormat="1" applyFont="1" applyFill="1" applyBorder="1" applyAlignment="1" applyProtection="1">
      <alignment horizontal="center" vertical="center" shrinkToFit="1"/>
      <protection locked="0"/>
    </xf>
    <xf numFmtId="179" fontId="25" fillId="0" borderId="94" xfId="0" applyNumberFormat="1" applyFont="1" applyFill="1" applyBorder="1" applyAlignment="1" applyProtection="1">
      <alignment horizontal="center" vertical="center" shrinkToFit="1"/>
      <protection locked="0"/>
    </xf>
    <xf numFmtId="179" fontId="25" fillId="0" borderId="117" xfId="0" applyNumberFormat="1" applyFont="1" applyFill="1" applyBorder="1" applyAlignment="1" applyProtection="1">
      <alignment horizontal="center" vertical="center" shrinkToFit="1"/>
      <protection locked="0"/>
    </xf>
    <xf numFmtId="179" fontId="25" fillId="0" borderId="93" xfId="0" applyNumberFormat="1" applyFont="1" applyFill="1" applyBorder="1" applyAlignment="1" applyProtection="1">
      <alignment horizontal="center" vertical="center" shrinkToFit="1"/>
      <protection locked="0"/>
    </xf>
    <xf numFmtId="179" fontId="25" fillId="0" borderId="118" xfId="0" applyNumberFormat="1" applyFont="1" applyFill="1" applyBorder="1" applyAlignment="1" applyProtection="1">
      <alignment horizontal="center" vertical="center" shrinkToFit="1"/>
      <protection locked="0"/>
    </xf>
    <xf numFmtId="179" fontId="25" fillId="0" borderId="91" xfId="0" applyNumberFormat="1" applyFont="1" applyFill="1" applyBorder="1" applyAlignment="1" applyProtection="1">
      <alignment horizontal="center" vertical="center" shrinkToFit="1"/>
      <protection locked="0"/>
    </xf>
    <xf numFmtId="179" fontId="25" fillId="0" borderId="92" xfId="0" applyNumberFormat="1" applyFont="1" applyFill="1" applyBorder="1" applyAlignment="1" applyProtection="1">
      <alignment horizontal="center" vertical="center" shrinkToFit="1"/>
      <protection locked="0"/>
    </xf>
    <xf numFmtId="181" fontId="25" fillId="0" borderId="61" xfId="0" applyNumberFormat="1" applyFont="1" applyFill="1" applyBorder="1" applyAlignment="1" applyProtection="1">
      <alignment horizontal="center" vertical="center" shrinkToFit="1"/>
    </xf>
    <xf numFmtId="181" fontId="25" fillId="0" borderId="62" xfId="0" applyNumberFormat="1" applyFont="1" applyFill="1" applyBorder="1" applyAlignment="1" applyProtection="1">
      <alignment horizontal="center" vertical="center" shrinkToFit="1"/>
    </xf>
    <xf numFmtId="179" fontId="25" fillId="0" borderId="119" xfId="0" applyNumberFormat="1" applyFont="1" applyFill="1" applyBorder="1" applyAlignment="1" applyProtection="1">
      <alignment horizontal="center" vertical="center" shrinkToFit="1"/>
      <protection locked="0"/>
    </xf>
    <xf numFmtId="179" fontId="25" fillId="0" borderId="113" xfId="0" applyNumberFormat="1" applyFont="1" applyFill="1" applyBorder="1" applyAlignment="1" applyProtection="1">
      <alignment horizontal="center" vertical="center" shrinkToFit="1"/>
      <protection locked="0"/>
    </xf>
    <xf numFmtId="0" fontId="25" fillId="0" borderId="80" xfId="0" applyFont="1" applyFill="1" applyBorder="1" applyAlignment="1" applyProtection="1">
      <alignment vertical="center" shrinkToFit="1"/>
    </xf>
    <xf numFmtId="0" fontId="12" fillId="0" borderId="79" xfId="0" applyFont="1" applyFill="1" applyBorder="1" applyAlignment="1" applyProtection="1">
      <alignment shrinkToFit="1"/>
    </xf>
    <xf numFmtId="0" fontId="46" fillId="0" borderId="78" xfId="0" applyFont="1" applyFill="1" applyBorder="1" applyAlignment="1" applyProtection="1">
      <alignment vertical="top" shrinkToFit="1"/>
    </xf>
    <xf numFmtId="0" fontId="17" fillId="0" borderId="79" xfId="0" applyFont="1" applyFill="1" applyBorder="1" applyAlignment="1" applyProtection="1">
      <alignment vertical="center" wrapText="1" shrinkToFit="1"/>
    </xf>
    <xf numFmtId="179" fontId="25" fillId="0" borderId="31" xfId="0" applyNumberFormat="1" applyFont="1" applyFill="1" applyBorder="1" applyAlignment="1" applyProtection="1">
      <alignment horizontal="center" vertical="center" shrinkToFit="1"/>
      <protection locked="0"/>
    </xf>
    <xf numFmtId="179" fontId="25" fillId="0" borderId="15" xfId="0" applyNumberFormat="1" applyFont="1" applyFill="1" applyBorder="1" applyAlignment="1" applyProtection="1">
      <alignment horizontal="center" vertical="center" shrinkToFit="1"/>
      <protection locked="0"/>
    </xf>
    <xf numFmtId="179" fontId="25" fillId="0" borderId="32" xfId="0" applyNumberFormat="1" applyFont="1" applyFill="1" applyBorder="1" applyAlignment="1" applyProtection="1">
      <alignment horizontal="center" vertical="center" shrinkToFit="1"/>
      <protection locked="0"/>
    </xf>
    <xf numFmtId="179" fontId="25" fillId="0" borderId="2" xfId="0" applyNumberFormat="1" applyFont="1" applyFill="1" applyBorder="1" applyAlignment="1" applyProtection="1">
      <alignment horizontal="center" vertical="center" shrinkToFit="1"/>
      <protection locked="0"/>
    </xf>
    <xf numFmtId="179" fontId="25" fillId="0" borderId="0" xfId="0" applyNumberFormat="1" applyFont="1" applyFill="1" applyBorder="1" applyAlignment="1" applyProtection="1">
      <alignment horizontal="center" vertical="center" shrinkToFit="1"/>
      <protection locked="0"/>
    </xf>
    <xf numFmtId="179" fontId="25" fillId="0" borderId="18" xfId="0" applyNumberFormat="1" applyFont="1" applyFill="1" applyBorder="1" applyAlignment="1" applyProtection="1">
      <alignment horizontal="center" vertical="center" shrinkToFit="1"/>
      <protection locked="0"/>
    </xf>
    <xf numFmtId="179" fontId="25" fillId="0" borderId="33" xfId="0" applyNumberFormat="1" applyFont="1" applyFill="1" applyBorder="1" applyAlignment="1" applyProtection="1">
      <alignment horizontal="center" vertical="center" shrinkToFit="1"/>
      <protection locked="0"/>
    </xf>
    <xf numFmtId="179" fontId="25" fillId="0" borderId="16" xfId="0" applyNumberFormat="1" applyFont="1" applyFill="1" applyBorder="1" applyAlignment="1" applyProtection="1">
      <alignment horizontal="center" vertical="center" shrinkToFit="1"/>
      <protection locked="0"/>
    </xf>
    <xf numFmtId="179" fontId="25" fillId="0" borderId="34" xfId="0" applyNumberFormat="1" applyFont="1" applyFill="1" applyBorder="1" applyAlignment="1" applyProtection="1">
      <alignment horizontal="center" vertical="center" shrinkToFit="1"/>
      <protection locked="0"/>
    </xf>
    <xf numFmtId="0" fontId="31" fillId="0" borderId="63" xfId="0" applyFont="1" applyFill="1" applyBorder="1" applyAlignment="1" applyProtection="1">
      <alignment horizontal="center" vertical="center" shrinkToFit="1"/>
    </xf>
    <xf numFmtId="0" fontId="31" fillId="0" borderId="64" xfId="0" applyFont="1" applyFill="1" applyBorder="1" applyAlignment="1" applyProtection="1">
      <alignment horizontal="center" vertical="center" shrinkToFit="1"/>
    </xf>
    <xf numFmtId="0" fontId="17" fillId="0" borderId="0" xfId="0" applyFont="1" applyFill="1" applyBorder="1" applyAlignment="1" applyProtection="1">
      <alignment shrinkToFit="1"/>
    </xf>
    <xf numFmtId="0" fontId="31" fillId="0" borderId="61" xfId="0" applyFont="1" applyFill="1" applyBorder="1" applyAlignment="1" applyProtection="1">
      <alignment horizontal="center" vertical="center" shrinkToFit="1"/>
    </xf>
    <xf numFmtId="0" fontId="31" fillId="0" borderId="62" xfId="0" applyFont="1" applyFill="1" applyBorder="1" applyAlignment="1" applyProtection="1">
      <alignment horizontal="center" vertical="center" shrinkToFit="1"/>
    </xf>
    <xf numFmtId="0" fontId="31" fillId="0" borderId="57" xfId="0" applyFont="1" applyFill="1" applyBorder="1" applyAlignment="1" applyProtection="1">
      <alignment horizontal="center" vertical="center" shrinkToFit="1"/>
    </xf>
    <xf numFmtId="179" fontId="34" fillId="0" borderId="116" xfId="0" applyNumberFormat="1" applyFont="1" applyFill="1" applyBorder="1" applyAlignment="1" applyProtection="1">
      <alignment horizontal="center" vertical="center" shrinkToFit="1"/>
      <protection locked="0"/>
    </xf>
    <xf numFmtId="179" fontId="34" fillId="0" borderId="38" xfId="0" applyNumberFormat="1" applyFont="1" applyFill="1" applyBorder="1" applyAlignment="1" applyProtection="1">
      <alignment horizontal="center" vertical="center" shrinkToFit="1"/>
      <protection locked="0"/>
    </xf>
    <xf numFmtId="179" fontId="34" fillId="0" borderId="94" xfId="0" applyNumberFormat="1" applyFont="1" applyFill="1" applyBorder="1" applyAlignment="1" applyProtection="1">
      <alignment horizontal="center" vertical="center" shrinkToFit="1"/>
      <protection locked="0"/>
    </xf>
    <xf numFmtId="179" fontId="34" fillId="0" borderId="119" xfId="0" applyNumberFormat="1" applyFont="1" applyFill="1" applyBorder="1" applyAlignment="1" applyProtection="1">
      <alignment horizontal="center" vertical="center" shrinkToFit="1"/>
      <protection locked="0"/>
    </xf>
    <xf numFmtId="179" fontId="34" fillId="0" borderId="109" xfId="0" applyNumberFormat="1" applyFont="1" applyFill="1" applyBorder="1" applyAlignment="1" applyProtection="1">
      <alignment horizontal="center" vertical="center" shrinkToFit="1"/>
      <protection locked="0"/>
    </xf>
    <xf numFmtId="179" fontId="34" fillId="0" borderId="113" xfId="0" applyNumberFormat="1" applyFont="1" applyFill="1" applyBorder="1" applyAlignment="1" applyProtection="1">
      <alignment horizontal="center" vertical="center" shrinkToFit="1"/>
      <protection locked="0"/>
    </xf>
    <xf numFmtId="0" fontId="25" fillId="0" borderId="79" xfId="0" applyFont="1" applyFill="1" applyBorder="1" applyAlignment="1" applyProtection="1">
      <alignment vertical="center"/>
    </xf>
    <xf numFmtId="0" fontId="12" fillId="0" borderId="66" xfId="0" applyFont="1" applyFill="1" applyBorder="1" applyAlignment="1" applyProtection="1">
      <alignment horizontal="center" vertical="center" wrapText="1"/>
    </xf>
    <xf numFmtId="0" fontId="12" fillId="0" borderId="67" xfId="0" applyFont="1" applyFill="1" applyBorder="1" applyAlignment="1" applyProtection="1">
      <alignment horizontal="center" vertical="center" wrapText="1"/>
    </xf>
    <xf numFmtId="0" fontId="12" fillId="0" borderId="68" xfId="0" applyFont="1" applyFill="1" applyBorder="1" applyAlignment="1" applyProtection="1">
      <alignment horizontal="center" vertical="center" wrapText="1"/>
    </xf>
    <xf numFmtId="0" fontId="12" fillId="0" borderId="69"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70" xfId="0" applyFont="1" applyFill="1" applyBorder="1" applyAlignment="1" applyProtection="1">
      <alignment horizontal="center" vertical="center" wrapText="1"/>
    </xf>
    <xf numFmtId="0" fontId="12" fillId="0" borderId="71" xfId="0" applyFont="1" applyFill="1" applyBorder="1" applyAlignment="1" applyProtection="1">
      <alignment horizontal="center" vertical="center" wrapText="1"/>
    </xf>
    <xf numFmtId="0" fontId="12" fillId="0" borderId="72"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shrinkToFit="1"/>
    </xf>
    <xf numFmtId="0" fontId="12" fillId="0" borderId="23" xfId="0" applyFont="1" applyFill="1" applyBorder="1" applyAlignment="1" applyProtection="1">
      <alignment horizontal="center" vertical="center" wrapText="1" shrinkToFit="1"/>
    </xf>
    <xf numFmtId="0" fontId="12" fillId="0" borderId="24" xfId="0" applyFont="1" applyFill="1" applyBorder="1" applyAlignment="1" applyProtection="1">
      <alignment horizontal="center" vertical="center" wrapText="1" shrinkToFit="1"/>
    </xf>
    <xf numFmtId="0" fontId="42" fillId="0" borderId="17" xfId="0" applyFont="1" applyFill="1" applyBorder="1" applyAlignment="1" applyProtection="1">
      <alignment vertical="top" wrapText="1"/>
    </xf>
    <xf numFmtId="0" fontId="42" fillId="0" borderId="3" xfId="0" applyFont="1" applyFill="1" applyBorder="1" applyAlignment="1" applyProtection="1">
      <alignment vertical="top" wrapText="1"/>
    </xf>
    <xf numFmtId="0" fontId="42" fillId="0" borderId="19" xfId="0" applyFont="1" applyFill="1" applyBorder="1" applyAlignment="1" applyProtection="1">
      <alignment vertical="top" wrapText="1"/>
    </xf>
    <xf numFmtId="179" fontId="25" fillId="0" borderId="90" xfId="0" applyNumberFormat="1"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179" fontId="25" fillId="0" borderId="70" xfId="0" applyNumberFormat="1" applyFont="1" applyFill="1" applyBorder="1" applyAlignment="1" applyProtection="1">
      <alignment horizontal="center" vertical="center"/>
    </xf>
    <xf numFmtId="0" fontId="25" fillId="0" borderId="71" xfId="0" applyFont="1" applyFill="1" applyBorder="1" applyAlignment="1" applyProtection="1">
      <alignment horizontal="center" vertical="center"/>
    </xf>
    <xf numFmtId="0" fontId="25" fillId="0" borderId="96" xfId="0" applyFont="1" applyFill="1" applyBorder="1" applyAlignment="1" applyProtection="1">
      <alignment horizontal="center" vertical="center"/>
    </xf>
    <xf numFmtId="179" fontId="34" fillId="0" borderId="118" xfId="0" applyNumberFormat="1" applyFont="1" applyFill="1" applyBorder="1" applyAlignment="1" applyProtection="1">
      <alignment horizontal="center" vertical="center" shrinkToFit="1"/>
      <protection locked="0"/>
    </xf>
    <xf numFmtId="179" fontId="34" fillId="0" borderId="91" xfId="0" applyNumberFormat="1" applyFont="1" applyFill="1" applyBorder="1" applyAlignment="1" applyProtection="1">
      <alignment horizontal="center" vertical="center" shrinkToFit="1"/>
      <protection locked="0"/>
    </xf>
    <xf numFmtId="179" fontId="34" fillId="0" borderId="92" xfId="0" applyNumberFormat="1" applyFont="1" applyFill="1" applyBorder="1" applyAlignment="1" applyProtection="1">
      <alignment horizontal="center" vertical="center" shrinkToFit="1"/>
      <protection locked="0"/>
    </xf>
    <xf numFmtId="179" fontId="34" fillId="0" borderId="117" xfId="0" applyNumberFormat="1" applyFont="1" applyFill="1" applyBorder="1" applyAlignment="1" applyProtection="1">
      <alignment horizontal="center" vertical="center" shrinkToFit="1"/>
      <protection locked="0"/>
    </xf>
    <xf numFmtId="179" fontId="34" fillId="0" borderId="30" xfId="0" applyNumberFormat="1" applyFont="1" applyFill="1" applyBorder="1" applyAlignment="1" applyProtection="1">
      <alignment horizontal="center" vertical="center" shrinkToFit="1"/>
      <protection locked="0"/>
    </xf>
    <xf numFmtId="179" fontId="34" fillId="0" borderId="93" xfId="0" applyNumberFormat="1" applyFont="1" applyFill="1" applyBorder="1" applyAlignment="1" applyProtection="1">
      <alignment horizontal="center" vertical="center" shrinkToFit="1"/>
      <protection locked="0"/>
    </xf>
    <xf numFmtId="0" fontId="25" fillId="0" borderId="80" xfId="0" applyFont="1" applyFill="1" applyBorder="1" applyAlignment="1" applyProtection="1">
      <alignment vertical="center"/>
    </xf>
    <xf numFmtId="0" fontId="26" fillId="0" borderId="22"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42" fillId="0" borderId="15" xfId="0" applyFont="1" applyFill="1" applyBorder="1" applyAlignment="1" applyProtection="1">
      <alignment vertical="top" wrapText="1"/>
    </xf>
    <xf numFmtId="0" fontId="42" fillId="0" borderId="95" xfId="0" applyFont="1" applyFill="1" applyBorder="1" applyAlignment="1" applyProtection="1">
      <alignment vertical="top" wrapText="1"/>
    </xf>
    <xf numFmtId="0" fontId="31" fillId="0" borderId="59" xfId="0" applyFont="1" applyFill="1" applyBorder="1" applyAlignment="1" applyProtection="1">
      <alignment horizontal="center" vertical="center" shrinkToFit="1"/>
    </xf>
    <xf numFmtId="49" fontId="51" fillId="0" borderId="120" xfId="0" applyNumberFormat="1" applyFont="1" applyFill="1" applyBorder="1" applyAlignment="1" applyProtection="1">
      <alignment horizontal="center" vertical="center" shrinkToFit="1"/>
      <protection locked="0"/>
    </xf>
    <xf numFmtId="49" fontId="51" fillId="0" borderId="68" xfId="0" applyNumberFormat="1" applyFont="1" applyFill="1" applyBorder="1" applyAlignment="1" applyProtection="1">
      <alignment horizontal="center" vertical="center" shrinkToFit="1"/>
      <protection locked="0"/>
    </xf>
    <xf numFmtId="49" fontId="51" fillId="0" borderId="121" xfId="0" applyNumberFormat="1" applyFont="1" applyFill="1" applyBorder="1" applyAlignment="1" applyProtection="1">
      <alignment horizontal="center" vertical="center" shrinkToFit="1"/>
      <protection locked="0"/>
    </xf>
    <xf numFmtId="49" fontId="51" fillId="0" borderId="72" xfId="0" applyNumberFormat="1" applyFont="1" applyFill="1" applyBorder="1" applyAlignment="1" applyProtection="1">
      <alignment horizontal="center" vertical="center" shrinkToFit="1"/>
      <protection locked="0"/>
    </xf>
    <xf numFmtId="49" fontId="28" fillId="0" borderId="120" xfId="0" applyNumberFormat="1" applyFont="1" applyFill="1" applyBorder="1" applyAlignment="1" applyProtection="1">
      <alignment horizontal="center" vertical="center" wrapText="1" shrinkToFit="1"/>
      <protection locked="0"/>
    </xf>
    <xf numFmtId="49" fontId="28" fillId="0" borderId="67" xfId="0" applyNumberFormat="1" applyFont="1" applyFill="1" applyBorder="1" applyAlignment="1" applyProtection="1">
      <alignment horizontal="center" vertical="center" shrinkToFit="1"/>
      <protection locked="0"/>
    </xf>
    <xf numFmtId="49" fontId="28" fillId="0" borderId="68" xfId="0" applyNumberFormat="1" applyFont="1" applyFill="1" applyBorder="1" applyAlignment="1" applyProtection="1">
      <alignment horizontal="center" vertical="center" shrinkToFit="1"/>
      <protection locked="0"/>
    </xf>
    <xf numFmtId="49" fontId="28" fillId="0" borderId="121" xfId="0" applyNumberFormat="1" applyFont="1" applyFill="1" applyBorder="1" applyAlignment="1" applyProtection="1">
      <alignment horizontal="center" vertical="center" shrinkToFit="1"/>
      <protection locked="0"/>
    </xf>
    <xf numFmtId="49" fontId="28" fillId="0" borderId="71" xfId="0" applyNumberFormat="1" applyFont="1" applyFill="1" applyBorder="1" applyAlignment="1" applyProtection="1">
      <alignment horizontal="center" vertical="center" shrinkToFit="1"/>
      <protection locked="0"/>
    </xf>
    <xf numFmtId="49" fontId="28" fillId="0" borderId="72" xfId="0" applyNumberFormat="1" applyFont="1" applyFill="1" applyBorder="1" applyAlignment="1" applyProtection="1">
      <alignment horizontal="center" vertical="center" shrinkToFit="1"/>
      <protection locked="0"/>
    </xf>
    <xf numFmtId="0" fontId="34" fillId="0" borderId="80" xfId="0" applyFont="1" applyFill="1" applyBorder="1" applyAlignment="1" applyProtection="1">
      <alignment vertical="center" wrapText="1" shrinkToFit="1"/>
    </xf>
    <xf numFmtId="0" fontId="34" fillId="0" borderId="80" xfId="0" applyFont="1" applyFill="1" applyBorder="1" applyAlignment="1" applyProtection="1">
      <alignment vertical="center" shrinkToFit="1"/>
    </xf>
    <xf numFmtId="0" fontId="25" fillId="0" borderId="22" xfId="0" applyFont="1" applyFill="1" applyBorder="1" applyAlignment="1" applyProtection="1">
      <alignment horizontal="center" vertical="center" wrapText="1" shrinkToFit="1"/>
    </xf>
    <xf numFmtId="0" fontId="25" fillId="0" borderId="23" xfId="0" applyFont="1" applyFill="1" applyBorder="1" applyAlignment="1" applyProtection="1">
      <alignment horizontal="center" vertical="center" wrapText="1" shrinkToFit="1"/>
    </xf>
    <xf numFmtId="0" fontId="25" fillId="0" borderId="24" xfId="0" applyFont="1" applyFill="1" applyBorder="1" applyAlignment="1" applyProtection="1">
      <alignment horizontal="center" vertical="center" wrapText="1" shrinkToFit="1"/>
    </xf>
    <xf numFmtId="0" fontId="25" fillId="0" borderId="25" xfId="0" applyFont="1" applyFill="1" applyBorder="1" applyAlignment="1" applyProtection="1">
      <alignment horizontal="center" vertical="center" wrapText="1" shrinkToFit="1"/>
    </xf>
    <xf numFmtId="183" fontId="38" fillId="0" borderId="26" xfId="0" applyNumberFormat="1" applyFont="1" applyFill="1" applyBorder="1" applyAlignment="1" applyProtection="1">
      <alignment horizontal="center" vertical="center" wrapText="1" shrinkToFit="1"/>
    </xf>
    <xf numFmtId="183" fontId="38" fillId="0" borderId="27" xfId="0" applyNumberFormat="1" applyFont="1" applyFill="1" applyBorder="1" applyAlignment="1" applyProtection="1">
      <alignment horizontal="center" vertical="center" wrapText="1" shrinkToFit="1"/>
    </xf>
    <xf numFmtId="183" fontId="38" fillId="0" borderId="28" xfId="0" applyNumberFormat="1" applyFont="1" applyFill="1" applyBorder="1" applyAlignment="1" applyProtection="1">
      <alignment horizontal="center" vertical="center" wrapText="1" shrinkToFit="1"/>
    </xf>
    <xf numFmtId="183" fontId="38" fillId="0" borderId="26" xfId="0" applyNumberFormat="1" applyFont="1" applyFill="1" applyBorder="1" applyAlignment="1" applyProtection="1">
      <alignment horizontal="center" vertical="center" wrapText="1" shrinkToFit="1"/>
      <protection locked="0"/>
    </xf>
    <xf numFmtId="183" fontId="38" fillId="0" borderId="27" xfId="0" applyNumberFormat="1" applyFont="1" applyFill="1" applyBorder="1" applyAlignment="1" applyProtection="1">
      <alignment horizontal="center" vertical="center" wrapText="1" shrinkToFit="1"/>
      <protection locked="0"/>
    </xf>
    <xf numFmtId="183" fontId="38" fillId="0" borderId="28" xfId="0" applyNumberFormat="1" applyFont="1" applyFill="1" applyBorder="1" applyAlignment="1" applyProtection="1">
      <alignment horizontal="center" vertical="center" wrapText="1" shrinkToFit="1"/>
      <protection locked="0"/>
    </xf>
    <xf numFmtId="183" fontId="38" fillId="0" borderId="29" xfId="0" applyNumberFormat="1" applyFont="1" applyFill="1" applyBorder="1" applyAlignment="1" applyProtection="1">
      <alignment horizontal="center" vertical="center" wrapText="1" shrinkToFit="1"/>
    </xf>
    <xf numFmtId="0" fontId="17" fillId="0" borderId="78" xfId="0" applyFont="1" applyFill="1" applyBorder="1" applyAlignment="1" applyProtection="1">
      <alignment vertical="center" wrapText="1"/>
    </xf>
    <xf numFmtId="0" fontId="25" fillId="0" borderId="78" xfId="0" applyFont="1" applyFill="1" applyBorder="1" applyAlignment="1" applyProtection="1">
      <alignment vertical="center" shrinkToFit="1"/>
    </xf>
    <xf numFmtId="0" fontId="0" fillId="11" borderId="0" xfId="0" applyFont="1" applyFill="1" applyAlignment="1" applyProtection="1">
      <alignment horizontal="center" vertical="center" shrinkToFit="1"/>
    </xf>
    <xf numFmtId="0" fontId="0" fillId="12" borderId="0" xfId="0" applyFont="1" applyFill="1" applyAlignment="1" applyProtection="1">
      <alignment horizontal="center" vertical="center" shrinkToFit="1"/>
    </xf>
    <xf numFmtId="57" fontId="0" fillId="0" borderId="0" xfId="0" applyNumberFormat="1" applyFont="1" applyFill="1" applyAlignment="1" applyProtection="1">
      <alignment horizontal="left" vertical="center"/>
    </xf>
    <xf numFmtId="0" fontId="0" fillId="0" borderId="0" xfId="0" applyFont="1" applyFill="1" applyAlignment="1" applyProtection="1">
      <alignment horizontal="left" vertical="center"/>
    </xf>
    <xf numFmtId="0" fontId="0" fillId="12"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xf>
    <xf numFmtId="0" fontId="36" fillId="0" borderId="129" xfId="0" applyFont="1" applyFill="1" applyBorder="1" applyAlignment="1" applyProtection="1">
      <alignment horizontal="center" vertical="center"/>
      <protection locked="0"/>
    </xf>
    <xf numFmtId="0" fontId="36" fillId="0" borderId="130" xfId="0" applyFont="1" applyFill="1" applyBorder="1" applyAlignment="1" applyProtection="1">
      <alignment horizontal="center" vertical="center"/>
      <protection locked="0"/>
    </xf>
    <xf numFmtId="0" fontId="25" fillId="0" borderId="127" xfId="0" applyFont="1" applyFill="1" applyBorder="1" applyAlignment="1" applyProtection="1">
      <alignment vertical="center"/>
    </xf>
    <xf numFmtId="0" fontId="25" fillId="0" borderId="3" xfId="0" applyFont="1" applyFill="1" applyBorder="1" applyAlignment="1" applyProtection="1">
      <alignment vertical="center"/>
    </xf>
    <xf numFmtId="0" fontId="25" fillId="0" borderId="128" xfId="0" applyFont="1" applyFill="1" applyBorder="1" applyAlignment="1" applyProtection="1">
      <alignment vertical="center"/>
    </xf>
    <xf numFmtId="0" fontId="25" fillId="0" borderId="129" xfId="0" applyFont="1" applyFill="1" applyBorder="1" applyAlignment="1" applyProtection="1">
      <alignment vertical="center" wrapText="1"/>
    </xf>
    <xf numFmtId="0" fontId="25" fillId="0" borderId="131" xfId="0" applyFont="1" applyFill="1" applyBorder="1" applyAlignment="1" applyProtection="1">
      <alignment vertical="center"/>
    </xf>
    <xf numFmtId="0" fontId="25" fillId="0" borderId="130" xfId="0" applyFont="1" applyFill="1" applyBorder="1" applyAlignment="1" applyProtection="1">
      <alignment vertical="center"/>
    </xf>
    <xf numFmtId="0" fontId="31" fillId="0" borderId="16" xfId="0" applyFont="1" applyFill="1" applyBorder="1" applyAlignment="1" applyProtection="1">
      <alignment vertical="top" wrapText="1"/>
    </xf>
    <xf numFmtId="0" fontId="31" fillId="0" borderId="16" xfId="0" applyFont="1" applyFill="1" applyBorder="1" applyAlignment="1" applyProtection="1">
      <alignment vertical="top"/>
    </xf>
    <xf numFmtId="0" fontId="31" fillId="0" borderId="34" xfId="0" applyFont="1" applyFill="1" applyBorder="1" applyAlignment="1" applyProtection="1">
      <alignment vertical="top"/>
    </xf>
    <xf numFmtId="0" fontId="36" fillId="0" borderId="127" xfId="0" applyFont="1" applyFill="1" applyBorder="1" applyAlignment="1" applyProtection="1">
      <alignment horizontal="center" vertical="center"/>
      <protection locked="0"/>
    </xf>
    <xf numFmtId="0" fontId="36" fillId="0" borderId="128" xfId="0" applyFont="1" applyFill="1" applyBorder="1" applyAlignment="1" applyProtection="1">
      <alignment horizontal="center" vertical="center"/>
      <protection locked="0"/>
    </xf>
    <xf numFmtId="0" fontId="36" fillId="0" borderId="0" xfId="0" applyFont="1" applyFill="1" applyAlignment="1" applyProtection="1">
      <alignment vertical="center"/>
    </xf>
    <xf numFmtId="0" fontId="0" fillId="11" borderId="1" xfId="0" applyFont="1" applyFill="1" applyBorder="1" applyAlignment="1" applyProtection="1">
      <alignment horizontal="center" vertical="center"/>
    </xf>
    <xf numFmtId="0" fontId="0" fillId="11" borderId="17" xfId="0" applyFont="1" applyFill="1" applyBorder="1" applyAlignment="1" applyProtection="1">
      <alignment horizontal="center" vertical="center"/>
    </xf>
    <xf numFmtId="0" fontId="0" fillId="0" borderId="143" xfId="0" applyFont="1" applyFill="1" applyBorder="1" applyAlignment="1" applyProtection="1">
      <alignment horizontal="center" vertical="center" wrapText="1"/>
    </xf>
    <xf numFmtId="0" fontId="0" fillId="0" borderId="144" xfId="0" applyFont="1" applyFill="1" applyBorder="1" applyAlignment="1" applyProtection="1">
      <alignment horizontal="center" vertical="center"/>
    </xf>
    <xf numFmtId="0" fontId="0" fillId="0" borderId="145" xfId="0" applyFont="1" applyFill="1" applyBorder="1" applyAlignment="1" applyProtection="1">
      <alignment horizontal="center" vertical="center"/>
    </xf>
    <xf numFmtId="0" fontId="0" fillId="12" borderId="4" xfId="0" applyFont="1" applyFill="1" applyBorder="1" applyAlignment="1" applyProtection="1">
      <alignment horizontal="center" vertical="center" wrapText="1"/>
    </xf>
    <xf numFmtId="0" fontId="25" fillId="0" borderId="0" xfId="0" applyFont="1" applyFill="1" applyBorder="1" applyAlignment="1" applyProtection="1">
      <alignment vertical="center" wrapText="1"/>
    </xf>
    <xf numFmtId="0" fontId="25" fillId="0" borderId="18" xfId="0" applyFont="1" applyFill="1" applyBorder="1" applyAlignment="1" applyProtection="1">
      <alignment vertical="center" wrapText="1"/>
    </xf>
    <xf numFmtId="0" fontId="25" fillId="0" borderId="132" xfId="0"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49" fontId="27" fillId="0" borderId="101" xfId="1" applyNumberFormat="1" applyFont="1" applyFill="1" applyBorder="1" applyAlignment="1" applyProtection="1">
      <alignment horizontal="center" vertical="center" shrinkToFit="1"/>
      <protection locked="0"/>
    </xf>
    <xf numFmtId="49" fontId="27" fillId="0" borderId="102" xfId="1" applyNumberFormat="1" applyFont="1" applyFill="1" applyBorder="1" applyAlignment="1" applyProtection="1">
      <alignment horizontal="center" vertical="center" shrinkToFit="1"/>
      <protection locked="0"/>
    </xf>
    <xf numFmtId="49" fontId="41" fillId="0" borderId="0" xfId="0" applyNumberFormat="1" applyFont="1" applyFill="1" applyBorder="1" applyAlignment="1" applyProtection="1">
      <alignment horizontal="center" vertical="center" shrinkToFit="1"/>
    </xf>
    <xf numFmtId="49" fontId="33" fillId="0" borderId="136" xfId="0" applyNumberFormat="1" applyFont="1" applyFill="1" applyBorder="1" applyAlignment="1" applyProtection="1">
      <alignment horizontal="center" vertical="center" shrinkToFit="1"/>
      <protection locked="0"/>
    </xf>
    <xf numFmtId="49" fontId="33" fillId="0" borderId="123" xfId="0" applyNumberFormat="1" applyFont="1" applyFill="1" applyBorder="1" applyAlignment="1" applyProtection="1">
      <alignment horizontal="center" vertical="center" shrinkToFit="1"/>
      <protection locked="0"/>
    </xf>
    <xf numFmtId="49" fontId="33" fillId="0" borderId="137" xfId="0" applyNumberFormat="1" applyFont="1" applyFill="1" applyBorder="1" applyAlignment="1" applyProtection="1">
      <alignment horizontal="center" vertical="center" shrinkToFit="1"/>
      <protection locked="0"/>
    </xf>
    <xf numFmtId="49" fontId="33" fillId="0" borderId="138" xfId="0" applyNumberFormat="1" applyFont="1" applyFill="1" applyBorder="1" applyAlignment="1" applyProtection="1">
      <alignment horizontal="center" vertical="center" shrinkToFit="1"/>
      <protection locked="0"/>
    </xf>
    <xf numFmtId="49" fontId="41" fillId="0" borderId="142" xfId="0" applyNumberFormat="1" applyFont="1" applyFill="1" applyBorder="1" applyAlignment="1" applyProtection="1">
      <alignment vertical="center" wrapText="1"/>
    </xf>
    <xf numFmtId="49" fontId="41" fillId="0" borderId="15" xfId="0" applyNumberFormat="1" applyFont="1" applyFill="1" applyBorder="1" applyAlignment="1" applyProtection="1">
      <alignment vertical="center" wrapText="1"/>
    </xf>
    <xf numFmtId="49" fontId="41" fillId="0" borderId="32" xfId="0" applyNumberFormat="1" applyFont="1" applyFill="1" applyBorder="1" applyAlignment="1" applyProtection="1">
      <alignment vertical="center" wrapText="1"/>
    </xf>
    <xf numFmtId="49" fontId="41" fillId="0" borderId="132" xfId="0" applyNumberFormat="1" applyFont="1" applyFill="1" applyBorder="1" applyAlignment="1" applyProtection="1">
      <alignment vertical="center" wrapText="1"/>
    </xf>
    <xf numFmtId="49" fontId="41" fillId="0" borderId="16" xfId="0" applyNumberFormat="1" applyFont="1" applyFill="1" applyBorder="1" applyAlignment="1" applyProtection="1">
      <alignment vertical="center" wrapText="1"/>
    </xf>
    <xf numFmtId="49" fontId="41" fillId="0" borderId="34" xfId="0" applyNumberFormat="1" applyFont="1" applyFill="1" applyBorder="1" applyAlignment="1" applyProtection="1">
      <alignment vertical="center" wrapText="1"/>
    </xf>
    <xf numFmtId="49" fontId="27" fillId="0" borderId="129" xfId="1" applyNumberFormat="1" applyFont="1" applyFill="1" applyBorder="1" applyAlignment="1" applyProtection="1">
      <alignment horizontal="center" vertical="center" shrinkToFit="1"/>
      <protection locked="0"/>
    </xf>
    <xf numFmtId="49" fontId="27" fillId="0" borderId="131" xfId="1" applyNumberFormat="1" applyFont="1" applyFill="1" applyBorder="1" applyAlignment="1" applyProtection="1">
      <alignment horizontal="center" vertical="center" shrinkToFit="1"/>
      <protection locked="0"/>
    </xf>
    <xf numFmtId="0" fontId="26" fillId="10" borderId="124" xfId="0" applyFont="1" applyFill="1" applyBorder="1" applyAlignment="1" applyProtection="1">
      <alignment horizontal="center" vertical="center" wrapText="1"/>
    </xf>
    <xf numFmtId="0" fontId="26" fillId="10" borderId="126" xfId="0" applyFont="1" applyFill="1" applyBorder="1" applyAlignment="1" applyProtection="1">
      <alignment horizontal="center" vertical="center" wrapText="1"/>
    </xf>
    <xf numFmtId="0" fontId="25" fillId="10" borderId="124" xfId="0" applyFont="1" applyFill="1" applyBorder="1" applyAlignment="1" applyProtection="1">
      <alignment vertical="center" wrapText="1"/>
    </xf>
    <xf numFmtId="0" fontId="25" fillId="10" borderId="126" xfId="0" applyFont="1" applyFill="1" applyBorder="1" applyAlignment="1" applyProtection="1">
      <alignment vertical="center" wrapText="1"/>
    </xf>
    <xf numFmtId="0" fontId="25" fillId="10" borderId="125" xfId="0" applyFont="1" applyFill="1" applyBorder="1" applyAlignment="1" applyProtection="1">
      <alignment vertical="center" wrapText="1"/>
    </xf>
    <xf numFmtId="49" fontId="41" fillId="0" borderId="10" xfId="0" applyNumberFormat="1" applyFont="1" applyFill="1" applyBorder="1" applyAlignment="1" applyProtection="1">
      <alignment vertical="center" shrinkToFit="1"/>
    </xf>
    <xf numFmtId="49" fontId="41" fillId="0" borderId="5" xfId="0" applyNumberFormat="1" applyFont="1" applyFill="1" applyBorder="1" applyAlignment="1" applyProtection="1">
      <alignment vertical="center" shrinkToFit="1"/>
    </xf>
    <xf numFmtId="49" fontId="41" fillId="0" borderId="6" xfId="0" applyNumberFormat="1" applyFont="1" applyFill="1" applyBorder="1" applyAlignment="1" applyProtection="1">
      <alignment vertical="center" shrinkToFit="1"/>
    </xf>
    <xf numFmtId="49" fontId="41" fillId="0" borderId="11" xfId="0" applyNumberFormat="1" applyFont="1" applyFill="1" applyBorder="1" applyAlignment="1" applyProtection="1">
      <alignment vertical="center" shrinkToFit="1"/>
    </xf>
    <xf numFmtId="49" fontId="41" fillId="0" borderId="8" xfId="0" applyNumberFormat="1" applyFont="1" applyFill="1" applyBorder="1" applyAlignment="1" applyProtection="1">
      <alignment vertical="center" shrinkToFit="1"/>
    </xf>
    <xf numFmtId="49" fontId="41" fillId="0" borderId="9" xfId="0" applyNumberFormat="1" applyFont="1" applyFill="1" applyBorder="1" applyAlignment="1" applyProtection="1">
      <alignment vertical="center" shrinkToFit="1"/>
    </xf>
    <xf numFmtId="49" fontId="41" fillId="0" borderId="74" xfId="0" applyNumberFormat="1" applyFont="1" applyFill="1" applyBorder="1" applyAlignment="1" applyProtection="1">
      <alignment vertical="center" shrinkToFit="1"/>
    </xf>
    <xf numFmtId="49" fontId="41" fillId="0" borderId="12" xfId="0" applyNumberFormat="1" applyFont="1" applyFill="1" applyBorder="1" applyAlignment="1" applyProtection="1">
      <alignment vertical="center" shrinkToFit="1"/>
    </xf>
    <xf numFmtId="49" fontId="41" fillId="0" borderId="13" xfId="0" applyNumberFormat="1" applyFont="1" applyFill="1" applyBorder="1" applyAlignment="1" applyProtection="1">
      <alignment vertical="center" shrinkToFit="1"/>
    </xf>
    <xf numFmtId="0" fontId="26" fillId="10" borderId="125" xfId="0" applyFont="1" applyFill="1" applyBorder="1" applyAlignment="1" applyProtection="1">
      <alignment horizontal="center" vertical="center" wrapText="1"/>
    </xf>
    <xf numFmtId="0" fontId="25" fillId="0" borderId="134"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36" fillId="0" borderId="136" xfId="0" applyFont="1" applyFill="1" applyBorder="1" applyAlignment="1" applyProtection="1">
      <alignment horizontal="center" vertical="center"/>
      <protection locked="0"/>
    </xf>
    <xf numFmtId="0" fontId="36" fillId="0" borderId="123" xfId="0" applyFont="1" applyFill="1" applyBorder="1" applyAlignment="1" applyProtection="1">
      <alignment horizontal="center" vertical="center"/>
      <protection locked="0"/>
    </xf>
    <xf numFmtId="0" fontId="36" fillId="0" borderId="132" xfId="0" applyFont="1" applyFill="1" applyBorder="1" applyAlignment="1" applyProtection="1">
      <alignment horizontal="center" vertical="center"/>
      <protection locked="0"/>
    </xf>
    <xf numFmtId="0" fontId="36" fillId="0" borderId="139" xfId="0" applyFont="1" applyFill="1" applyBorder="1" applyAlignment="1" applyProtection="1">
      <alignment horizontal="center" vertical="center"/>
      <protection locked="0"/>
    </xf>
    <xf numFmtId="0" fontId="25" fillId="0" borderId="16" xfId="0" applyFont="1" applyFill="1" applyBorder="1" applyAlignment="1" applyProtection="1">
      <alignment horizontal="right" vertical="top"/>
    </xf>
    <xf numFmtId="0" fontId="30" fillId="10" borderId="124" xfId="0" applyFont="1" applyFill="1" applyBorder="1" applyAlignment="1" applyProtection="1">
      <alignment vertical="center" wrapText="1"/>
    </xf>
    <xf numFmtId="0" fontId="30" fillId="10" borderId="126" xfId="0" applyFont="1" applyFill="1" applyBorder="1" applyAlignment="1" applyProtection="1">
      <alignment vertical="center" wrapText="1"/>
    </xf>
    <xf numFmtId="0" fontId="30" fillId="10" borderId="125" xfId="0" applyFont="1" applyFill="1" applyBorder="1" applyAlignment="1" applyProtection="1">
      <alignment vertical="center" wrapText="1"/>
    </xf>
    <xf numFmtId="0" fontId="31" fillId="0" borderId="133" xfId="0" applyFont="1" applyFill="1" applyBorder="1" applyAlignment="1" applyProtection="1">
      <alignment horizontal="center" vertical="center"/>
    </xf>
    <xf numFmtId="0" fontId="31" fillId="0" borderId="131" xfId="0" applyFont="1" applyFill="1" applyBorder="1" applyAlignment="1" applyProtection="1">
      <alignment horizontal="center" vertical="center"/>
    </xf>
    <xf numFmtId="0" fontId="25" fillId="0" borderId="136" xfId="0" applyFont="1" applyFill="1" applyBorder="1" applyAlignment="1" applyProtection="1">
      <alignment vertical="center" wrapText="1"/>
    </xf>
    <xf numFmtId="0" fontId="25" fillId="0" borderId="140" xfId="0" applyFont="1" applyFill="1" applyBorder="1" applyAlignment="1" applyProtection="1">
      <alignment vertical="center" wrapText="1"/>
    </xf>
    <xf numFmtId="0" fontId="25" fillId="0" borderId="123" xfId="0" applyFont="1" applyFill="1" applyBorder="1" applyAlignment="1" applyProtection="1">
      <alignment vertical="center" wrapText="1"/>
    </xf>
    <xf numFmtId="184" fontId="38" fillId="0" borderId="16" xfId="0" applyNumberFormat="1" applyFont="1" applyFill="1" applyBorder="1" applyAlignment="1" applyProtection="1">
      <alignment horizontal="center" vertical="top" wrapText="1"/>
      <protection locked="0"/>
    </xf>
    <xf numFmtId="0" fontId="25" fillId="0" borderId="132" xfId="0" applyFont="1" applyFill="1" applyBorder="1" applyAlignment="1" applyProtection="1">
      <alignment horizontal="right" vertical="top" wrapText="1"/>
    </xf>
    <xf numFmtId="0" fontId="25" fillId="0" borderId="16" xfId="0" applyFont="1" applyFill="1" applyBorder="1" applyAlignment="1" applyProtection="1">
      <alignment horizontal="right" vertical="top" wrapText="1"/>
    </xf>
    <xf numFmtId="0" fontId="0" fillId="0" borderId="31"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wrapText="1"/>
    </xf>
    <xf numFmtId="0" fontId="25" fillId="0" borderId="135" xfId="0" applyFont="1" applyFill="1" applyBorder="1" applyAlignment="1" applyProtection="1">
      <alignment vertical="center" wrapText="1"/>
    </xf>
    <xf numFmtId="49" fontId="41" fillId="0" borderId="141" xfId="0" applyNumberFormat="1" applyFont="1" applyFill="1" applyBorder="1" applyAlignment="1" applyProtection="1">
      <alignment horizontal="center" vertical="center" shrinkToFit="1"/>
    </xf>
    <xf numFmtId="0" fontId="31" fillId="0" borderId="102" xfId="0" applyFont="1" applyFill="1" applyBorder="1" applyAlignment="1" applyProtection="1">
      <alignment horizontal="right" vertical="top" wrapText="1"/>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1"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11" xfId="0" applyBorder="1" applyAlignment="1">
      <alignment horizontal="center" vertical="center" textRotation="255"/>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0" xfId="0" applyFill="1" applyAlignment="1">
      <alignment vertical="center" shrinkToFit="1"/>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74" xfId="0" applyBorder="1" applyAlignment="1">
      <alignment horizontal="center" vertical="center" textRotation="255"/>
    </xf>
    <xf numFmtId="0" fontId="0" fillId="0" borderId="0" xfId="0" applyFill="1" applyAlignment="1">
      <alignment horizontal="left" vertical="center" shrinkToFit="1"/>
    </xf>
    <xf numFmtId="0" fontId="0" fillId="0" borderId="0" xfId="0" applyAlignment="1">
      <alignment horizontal="left" vertical="center" shrinkToFit="1"/>
    </xf>
    <xf numFmtId="0" fontId="0" fillId="0" borderId="75" xfId="0" applyFill="1" applyBorder="1" applyAlignment="1">
      <alignment horizontal="center" vertical="center" textRotation="255" shrinkToFit="1"/>
    </xf>
    <xf numFmtId="0" fontId="0" fillId="0" borderId="76" xfId="0" applyFill="1" applyBorder="1" applyAlignment="1">
      <alignment horizontal="center" vertical="center" textRotation="255" shrinkToFit="1"/>
    </xf>
    <xf numFmtId="0" fontId="0" fillId="0" borderId="77" xfId="0" applyFill="1" applyBorder="1" applyAlignment="1">
      <alignment horizontal="center" vertical="center" textRotation="255" shrinkToFit="1"/>
    </xf>
  </cellXfs>
  <cellStyles count="5">
    <cellStyle name="ハイパーリンク" xfId="1" builtinId="8"/>
    <cellStyle name="標準" xfId="0" builtinId="0"/>
    <cellStyle name="標準 2" xfId="2"/>
    <cellStyle name="標準 3" xfId="3"/>
    <cellStyle name="標準_様式２_帳票" xfId="4"/>
  </cellStyles>
  <dxfs count="70">
    <dxf>
      <fill>
        <patternFill>
          <bgColor rgb="FFCCFFFF"/>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CCFFFF"/>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border>
        <vertical/>
        <horizontal/>
      </border>
    </dxf>
    <dxf>
      <fill>
        <patternFill>
          <bgColor theme="0" tint="-0.499984740745262"/>
        </patternFill>
      </fill>
    </dxf>
    <dxf>
      <fill>
        <patternFill>
          <bgColor rgb="FFCCFFFF"/>
        </patternFill>
      </fill>
    </dxf>
    <dxf>
      <fill>
        <patternFill>
          <bgColor rgb="FFCCFFFF"/>
        </patternFill>
      </fill>
      <border>
        <vertical/>
        <horizontal/>
      </border>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FFFF99"/>
        </patternFill>
      </fill>
    </dxf>
    <dxf>
      <fill>
        <patternFill>
          <bgColor theme="9" tint="0.79998168889431442"/>
        </patternFill>
      </fill>
    </dxf>
    <dxf>
      <fill>
        <patternFill>
          <bgColor theme="9" tint="0.79998168889431442"/>
        </patternFill>
      </fill>
    </dxf>
    <dxf>
      <font>
        <b/>
        <i val="0"/>
        <color rgb="FFFF0000"/>
      </font>
    </dxf>
    <dxf>
      <font>
        <color rgb="FFFF0000"/>
      </font>
    </dxf>
    <dxf>
      <font>
        <color rgb="FFFF0000"/>
      </font>
    </dxf>
    <dxf>
      <fill>
        <patternFill>
          <bgColor rgb="FFFF0000"/>
        </patternFill>
      </fill>
    </dxf>
    <dxf>
      <font>
        <b val="0"/>
        <i val="0"/>
        <color rgb="FFFF0000"/>
      </font>
    </dxf>
    <dxf>
      <font>
        <color rgb="FFFF0000"/>
      </font>
    </dxf>
    <dxf>
      <font>
        <b/>
        <i val="0"/>
        <color rgb="FFFF0000"/>
      </font>
    </dxf>
    <dxf>
      <font>
        <b/>
        <i val="0"/>
        <color rgb="FFFF0000"/>
      </font>
    </dxf>
    <dxf>
      <font>
        <b/>
        <i val="0"/>
        <color rgb="FFFF0000"/>
      </font>
    </dxf>
    <dxf>
      <font>
        <color theme="0"/>
      </font>
      <fill>
        <patternFill>
          <bgColor rgb="FFFF0000"/>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FF0000"/>
        </patternFill>
      </fill>
    </dxf>
    <dxf>
      <font>
        <b/>
        <i val="0"/>
        <color rgb="FF0000CC"/>
      </font>
    </dxf>
    <dxf>
      <font>
        <color theme="0"/>
      </font>
      <fill>
        <patternFill>
          <bgColor rgb="FFFF0000"/>
        </patternFill>
      </fill>
    </dxf>
    <dxf>
      <fill>
        <patternFill>
          <bgColor rgb="FFCCFFFF"/>
        </patternFill>
      </fill>
    </dxf>
    <dxf>
      <fill>
        <patternFill>
          <bgColor rgb="FFCCFFFF"/>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rgb="FFCCFFFF"/>
        </patternFill>
      </fill>
    </dxf>
    <dxf>
      <fill>
        <patternFill>
          <bgColor rgb="FFFFFF99"/>
        </patternFill>
      </fill>
    </dxf>
    <dxf>
      <fill>
        <patternFill>
          <bgColor rgb="FFFFFF99"/>
        </patternFill>
      </fill>
    </dxf>
    <dxf>
      <numFmt numFmtId="185" formatCode="&quot;令和6年&quot;m&quot;月&quot;d&quot;日&quot;"/>
    </dxf>
    <dxf>
      <numFmt numFmtId="186" formatCode="&quot;令和5年&quot;m&quot;月&quot;d&quot;日&quot;"/>
    </dxf>
    <dxf>
      <fill>
        <patternFill>
          <bgColor rgb="FFCCFFFF"/>
        </patternFill>
      </fill>
    </dxf>
    <dxf>
      <fill>
        <patternFill>
          <bgColor rgb="FFFFFF99"/>
        </patternFill>
      </fill>
    </dxf>
    <dxf>
      <border>
        <left style="thin">
          <color indexed="64"/>
        </left>
        <right style="thin">
          <color indexed="64"/>
        </right>
        <top style="thin">
          <color indexed="64"/>
        </top>
        <bottom style="thin">
          <color indexed="64"/>
        </bottom>
      </border>
    </dxf>
    <dxf>
      <font>
        <color theme="0"/>
      </font>
    </dxf>
    <dxf>
      <font>
        <color theme="0"/>
      </font>
    </dxf>
    <dxf>
      <border>
        <left style="thin">
          <color indexed="64"/>
        </left>
        <right style="thin">
          <color indexed="64"/>
        </right>
        <top style="thin">
          <color indexed="64"/>
        </top>
        <bottom style="thin">
          <color indexed="64"/>
        </bottom>
      </border>
    </dxf>
    <dxf>
      <font>
        <color auto="1"/>
      </font>
      <border>
        <left style="thin">
          <color indexed="64"/>
        </left>
        <right style="thin">
          <color indexed="64"/>
        </right>
        <top style="thin">
          <color indexed="64"/>
        </top>
        <bottom style="thin">
          <color indexed="64"/>
        </bottom>
      </border>
    </dxf>
    <dxf>
      <font>
        <color theme="0"/>
      </font>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99FF66"/>
      <color rgb="FFCCFFFF"/>
      <color rgb="FFFFCCCC"/>
      <color rgb="FFFF9999"/>
      <color rgb="FFFF99FF"/>
      <color rgb="FFFFFF99"/>
      <color rgb="FF0000CC"/>
      <color rgb="FFCC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1910</xdr:colOff>
      <xdr:row>23</xdr:row>
      <xdr:rowOff>38099</xdr:rowOff>
    </xdr:from>
    <xdr:to>
      <xdr:col>16</xdr:col>
      <xdr:colOff>168520</xdr:colOff>
      <xdr:row>23</xdr:row>
      <xdr:rowOff>409574</xdr:rowOff>
    </xdr:to>
    <xdr:sp macro="" textlink="">
      <xdr:nvSpPr>
        <xdr:cNvPr id="4" name="角丸四角形 3">
          <a:extLst>
            <a:ext uri="{FF2B5EF4-FFF2-40B4-BE49-F238E27FC236}">
              <a16:creationId xmlns:a16="http://schemas.microsoft.com/office/drawing/2014/main" id="{7C200845-23DB-483D-AF7A-23D85F7FE406}"/>
            </a:ext>
          </a:extLst>
        </xdr:cNvPr>
        <xdr:cNvSpPr/>
      </xdr:nvSpPr>
      <xdr:spPr>
        <a:xfrm>
          <a:off x="1202060" y="5372099"/>
          <a:ext cx="1709660" cy="3714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159790</xdr:colOff>
      <xdr:row>22</xdr:row>
      <xdr:rowOff>28575</xdr:rowOff>
    </xdr:from>
    <xdr:to>
      <xdr:col>16</xdr:col>
      <xdr:colOff>168520</xdr:colOff>
      <xdr:row>22</xdr:row>
      <xdr:rowOff>428624</xdr:rowOff>
    </xdr:to>
    <xdr:sp macro="" textlink="">
      <xdr:nvSpPr>
        <xdr:cNvPr id="20" name="角丸四角形 3">
          <a:extLst>
            <a:ext uri="{FF2B5EF4-FFF2-40B4-BE49-F238E27FC236}">
              <a16:creationId xmlns:a16="http://schemas.microsoft.com/office/drawing/2014/main" id="{5F437E7A-60BC-4042-AAC3-09AA3AE8BA0B}"/>
            </a:ext>
          </a:extLst>
        </xdr:cNvPr>
        <xdr:cNvSpPr/>
      </xdr:nvSpPr>
      <xdr:spPr>
        <a:xfrm>
          <a:off x="1188490" y="4924425"/>
          <a:ext cx="1723230" cy="4000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28574</xdr:colOff>
      <xdr:row>82</xdr:row>
      <xdr:rowOff>9525</xdr:rowOff>
    </xdr:from>
    <xdr:to>
      <xdr:col>43</xdr:col>
      <xdr:colOff>123824</xdr:colOff>
      <xdr:row>84</xdr:row>
      <xdr:rowOff>0</xdr:rowOff>
    </xdr:to>
    <xdr:sp macro="" textlink="">
      <xdr:nvSpPr>
        <xdr:cNvPr id="6" name="角丸四角形 5">
          <a:extLst>
            <a:ext uri="{FF2B5EF4-FFF2-40B4-BE49-F238E27FC236}">
              <a16:creationId xmlns:a16="http://schemas.microsoft.com/office/drawing/2014/main" id="{8015F4FD-9E6B-4428-9C4F-008E76126F12}"/>
            </a:ext>
          </a:extLst>
        </xdr:cNvPr>
        <xdr:cNvSpPr/>
      </xdr:nvSpPr>
      <xdr:spPr>
        <a:xfrm>
          <a:off x="200024" y="19469100"/>
          <a:ext cx="8201025" cy="7524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28574</xdr:colOff>
      <xdr:row>78</xdr:row>
      <xdr:rowOff>9525</xdr:rowOff>
    </xdr:from>
    <xdr:to>
      <xdr:col>43</xdr:col>
      <xdr:colOff>123824</xdr:colOff>
      <xdr:row>81</xdr:row>
      <xdr:rowOff>0</xdr:rowOff>
    </xdr:to>
    <xdr:sp macro="" textlink="">
      <xdr:nvSpPr>
        <xdr:cNvPr id="7" name="角丸四角形 10">
          <a:extLst>
            <a:ext uri="{FF2B5EF4-FFF2-40B4-BE49-F238E27FC236}">
              <a16:creationId xmlns:a16="http://schemas.microsoft.com/office/drawing/2014/main" id="{8AB37836-A336-4B0A-8EC1-AE8BAF1BEFB9}"/>
            </a:ext>
          </a:extLst>
        </xdr:cNvPr>
        <xdr:cNvSpPr/>
      </xdr:nvSpPr>
      <xdr:spPr>
        <a:xfrm>
          <a:off x="200024" y="18211800"/>
          <a:ext cx="8201025" cy="9334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28</xdr:row>
      <xdr:rowOff>25797</xdr:rowOff>
    </xdr:from>
    <xdr:to>
      <xdr:col>36</xdr:col>
      <xdr:colOff>47625</xdr:colOff>
      <xdr:row>36</xdr:row>
      <xdr:rowOff>285750</xdr:rowOff>
    </xdr:to>
    <xdr:sp macro="" textlink="">
      <xdr:nvSpPr>
        <xdr:cNvPr id="3" name="角丸四角形吹き出し 2"/>
        <xdr:cNvSpPr/>
      </xdr:nvSpPr>
      <xdr:spPr>
        <a:xfrm>
          <a:off x="219075" y="9931797"/>
          <a:ext cx="7172325" cy="2317353"/>
        </a:xfrm>
        <a:custGeom>
          <a:avLst/>
          <a:gdLst>
            <a:gd name="connsiteX0" fmla="*/ 0 w 7172325"/>
            <a:gd name="connsiteY0" fmla="*/ 328619 h 1971675"/>
            <a:gd name="connsiteX1" fmla="*/ 328619 w 7172325"/>
            <a:gd name="connsiteY1" fmla="*/ 0 h 1971675"/>
            <a:gd name="connsiteX2" fmla="*/ 1195388 w 7172325"/>
            <a:gd name="connsiteY2" fmla="*/ 0 h 1971675"/>
            <a:gd name="connsiteX3" fmla="*/ 2057238 w 7172325"/>
            <a:gd name="connsiteY3" fmla="*/ -326628 h 1971675"/>
            <a:gd name="connsiteX4" fmla="*/ 2988469 w 7172325"/>
            <a:gd name="connsiteY4" fmla="*/ 0 h 1971675"/>
            <a:gd name="connsiteX5" fmla="*/ 6843706 w 7172325"/>
            <a:gd name="connsiteY5" fmla="*/ 0 h 1971675"/>
            <a:gd name="connsiteX6" fmla="*/ 7172325 w 7172325"/>
            <a:gd name="connsiteY6" fmla="*/ 328619 h 1971675"/>
            <a:gd name="connsiteX7" fmla="*/ 7172325 w 7172325"/>
            <a:gd name="connsiteY7" fmla="*/ 328613 h 1971675"/>
            <a:gd name="connsiteX8" fmla="*/ 7172325 w 7172325"/>
            <a:gd name="connsiteY8" fmla="*/ 328613 h 1971675"/>
            <a:gd name="connsiteX9" fmla="*/ 7172325 w 7172325"/>
            <a:gd name="connsiteY9" fmla="*/ 821531 h 1971675"/>
            <a:gd name="connsiteX10" fmla="*/ 7172325 w 7172325"/>
            <a:gd name="connsiteY10" fmla="*/ 1643056 h 1971675"/>
            <a:gd name="connsiteX11" fmla="*/ 6843706 w 7172325"/>
            <a:gd name="connsiteY11" fmla="*/ 1971675 h 1971675"/>
            <a:gd name="connsiteX12" fmla="*/ 2988469 w 7172325"/>
            <a:gd name="connsiteY12" fmla="*/ 1971675 h 1971675"/>
            <a:gd name="connsiteX13" fmla="*/ 1195388 w 7172325"/>
            <a:gd name="connsiteY13" fmla="*/ 1971675 h 1971675"/>
            <a:gd name="connsiteX14" fmla="*/ 1195388 w 7172325"/>
            <a:gd name="connsiteY14" fmla="*/ 1971675 h 1971675"/>
            <a:gd name="connsiteX15" fmla="*/ 328619 w 7172325"/>
            <a:gd name="connsiteY15" fmla="*/ 1971675 h 1971675"/>
            <a:gd name="connsiteX16" fmla="*/ 0 w 7172325"/>
            <a:gd name="connsiteY16" fmla="*/ 1643056 h 1971675"/>
            <a:gd name="connsiteX17" fmla="*/ 0 w 7172325"/>
            <a:gd name="connsiteY17" fmla="*/ 821531 h 1971675"/>
            <a:gd name="connsiteX18" fmla="*/ 0 w 7172325"/>
            <a:gd name="connsiteY18" fmla="*/ 328613 h 1971675"/>
            <a:gd name="connsiteX19" fmla="*/ 0 w 7172325"/>
            <a:gd name="connsiteY19" fmla="*/ 328613 h 1971675"/>
            <a:gd name="connsiteX20" fmla="*/ 0 w 7172325"/>
            <a:gd name="connsiteY20" fmla="*/ 328619 h 1971675"/>
            <a:gd name="connsiteX0" fmla="*/ 0 w 7172325"/>
            <a:gd name="connsiteY0" fmla="*/ 655247 h 2298303"/>
            <a:gd name="connsiteX1" fmla="*/ 328619 w 7172325"/>
            <a:gd name="connsiteY1" fmla="*/ 326628 h 2298303"/>
            <a:gd name="connsiteX2" fmla="*/ 1195388 w 7172325"/>
            <a:gd name="connsiteY2" fmla="*/ 326628 h 2298303"/>
            <a:gd name="connsiteX3" fmla="*/ 2057238 w 7172325"/>
            <a:gd name="connsiteY3" fmla="*/ 0 h 2298303"/>
            <a:gd name="connsiteX4" fmla="*/ 1874044 w 7172325"/>
            <a:gd name="connsiteY4" fmla="*/ 317103 h 2298303"/>
            <a:gd name="connsiteX5" fmla="*/ 6843706 w 7172325"/>
            <a:gd name="connsiteY5" fmla="*/ 326628 h 2298303"/>
            <a:gd name="connsiteX6" fmla="*/ 7172325 w 7172325"/>
            <a:gd name="connsiteY6" fmla="*/ 655247 h 2298303"/>
            <a:gd name="connsiteX7" fmla="*/ 7172325 w 7172325"/>
            <a:gd name="connsiteY7" fmla="*/ 655241 h 2298303"/>
            <a:gd name="connsiteX8" fmla="*/ 7172325 w 7172325"/>
            <a:gd name="connsiteY8" fmla="*/ 655241 h 2298303"/>
            <a:gd name="connsiteX9" fmla="*/ 7172325 w 7172325"/>
            <a:gd name="connsiteY9" fmla="*/ 1148159 h 2298303"/>
            <a:gd name="connsiteX10" fmla="*/ 7172325 w 7172325"/>
            <a:gd name="connsiteY10" fmla="*/ 1969684 h 2298303"/>
            <a:gd name="connsiteX11" fmla="*/ 6843706 w 7172325"/>
            <a:gd name="connsiteY11" fmla="*/ 2298303 h 2298303"/>
            <a:gd name="connsiteX12" fmla="*/ 2988469 w 7172325"/>
            <a:gd name="connsiteY12" fmla="*/ 2298303 h 2298303"/>
            <a:gd name="connsiteX13" fmla="*/ 1195388 w 7172325"/>
            <a:gd name="connsiteY13" fmla="*/ 2298303 h 2298303"/>
            <a:gd name="connsiteX14" fmla="*/ 1195388 w 7172325"/>
            <a:gd name="connsiteY14" fmla="*/ 2298303 h 2298303"/>
            <a:gd name="connsiteX15" fmla="*/ 328619 w 7172325"/>
            <a:gd name="connsiteY15" fmla="*/ 2298303 h 2298303"/>
            <a:gd name="connsiteX16" fmla="*/ 0 w 7172325"/>
            <a:gd name="connsiteY16" fmla="*/ 1969684 h 2298303"/>
            <a:gd name="connsiteX17" fmla="*/ 0 w 7172325"/>
            <a:gd name="connsiteY17" fmla="*/ 1148159 h 2298303"/>
            <a:gd name="connsiteX18" fmla="*/ 0 w 7172325"/>
            <a:gd name="connsiteY18" fmla="*/ 655241 h 2298303"/>
            <a:gd name="connsiteX19" fmla="*/ 0 w 7172325"/>
            <a:gd name="connsiteY19" fmla="*/ 655241 h 2298303"/>
            <a:gd name="connsiteX20" fmla="*/ 0 w 7172325"/>
            <a:gd name="connsiteY20" fmla="*/ 655247 h 229830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74044 w 7172325"/>
            <a:gd name="connsiteY4" fmla="*/ 33615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83569 w 7172325"/>
            <a:gd name="connsiteY4" fmla="*/ 35520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83569 w 7172325"/>
            <a:gd name="connsiteY4" fmla="*/ 35520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7172325" h="2317353">
              <a:moveTo>
                <a:pt x="0" y="674297"/>
              </a:moveTo>
              <a:cubicBezTo>
                <a:pt x="0" y="492806"/>
                <a:pt x="147128" y="345678"/>
                <a:pt x="328619" y="345678"/>
              </a:cubicBezTo>
              <a:lnTo>
                <a:pt x="1195388" y="345678"/>
              </a:lnTo>
              <a:lnTo>
                <a:pt x="1781013" y="0"/>
              </a:lnTo>
              <a:cubicBezTo>
                <a:pt x="1815198" y="118401"/>
                <a:pt x="1858909" y="332052"/>
                <a:pt x="1883569" y="355203"/>
              </a:cubicBezTo>
              <a:lnTo>
                <a:pt x="6843706" y="345678"/>
              </a:lnTo>
              <a:cubicBezTo>
                <a:pt x="7025197" y="345678"/>
                <a:pt x="7172325" y="492806"/>
                <a:pt x="7172325" y="674297"/>
              </a:cubicBezTo>
              <a:lnTo>
                <a:pt x="7172325" y="674291"/>
              </a:lnTo>
              <a:lnTo>
                <a:pt x="7172325" y="674291"/>
              </a:lnTo>
              <a:lnTo>
                <a:pt x="7172325" y="1167209"/>
              </a:lnTo>
              <a:lnTo>
                <a:pt x="7172325" y="1988734"/>
              </a:lnTo>
              <a:cubicBezTo>
                <a:pt x="7172325" y="2170225"/>
                <a:pt x="7025197" y="2317353"/>
                <a:pt x="6843706" y="2317353"/>
              </a:cubicBezTo>
              <a:lnTo>
                <a:pt x="2988469" y="2317353"/>
              </a:lnTo>
              <a:lnTo>
                <a:pt x="1195388" y="2317353"/>
              </a:lnTo>
              <a:lnTo>
                <a:pt x="1195388" y="2317353"/>
              </a:lnTo>
              <a:lnTo>
                <a:pt x="328619" y="2317353"/>
              </a:lnTo>
              <a:cubicBezTo>
                <a:pt x="147128" y="2317353"/>
                <a:pt x="0" y="2170225"/>
                <a:pt x="0" y="1988734"/>
              </a:cubicBezTo>
              <a:lnTo>
                <a:pt x="0" y="1167209"/>
              </a:lnTo>
              <a:lnTo>
                <a:pt x="0" y="674291"/>
              </a:lnTo>
              <a:lnTo>
                <a:pt x="0" y="674291"/>
              </a:lnTo>
              <a:lnTo>
                <a:pt x="0" y="674297"/>
              </a:ln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123825</xdr:colOff>
      <xdr:row>1</xdr:row>
      <xdr:rowOff>0</xdr:rowOff>
    </xdr:from>
    <xdr:to>
      <xdr:col>58</xdr:col>
      <xdr:colOff>161924</xdr:colOff>
      <xdr:row>8</xdr:row>
      <xdr:rowOff>142874</xdr:rowOff>
    </xdr:to>
    <xdr:sp macro="" textlink="">
      <xdr:nvSpPr>
        <xdr:cNvPr id="2" name="角丸四角形 1"/>
        <xdr:cNvSpPr/>
      </xdr:nvSpPr>
      <xdr:spPr>
        <a:xfrm>
          <a:off x="9039225" y="247650"/>
          <a:ext cx="2838449" cy="20764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認定事業体の場合は、</a:t>
          </a:r>
          <a:endParaRPr kumimoji="1" lang="en-US" altLang="ja-JP" sz="1400" b="1"/>
        </a:p>
        <a:p>
          <a:pPr algn="l"/>
          <a:r>
            <a:rPr kumimoji="1" lang="ja-JP" altLang="en-US" sz="1400" b="1"/>
            <a:t>このシートの記入および提出は不要です。</a:t>
          </a:r>
          <a:endParaRPr kumimoji="1" lang="en-US" altLang="ja-JP" sz="1400" b="1"/>
        </a:p>
        <a:p>
          <a:pPr algn="l"/>
          <a:endParaRPr kumimoji="1" lang="en-US" altLang="ja-JP" sz="1400" b="1"/>
        </a:p>
        <a:p>
          <a:pPr algn="l"/>
          <a:r>
            <a:rPr kumimoji="1" lang="en-US" altLang="ja-JP" sz="1100" b="1"/>
            <a:t>※</a:t>
          </a:r>
          <a:r>
            <a:rPr kumimoji="1" lang="ja-JP" altLang="en-US" sz="1100" b="1"/>
            <a:t>「労確法の認定なし（未申請）」に該当する経営体のみ、記入・提出してください。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AD68"/>
  <sheetViews>
    <sheetView view="pageBreakPreview" topLeftCell="A7" zoomScale="85" zoomScaleNormal="100" zoomScaleSheetLayoutView="85" workbookViewId="0">
      <selection activeCell="G32" sqref="G32"/>
    </sheetView>
  </sheetViews>
  <sheetFormatPr defaultRowHeight="13.5"/>
  <cols>
    <col min="1" max="1" width="3.625" style="10" customWidth="1"/>
    <col min="2" max="2" width="3.75" style="10" bestFit="1" customWidth="1"/>
    <col min="3" max="3" width="9.5" style="10" bestFit="1" customWidth="1"/>
    <col min="4" max="4" width="9" style="10"/>
    <col min="5" max="5" width="3.625" style="10" customWidth="1"/>
    <col min="6" max="6" width="3.75" style="10" bestFit="1" customWidth="1"/>
    <col min="7" max="7" width="15.125" style="10" bestFit="1" customWidth="1"/>
    <col min="8" max="8" width="9" style="10"/>
    <col min="9" max="9" width="3.625" style="10" customWidth="1"/>
    <col min="10" max="10" width="3.75" style="10" bestFit="1" customWidth="1"/>
    <col min="11" max="11" width="9" style="10"/>
    <col min="12" max="12" width="9" style="10" bestFit="1" customWidth="1"/>
    <col min="13" max="13" width="3.625" style="10" customWidth="1"/>
    <col min="14" max="14" width="3.75" style="10" bestFit="1" customWidth="1"/>
    <col min="15" max="15" width="21.375" style="10" bestFit="1" customWidth="1"/>
    <col min="16" max="16" width="9" style="10"/>
    <col min="17" max="17" width="3.625" style="10" customWidth="1"/>
    <col min="18" max="18" width="3.75" style="10" bestFit="1" customWidth="1"/>
    <col min="19" max="19" width="19.125" style="10" customWidth="1"/>
    <col min="20" max="20" width="9" style="10"/>
    <col min="21" max="21" width="3.625" style="10" customWidth="1"/>
    <col min="22" max="22" width="3.75" style="10" bestFit="1" customWidth="1"/>
    <col min="23" max="23" width="19.125" style="10" customWidth="1"/>
    <col min="24" max="24" width="9" style="10"/>
    <col min="25" max="25" width="3.625" style="10" customWidth="1"/>
    <col min="26" max="26" width="3.75" style="10" bestFit="1" customWidth="1"/>
    <col min="27" max="27" width="17.375" style="10" bestFit="1" customWidth="1"/>
    <col min="28" max="28" width="9" style="10"/>
    <col min="29" max="29" width="9" style="10" customWidth="1"/>
    <col min="30" max="16384" width="9" style="10"/>
  </cols>
  <sheetData>
    <row r="1" spans="1:30" ht="14.25">
      <c r="A1" s="8"/>
      <c r="B1" s="260" t="s">
        <v>135</v>
      </c>
      <c r="C1" s="260"/>
      <c r="D1" s="260"/>
      <c r="E1" s="8"/>
      <c r="F1" s="263" t="s">
        <v>139</v>
      </c>
      <c r="G1" s="263"/>
      <c r="H1" s="263"/>
      <c r="I1" s="8"/>
      <c r="J1" s="261" t="s">
        <v>136</v>
      </c>
      <c r="K1" s="261"/>
      <c r="L1" s="261"/>
      <c r="M1" s="8"/>
      <c r="N1" s="262" t="s">
        <v>137</v>
      </c>
      <c r="O1" s="262"/>
      <c r="P1" s="262"/>
      <c r="Q1" s="8"/>
      <c r="R1" s="256" t="s">
        <v>177</v>
      </c>
      <c r="S1" s="256"/>
      <c r="T1" s="256"/>
      <c r="U1" s="8"/>
      <c r="V1" s="256" t="s">
        <v>146</v>
      </c>
      <c r="W1" s="256"/>
      <c r="X1" s="256"/>
      <c r="Z1" s="256" t="s">
        <v>147</v>
      </c>
      <c r="AA1" s="256"/>
      <c r="AB1" s="256"/>
      <c r="AD1" s="183"/>
    </row>
    <row r="2" spans="1:30" ht="27">
      <c r="A2" s="8"/>
      <c r="B2" s="197" t="s">
        <v>13</v>
      </c>
      <c r="C2" s="197" t="s">
        <v>14</v>
      </c>
      <c r="D2" s="197" t="s">
        <v>0</v>
      </c>
      <c r="E2" s="8"/>
      <c r="F2" s="11" t="s">
        <v>13</v>
      </c>
      <c r="G2" s="11" t="s">
        <v>14</v>
      </c>
      <c r="H2" s="11" t="s">
        <v>0</v>
      </c>
      <c r="I2" s="8"/>
      <c r="J2" s="12" t="s">
        <v>13</v>
      </c>
      <c r="K2" s="12" t="s">
        <v>14</v>
      </c>
      <c r="L2" s="195" t="s">
        <v>302</v>
      </c>
      <c r="M2" s="8"/>
      <c r="N2" s="12" t="s">
        <v>15</v>
      </c>
      <c r="O2" s="12" t="s">
        <v>14</v>
      </c>
      <c r="P2" s="196" t="s">
        <v>303</v>
      </c>
      <c r="Q2" s="8"/>
      <c r="R2" s="11" t="s">
        <v>13</v>
      </c>
      <c r="S2" s="11" t="s">
        <v>14</v>
      </c>
      <c r="T2" s="11" t="s">
        <v>0</v>
      </c>
      <c r="U2" s="8"/>
      <c r="V2" s="11" t="s">
        <v>13</v>
      </c>
      <c r="W2" s="11" t="s">
        <v>14</v>
      </c>
      <c r="X2" s="11" t="s">
        <v>0</v>
      </c>
      <c r="Z2" s="11" t="s">
        <v>13</v>
      </c>
      <c r="AA2" s="11" t="s">
        <v>14</v>
      </c>
      <c r="AB2" s="11" t="s">
        <v>0</v>
      </c>
    </row>
    <row r="3" spans="1:30">
      <c r="A3" s="8"/>
      <c r="B3" s="198">
        <v>1</v>
      </c>
      <c r="C3" s="199"/>
      <c r="D3" s="199"/>
      <c r="E3" s="8"/>
      <c r="F3" s="78">
        <v>1</v>
      </c>
      <c r="G3" s="13"/>
      <c r="H3" s="14"/>
      <c r="I3" s="8"/>
      <c r="J3" s="80">
        <v>1</v>
      </c>
      <c r="K3" s="15"/>
      <c r="L3" s="15"/>
      <c r="M3" s="8"/>
      <c r="N3" s="80">
        <v>1</v>
      </c>
      <c r="O3" s="15"/>
      <c r="P3" s="15"/>
      <c r="Q3" s="8"/>
      <c r="R3" s="78">
        <v>1</v>
      </c>
      <c r="S3" s="13"/>
      <c r="T3" s="14"/>
      <c r="U3" s="8"/>
      <c r="V3" s="78">
        <v>1</v>
      </c>
      <c r="W3" s="13"/>
      <c r="X3" s="14"/>
      <c r="Z3" s="78">
        <v>1</v>
      </c>
      <c r="AA3" s="13"/>
      <c r="AB3" s="14"/>
    </row>
    <row r="4" spans="1:30">
      <c r="A4" s="8"/>
      <c r="B4" s="198">
        <v>2</v>
      </c>
      <c r="C4" s="200" t="s">
        <v>127</v>
      </c>
      <c r="D4" s="199"/>
      <c r="E4" s="8"/>
      <c r="F4" s="79">
        <v>2</v>
      </c>
      <c r="G4" s="77" t="s">
        <v>265</v>
      </c>
      <c r="H4" s="14"/>
      <c r="I4" s="8"/>
      <c r="J4" s="81">
        <v>2</v>
      </c>
      <c r="K4" s="15" t="s">
        <v>17</v>
      </c>
      <c r="L4" s="18" t="s">
        <v>16</v>
      </c>
      <c r="M4" s="8"/>
      <c r="N4" s="81">
        <v>2</v>
      </c>
      <c r="O4" s="6" t="s">
        <v>18</v>
      </c>
      <c r="P4" s="7" t="s">
        <v>16</v>
      </c>
      <c r="Q4" s="8"/>
      <c r="R4" s="79">
        <v>2</v>
      </c>
      <c r="S4" s="16" t="s">
        <v>159</v>
      </c>
      <c r="T4" s="14"/>
      <c r="U4" s="8"/>
      <c r="V4" s="79">
        <v>2</v>
      </c>
      <c r="W4" s="16" t="s">
        <v>157</v>
      </c>
      <c r="X4" s="14"/>
      <c r="Z4" s="79">
        <v>2</v>
      </c>
      <c r="AA4" s="17" t="s">
        <v>148</v>
      </c>
      <c r="AB4" s="14"/>
    </row>
    <row r="5" spans="1:30">
      <c r="A5" s="8"/>
      <c r="B5" s="198">
        <v>3</v>
      </c>
      <c r="C5" s="200" t="s">
        <v>128</v>
      </c>
      <c r="D5" s="199"/>
      <c r="E5" s="8"/>
      <c r="F5" s="79">
        <v>3</v>
      </c>
      <c r="G5" s="77" t="s">
        <v>266</v>
      </c>
      <c r="H5" s="14"/>
      <c r="I5" s="8"/>
      <c r="J5" s="81">
        <v>3</v>
      </c>
      <c r="K5" s="19" t="s">
        <v>21</v>
      </c>
      <c r="L5" s="20" t="s">
        <v>20</v>
      </c>
      <c r="M5" s="8"/>
      <c r="N5" s="80">
        <v>3</v>
      </c>
      <c r="O5" s="6" t="s">
        <v>22</v>
      </c>
      <c r="P5" s="7" t="s">
        <v>20</v>
      </c>
      <c r="Q5" s="8"/>
      <c r="R5" s="79">
        <v>3</v>
      </c>
      <c r="S5" s="16" t="s">
        <v>160</v>
      </c>
      <c r="T5" s="14"/>
      <c r="U5" s="8"/>
      <c r="V5" s="79">
        <v>3</v>
      </c>
      <c r="W5" s="16" t="s">
        <v>158</v>
      </c>
      <c r="X5" s="14"/>
      <c r="Z5" s="79">
        <v>3</v>
      </c>
      <c r="AA5" s="17" t="s">
        <v>149</v>
      </c>
      <c r="AB5" s="14"/>
    </row>
    <row r="6" spans="1:30">
      <c r="A6" s="8"/>
      <c r="B6" s="198">
        <v>4</v>
      </c>
      <c r="C6" s="200" t="s">
        <v>129</v>
      </c>
      <c r="D6" s="199"/>
      <c r="E6" s="8"/>
      <c r="F6" s="79">
        <v>4</v>
      </c>
      <c r="G6" s="14" t="s">
        <v>267</v>
      </c>
      <c r="H6" s="14"/>
      <c r="I6" s="8"/>
      <c r="J6" s="81">
        <v>4</v>
      </c>
      <c r="K6" s="19" t="s">
        <v>24</v>
      </c>
      <c r="L6" s="18" t="s">
        <v>23</v>
      </c>
      <c r="M6" s="8"/>
      <c r="N6" s="81">
        <v>4</v>
      </c>
      <c r="O6" s="162" t="s">
        <v>301</v>
      </c>
      <c r="P6" s="7" t="s">
        <v>25</v>
      </c>
      <c r="Q6" s="8"/>
      <c r="R6" s="79">
        <v>4</v>
      </c>
      <c r="S6" s="14" t="s">
        <v>161</v>
      </c>
      <c r="T6" s="14"/>
      <c r="U6" s="8"/>
      <c r="V6" s="79">
        <v>4</v>
      </c>
      <c r="W6" s="14" t="s">
        <v>155</v>
      </c>
      <c r="X6" s="14"/>
      <c r="Z6" s="79">
        <v>4</v>
      </c>
      <c r="AA6" s="14" t="s">
        <v>150</v>
      </c>
      <c r="AB6" s="14"/>
    </row>
    <row r="7" spans="1:30">
      <c r="A7" s="8"/>
      <c r="B7" s="198">
        <v>5</v>
      </c>
      <c r="C7" s="200" t="s">
        <v>130</v>
      </c>
      <c r="D7" s="199"/>
      <c r="E7" s="8"/>
      <c r="F7" s="79">
        <v>5</v>
      </c>
      <c r="G7" s="14"/>
      <c r="H7" s="14"/>
      <c r="I7" s="8"/>
      <c r="J7" s="80">
        <v>5</v>
      </c>
      <c r="K7" s="19" t="s">
        <v>27</v>
      </c>
      <c r="L7" s="20" t="s">
        <v>26</v>
      </c>
      <c r="M7" s="8"/>
      <c r="N7" s="80">
        <v>5</v>
      </c>
      <c r="O7" s="6" t="s">
        <v>29</v>
      </c>
      <c r="P7" s="7" t="s">
        <v>28</v>
      </c>
      <c r="Q7" s="8"/>
      <c r="R7" s="79">
        <v>5</v>
      </c>
      <c r="S7" s="14" t="s">
        <v>162</v>
      </c>
      <c r="T7" s="14"/>
      <c r="U7" s="8"/>
      <c r="V7" s="79">
        <v>5</v>
      </c>
      <c r="W7" s="14" t="s">
        <v>156</v>
      </c>
      <c r="X7" s="14"/>
      <c r="Z7" s="79">
        <v>5</v>
      </c>
      <c r="AA7" s="14" t="s">
        <v>151</v>
      </c>
      <c r="AB7" s="14"/>
    </row>
    <row r="8" spans="1:30">
      <c r="B8" s="198">
        <v>6</v>
      </c>
      <c r="C8" s="200" t="s">
        <v>131</v>
      </c>
      <c r="D8" s="199"/>
      <c r="E8" s="21"/>
      <c r="F8" s="21"/>
      <c r="G8" s="21"/>
      <c r="H8" s="21"/>
      <c r="I8" s="21"/>
      <c r="J8" s="81">
        <v>6</v>
      </c>
      <c r="K8" s="19" t="s">
        <v>31</v>
      </c>
      <c r="L8" s="18" t="s">
        <v>30</v>
      </c>
      <c r="M8" s="8"/>
      <c r="N8" s="81">
        <v>6</v>
      </c>
      <c r="O8" s="6" t="s">
        <v>32</v>
      </c>
      <c r="P8" s="7" t="s">
        <v>33</v>
      </c>
      <c r="Q8" s="8"/>
      <c r="R8" s="79">
        <v>6</v>
      </c>
      <c r="S8" s="14" t="s">
        <v>163</v>
      </c>
      <c r="T8" s="14"/>
      <c r="U8" s="8"/>
      <c r="Z8" s="79">
        <v>6</v>
      </c>
      <c r="AA8" s="22" t="s">
        <v>152</v>
      </c>
      <c r="AB8" s="22"/>
    </row>
    <row r="9" spans="1:30" ht="14.25">
      <c r="B9" s="198">
        <v>7</v>
      </c>
      <c r="C9" s="200" t="s">
        <v>132</v>
      </c>
      <c r="D9" s="199"/>
      <c r="E9" s="21"/>
      <c r="F9" s="21"/>
      <c r="G9" s="21"/>
      <c r="H9" s="21"/>
      <c r="I9" s="21"/>
      <c r="J9" s="81">
        <v>7</v>
      </c>
      <c r="K9" s="19" t="s">
        <v>35</v>
      </c>
      <c r="L9" s="20" t="s">
        <v>34</v>
      </c>
      <c r="M9" s="8"/>
      <c r="N9" s="80">
        <v>7</v>
      </c>
      <c r="O9" s="6" t="s">
        <v>36</v>
      </c>
      <c r="P9" s="7" t="s">
        <v>37</v>
      </c>
      <c r="Q9" s="8"/>
      <c r="R9" s="79">
        <v>7</v>
      </c>
      <c r="S9" s="14" t="s">
        <v>164</v>
      </c>
      <c r="T9" s="14"/>
      <c r="U9" s="8"/>
      <c r="V9" s="259" t="s">
        <v>318</v>
      </c>
      <c r="W9" s="259"/>
      <c r="X9" s="259"/>
      <c r="Z9" s="79">
        <v>7</v>
      </c>
      <c r="AA9" s="22" t="s">
        <v>153</v>
      </c>
      <c r="AB9" s="22"/>
    </row>
    <row r="10" spans="1:30" ht="14.25">
      <c r="B10" s="198">
        <v>8</v>
      </c>
      <c r="C10" s="200" t="s">
        <v>133</v>
      </c>
      <c r="D10" s="199"/>
      <c r="E10" s="21"/>
      <c r="F10" s="264" t="s">
        <v>138</v>
      </c>
      <c r="G10" s="264"/>
      <c r="H10" s="264"/>
      <c r="I10" s="21"/>
      <c r="J10" s="81">
        <v>8</v>
      </c>
      <c r="K10" s="19" t="s">
        <v>39</v>
      </c>
      <c r="L10" s="18" t="s">
        <v>38</v>
      </c>
      <c r="M10" s="8"/>
      <c r="N10" s="81">
        <v>8</v>
      </c>
      <c r="O10" s="6" t="s">
        <v>44</v>
      </c>
      <c r="P10" s="7" t="s">
        <v>45</v>
      </c>
      <c r="Q10" s="8"/>
      <c r="R10" s="79">
        <v>8</v>
      </c>
      <c r="S10" s="14" t="s">
        <v>165</v>
      </c>
      <c r="T10" s="14"/>
      <c r="U10" s="8"/>
      <c r="V10" s="11" t="s">
        <v>13</v>
      </c>
      <c r="W10" s="11" t="s">
        <v>14</v>
      </c>
      <c r="X10" s="11" t="s">
        <v>0</v>
      </c>
      <c r="Z10" s="79">
        <v>8</v>
      </c>
      <c r="AA10" s="22" t="s">
        <v>154</v>
      </c>
      <c r="AB10" s="22"/>
    </row>
    <row r="11" spans="1:30">
      <c r="B11" s="198">
        <v>9</v>
      </c>
      <c r="C11" s="200" t="s">
        <v>134</v>
      </c>
      <c r="D11" s="199"/>
      <c r="E11" s="21"/>
      <c r="F11" s="11" t="s">
        <v>13</v>
      </c>
      <c r="G11" s="11" t="s">
        <v>14</v>
      </c>
      <c r="H11" s="11" t="s">
        <v>0</v>
      </c>
      <c r="I11" s="21"/>
      <c r="J11" s="80">
        <v>9</v>
      </c>
      <c r="K11" s="19" t="s">
        <v>43</v>
      </c>
      <c r="L11" s="20" t="s">
        <v>42</v>
      </c>
      <c r="M11" s="8"/>
      <c r="N11" s="80">
        <v>9</v>
      </c>
      <c r="O11" s="6" t="s">
        <v>48</v>
      </c>
      <c r="P11" s="166" t="s">
        <v>50</v>
      </c>
      <c r="Q11" s="8"/>
      <c r="R11" s="79">
        <v>9</v>
      </c>
      <c r="S11" s="14" t="s">
        <v>166</v>
      </c>
      <c r="T11" s="14"/>
      <c r="U11" s="8"/>
      <c r="V11" s="78">
        <v>1</v>
      </c>
      <c r="W11" s="93" t="s">
        <v>316</v>
      </c>
      <c r="X11" s="94"/>
    </row>
    <row r="12" spans="1:30">
      <c r="B12" s="198">
        <v>10</v>
      </c>
      <c r="C12" s="200" t="s">
        <v>253</v>
      </c>
      <c r="D12" s="199"/>
      <c r="E12" s="21"/>
      <c r="F12" s="79">
        <v>1</v>
      </c>
      <c r="G12" s="23"/>
      <c r="H12" s="14"/>
      <c r="I12" s="21"/>
      <c r="J12" s="81">
        <v>10</v>
      </c>
      <c r="K12" s="19" t="s">
        <v>47</v>
      </c>
      <c r="L12" s="18" t="s">
        <v>46</v>
      </c>
      <c r="M12" s="8"/>
      <c r="N12" s="163">
        <v>10</v>
      </c>
      <c r="O12" s="164" t="s">
        <v>40</v>
      </c>
      <c r="P12" s="165" t="s">
        <v>41</v>
      </c>
      <c r="Q12" s="8"/>
      <c r="R12" s="79">
        <v>10</v>
      </c>
      <c r="S12" s="14" t="s">
        <v>167</v>
      </c>
      <c r="T12" s="14"/>
      <c r="U12" s="8"/>
      <c r="V12" s="78">
        <v>2</v>
      </c>
      <c r="W12" s="93" t="s">
        <v>317</v>
      </c>
      <c r="X12" s="94"/>
    </row>
    <row r="13" spans="1:30">
      <c r="B13" s="198">
        <v>11</v>
      </c>
      <c r="C13" s="200" t="s">
        <v>254</v>
      </c>
      <c r="D13" s="199"/>
      <c r="F13" s="79">
        <v>2</v>
      </c>
      <c r="G13" s="14" t="s">
        <v>19</v>
      </c>
      <c r="H13" s="14"/>
      <c r="J13" s="81">
        <v>11</v>
      </c>
      <c r="K13" s="19" t="s">
        <v>51</v>
      </c>
      <c r="L13" s="20" t="s">
        <v>50</v>
      </c>
      <c r="M13" s="8"/>
      <c r="N13" s="163">
        <v>11</v>
      </c>
      <c r="O13" s="164" t="s">
        <v>300</v>
      </c>
      <c r="P13" s="165" t="s">
        <v>49</v>
      </c>
      <c r="Q13" s="8"/>
      <c r="R13" s="79">
        <v>11</v>
      </c>
      <c r="S13" s="14" t="s">
        <v>168</v>
      </c>
      <c r="T13" s="14"/>
    </row>
    <row r="14" spans="1:30" ht="14.25">
      <c r="B14" s="198">
        <v>12</v>
      </c>
      <c r="C14" s="200" t="s">
        <v>255</v>
      </c>
      <c r="D14" s="199"/>
      <c r="F14" s="79">
        <v>3</v>
      </c>
      <c r="G14" s="14" t="s">
        <v>142</v>
      </c>
      <c r="H14" s="14"/>
      <c r="J14" s="81">
        <v>12</v>
      </c>
      <c r="K14" s="19" t="s">
        <v>53</v>
      </c>
      <c r="L14" s="18" t="s">
        <v>52</v>
      </c>
      <c r="M14" s="8"/>
      <c r="N14" s="24"/>
      <c r="O14" s="24"/>
      <c r="Q14" s="8"/>
      <c r="R14" s="79">
        <v>12</v>
      </c>
      <c r="S14" s="14" t="s">
        <v>169</v>
      </c>
      <c r="T14" s="14"/>
      <c r="V14" s="256" t="s">
        <v>313</v>
      </c>
      <c r="W14" s="256"/>
      <c r="X14" s="256"/>
    </row>
    <row r="15" spans="1:30" ht="14.25">
      <c r="B15" s="198">
        <v>13</v>
      </c>
      <c r="C15" s="200" t="s">
        <v>256</v>
      </c>
      <c r="D15" s="199"/>
      <c r="E15" s="9"/>
      <c r="F15" s="9"/>
      <c r="G15" s="9"/>
      <c r="H15" s="9"/>
      <c r="I15" s="9"/>
      <c r="J15" s="80">
        <v>13</v>
      </c>
      <c r="K15" s="19" t="s">
        <v>55</v>
      </c>
      <c r="L15" s="20" t="s">
        <v>54</v>
      </c>
      <c r="M15" s="25"/>
      <c r="N15" s="26"/>
      <c r="O15" s="26"/>
      <c r="P15" s="8"/>
      <c r="Q15" s="8"/>
      <c r="R15" s="79">
        <v>13</v>
      </c>
      <c r="S15" s="14" t="s">
        <v>170</v>
      </c>
      <c r="T15" s="14"/>
      <c r="V15" s="257" t="s">
        <v>319</v>
      </c>
      <c r="W15" s="258"/>
      <c r="X15" s="258"/>
      <c r="Y15" s="258"/>
      <c r="Z15" s="258"/>
      <c r="AA15" s="258"/>
      <c r="AB15" s="258"/>
      <c r="AC15" s="184" t="s">
        <v>320</v>
      </c>
      <c r="AD15" s="184" t="s">
        <v>321</v>
      </c>
    </row>
    <row r="16" spans="1:30" ht="14.25">
      <c r="B16" s="198">
        <v>14</v>
      </c>
      <c r="C16" s="200" t="s">
        <v>257</v>
      </c>
      <c r="D16" s="199"/>
      <c r="E16" s="27"/>
      <c r="F16" s="9"/>
      <c r="G16" s="9"/>
      <c r="H16" s="9"/>
      <c r="I16" s="27"/>
      <c r="J16" s="81">
        <v>14</v>
      </c>
      <c r="K16" s="19" t="s">
        <v>57</v>
      </c>
      <c r="L16" s="18" t="s">
        <v>56</v>
      </c>
      <c r="M16" s="8"/>
      <c r="N16" s="8"/>
      <c r="O16" s="8"/>
      <c r="P16" s="8"/>
      <c r="Q16" s="8"/>
      <c r="R16" s="79">
        <v>14</v>
      </c>
      <c r="S16" s="14" t="s">
        <v>171</v>
      </c>
      <c r="T16" s="14"/>
      <c r="V16" s="254" t="s">
        <v>322</v>
      </c>
      <c r="W16" s="255"/>
      <c r="X16" s="255"/>
      <c r="Y16" s="255"/>
      <c r="Z16" s="255"/>
      <c r="AA16" s="255"/>
      <c r="AB16" s="255"/>
      <c r="AC16" s="157">
        <v>5</v>
      </c>
      <c r="AD16" s="185">
        <f>LEN(V16)</f>
        <v>16</v>
      </c>
    </row>
    <row r="17" spans="2:30" ht="14.25">
      <c r="B17" s="198">
        <v>15</v>
      </c>
      <c r="C17" s="200" t="s">
        <v>290</v>
      </c>
      <c r="D17" s="199"/>
      <c r="E17" s="28"/>
      <c r="F17" s="256" t="s">
        <v>143</v>
      </c>
      <c r="G17" s="256"/>
      <c r="H17" s="256"/>
      <c r="I17" s="28"/>
      <c r="J17" s="81">
        <v>15</v>
      </c>
      <c r="K17" s="19" t="s">
        <v>59</v>
      </c>
      <c r="L17" s="20" t="s">
        <v>58</v>
      </c>
      <c r="M17" s="8"/>
      <c r="N17" s="8"/>
      <c r="O17" s="8"/>
      <c r="P17" s="8"/>
      <c r="Q17" s="8"/>
      <c r="R17" s="79">
        <v>15</v>
      </c>
      <c r="S17" s="14" t="s">
        <v>172</v>
      </c>
      <c r="T17" s="14"/>
      <c r="V17" s="254" t="s">
        <v>323</v>
      </c>
      <c r="W17" s="255"/>
      <c r="X17" s="255"/>
      <c r="Y17" s="255"/>
      <c r="Z17" s="255"/>
      <c r="AA17" s="255"/>
      <c r="AB17" s="255"/>
      <c r="AC17" s="157">
        <v>0</v>
      </c>
      <c r="AD17" s="185">
        <f>LEN(V17)</f>
        <v>17</v>
      </c>
    </row>
    <row r="18" spans="2:30">
      <c r="B18" s="198">
        <v>15</v>
      </c>
      <c r="C18" s="200" t="s">
        <v>275</v>
      </c>
      <c r="D18" s="199"/>
      <c r="E18" s="29"/>
      <c r="F18" s="11" t="s">
        <v>13</v>
      </c>
      <c r="G18" s="11" t="s">
        <v>14</v>
      </c>
      <c r="H18" s="11" t="s">
        <v>0</v>
      </c>
      <c r="I18" s="29"/>
      <c r="J18" s="81">
        <v>16</v>
      </c>
      <c r="K18" s="19" t="s">
        <v>61</v>
      </c>
      <c r="L18" s="18" t="s">
        <v>60</v>
      </c>
      <c r="M18" s="8"/>
      <c r="N18" s="8"/>
      <c r="O18" s="8"/>
      <c r="P18" s="8"/>
      <c r="Q18" s="8"/>
      <c r="R18" s="79">
        <v>16</v>
      </c>
      <c r="S18" s="14" t="s">
        <v>173</v>
      </c>
      <c r="T18" s="14"/>
      <c r="V18" s="257" t="s">
        <v>324</v>
      </c>
      <c r="W18" s="258"/>
      <c r="X18" s="258"/>
      <c r="Y18" s="258"/>
      <c r="Z18" s="258"/>
      <c r="AA18" s="258"/>
      <c r="AB18" s="258"/>
      <c r="AC18" s="186"/>
      <c r="AD18" s="187"/>
    </row>
    <row r="19" spans="2:30">
      <c r="B19" s="198">
        <v>16</v>
      </c>
      <c r="C19" s="201" t="s">
        <v>291</v>
      </c>
      <c r="D19" s="199"/>
      <c r="E19" s="30"/>
      <c r="F19" s="78">
        <v>1</v>
      </c>
      <c r="G19" s="13"/>
      <c r="H19" s="14"/>
      <c r="I19" s="30"/>
      <c r="J19" s="80">
        <v>17</v>
      </c>
      <c r="K19" s="19" t="s">
        <v>63</v>
      </c>
      <c r="L19" s="20" t="s">
        <v>62</v>
      </c>
      <c r="M19" s="8"/>
      <c r="N19" s="8"/>
      <c r="O19" s="8"/>
      <c r="P19" s="8"/>
      <c r="Q19" s="8"/>
      <c r="R19" s="79">
        <v>17</v>
      </c>
      <c r="S19" s="14" t="s">
        <v>174</v>
      </c>
      <c r="T19" s="14"/>
      <c r="V19" s="175" t="s">
        <v>325</v>
      </c>
      <c r="W19" s="175"/>
      <c r="X19" s="176"/>
      <c r="Y19" s="176"/>
      <c r="Z19" s="176"/>
      <c r="AA19" s="176"/>
      <c r="AB19" s="176"/>
      <c r="AC19" s="188" t="s">
        <v>320</v>
      </c>
      <c r="AD19" s="188" t="s">
        <v>321</v>
      </c>
    </row>
    <row r="20" spans="2:30" ht="14.25">
      <c r="B20" s="198">
        <v>17</v>
      </c>
      <c r="C20" s="201" t="s">
        <v>296</v>
      </c>
      <c r="D20" s="199"/>
      <c r="E20" s="31"/>
      <c r="F20" s="79">
        <v>2</v>
      </c>
      <c r="G20" s="16" t="s">
        <v>144</v>
      </c>
      <c r="H20" s="14"/>
      <c r="I20" s="31"/>
      <c r="J20" s="81">
        <v>18</v>
      </c>
      <c r="K20" s="19" t="s">
        <v>65</v>
      </c>
      <c r="L20" s="18" t="s">
        <v>64</v>
      </c>
      <c r="M20" s="8"/>
      <c r="N20" s="8"/>
      <c r="O20" s="8"/>
      <c r="P20" s="8"/>
      <c r="Q20" s="8"/>
      <c r="R20" s="79">
        <v>18</v>
      </c>
      <c r="S20" s="14" t="s">
        <v>175</v>
      </c>
      <c r="T20" s="14"/>
      <c r="U20" s="8"/>
      <c r="V20" s="254" t="s">
        <v>326</v>
      </c>
      <c r="W20" s="255"/>
      <c r="X20" s="255"/>
      <c r="Y20" s="255"/>
      <c r="Z20" s="255"/>
      <c r="AA20" s="255"/>
      <c r="AB20" s="255"/>
      <c r="AC20" s="157">
        <v>5</v>
      </c>
      <c r="AD20" s="189">
        <f t="shared" ref="AD20:AD22" si="0">LEN(V20)</f>
        <v>40</v>
      </c>
    </row>
    <row r="21" spans="2:30">
      <c r="E21" s="27"/>
      <c r="F21" s="79">
        <v>3</v>
      </c>
      <c r="G21" s="16" t="s">
        <v>145</v>
      </c>
      <c r="H21" s="14"/>
      <c r="I21" s="27"/>
      <c r="J21" s="81">
        <v>19</v>
      </c>
      <c r="K21" s="19" t="s">
        <v>67</v>
      </c>
      <c r="L21" s="20" t="s">
        <v>66</v>
      </c>
      <c r="M21" s="8"/>
      <c r="N21" s="8"/>
      <c r="O21" s="8"/>
      <c r="P21" s="8"/>
      <c r="Q21" s="8"/>
      <c r="R21" s="79">
        <v>19</v>
      </c>
      <c r="S21" s="14" t="s">
        <v>176</v>
      </c>
      <c r="T21" s="14"/>
      <c r="U21" s="8"/>
      <c r="V21" s="254" t="s">
        <v>327</v>
      </c>
      <c r="W21" s="255"/>
      <c r="X21" s="255"/>
      <c r="Y21" s="255"/>
      <c r="Z21" s="255"/>
      <c r="AA21" s="255"/>
      <c r="AB21" s="255"/>
      <c r="AC21" s="157">
        <v>3</v>
      </c>
      <c r="AD21" s="189">
        <f t="shared" si="0"/>
        <v>26</v>
      </c>
    </row>
    <row r="22" spans="2:30" ht="14.25">
      <c r="B22" s="259" t="s">
        <v>269</v>
      </c>
      <c r="C22" s="259"/>
      <c r="D22" s="259"/>
      <c r="E22" s="28"/>
      <c r="F22" s="27"/>
      <c r="G22" s="27"/>
      <c r="H22" s="27"/>
      <c r="I22" s="28"/>
      <c r="J22" s="81">
        <v>20</v>
      </c>
      <c r="K22" s="19" t="s">
        <v>69</v>
      </c>
      <c r="L22" s="18" t="s">
        <v>68</v>
      </c>
      <c r="M22" s="8"/>
      <c r="N22" s="8"/>
      <c r="O22" s="8"/>
      <c r="P22" s="8"/>
      <c r="Q22" s="8"/>
      <c r="R22" s="79">
        <v>20</v>
      </c>
      <c r="S22" s="14" t="s">
        <v>211</v>
      </c>
      <c r="T22" s="14"/>
      <c r="U22" s="8"/>
      <c r="V22" s="254" t="s">
        <v>328</v>
      </c>
      <c r="W22" s="255"/>
      <c r="X22" s="255"/>
      <c r="Y22" s="255"/>
      <c r="Z22" s="255"/>
      <c r="AA22" s="255"/>
      <c r="AB22" s="255"/>
      <c r="AC22" s="157">
        <v>0</v>
      </c>
      <c r="AD22" s="189">
        <f t="shared" si="0"/>
        <v>24</v>
      </c>
    </row>
    <row r="23" spans="2:30">
      <c r="B23" s="11" t="s">
        <v>13</v>
      </c>
      <c r="C23" s="11" t="s">
        <v>14</v>
      </c>
      <c r="D23" s="11" t="s">
        <v>0</v>
      </c>
      <c r="E23" s="21"/>
      <c r="F23" s="27"/>
      <c r="G23" s="27"/>
      <c r="H23" s="27"/>
      <c r="I23" s="21"/>
      <c r="J23" s="80">
        <v>21</v>
      </c>
      <c r="K23" s="19" t="s">
        <v>71</v>
      </c>
      <c r="L23" s="20" t="s">
        <v>70</v>
      </c>
      <c r="M23" s="8"/>
      <c r="N23" s="8"/>
      <c r="O23" s="8"/>
      <c r="P23" s="8"/>
      <c r="Q23" s="8"/>
      <c r="R23" s="8"/>
      <c r="S23" s="8"/>
      <c r="T23" s="8"/>
      <c r="U23" s="8"/>
      <c r="V23" s="175" t="s">
        <v>329</v>
      </c>
      <c r="W23" s="176"/>
      <c r="X23" s="176"/>
      <c r="Y23" s="176"/>
      <c r="Z23" s="176"/>
      <c r="AA23" s="176"/>
      <c r="AB23" s="176"/>
      <c r="AC23" s="188" t="s">
        <v>320</v>
      </c>
      <c r="AD23" s="188" t="s">
        <v>321</v>
      </c>
    </row>
    <row r="24" spans="2:30" ht="14.25">
      <c r="B24" s="78">
        <v>1</v>
      </c>
      <c r="C24" s="93"/>
      <c r="D24" s="94"/>
      <c r="E24" s="21"/>
      <c r="F24" s="259" t="s">
        <v>140</v>
      </c>
      <c r="G24" s="259"/>
      <c r="H24" s="259"/>
      <c r="I24" s="21"/>
      <c r="J24" s="81">
        <v>22</v>
      </c>
      <c r="K24" s="19" t="s">
        <v>73</v>
      </c>
      <c r="L24" s="18" t="s">
        <v>72</v>
      </c>
      <c r="M24" s="8"/>
      <c r="N24" s="8"/>
      <c r="O24" s="8"/>
      <c r="P24" s="8"/>
      <c r="Q24" s="8"/>
      <c r="R24" s="8"/>
      <c r="S24" s="8"/>
      <c r="T24" s="8"/>
      <c r="U24" s="8"/>
      <c r="V24" s="254" t="s">
        <v>330</v>
      </c>
      <c r="W24" s="255"/>
      <c r="X24" s="255"/>
      <c r="Y24" s="255"/>
      <c r="Z24" s="255"/>
      <c r="AA24" s="255"/>
      <c r="AB24" s="255"/>
      <c r="AC24" s="157">
        <v>5</v>
      </c>
      <c r="AD24" s="189">
        <f t="shared" ref="AD24:AD26" si="1">LEN(V24)</f>
        <v>38</v>
      </c>
    </row>
    <row r="25" spans="2:30">
      <c r="B25" s="78">
        <v>2</v>
      </c>
      <c r="C25" s="214" t="s">
        <v>372</v>
      </c>
      <c r="D25" s="94" t="s">
        <v>374</v>
      </c>
      <c r="F25" s="11" t="s">
        <v>13</v>
      </c>
      <c r="G25" s="11" t="s">
        <v>14</v>
      </c>
      <c r="H25" s="11" t="s">
        <v>0</v>
      </c>
      <c r="J25" s="81">
        <v>23</v>
      </c>
      <c r="K25" s="19" t="s">
        <v>75</v>
      </c>
      <c r="L25" s="20" t="s">
        <v>74</v>
      </c>
      <c r="M25" s="8"/>
      <c r="N25" s="8"/>
      <c r="O25" s="8"/>
      <c r="P25" s="8"/>
      <c r="Q25" s="8"/>
      <c r="R25" s="8"/>
      <c r="S25" s="8"/>
      <c r="T25" s="8"/>
      <c r="U25" s="8"/>
      <c r="V25" s="254" t="s">
        <v>331</v>
      </c>
      <c r="W25" s="255"/>
      <c r="X25" s="255"/>
      <c r="Y25" s="255"/>
      <c r="Z25" s="255"/>
      <c r="AA25" s="255"/>
      <c r="AB25" s="255"/>
      <c r="AC25" s="157">
        <v>3</v>
      </c>
      <c r="AD25" s="189">
        <f t="shared" si="1"/>
        <v>39</v>
      </c>
    </row>
    <row r="26" spans="2:30">
      <c r="B26" s="78">
        <v>3</v>
      </c>
      <c r="C26" s="214">
        <v>6</v>
      </c>
      <c r="D26" s="94" t="s">
        <v>373</v>
      </c>
      <c r="F26" s="78">
        <v>1</v>
      </c>
      <c r="G26" s="13"/>
      <c r="H26" s="14"/>
      <c r="J26" s="81">
        <v>24</v>
      </c>
      <c r="K26" s="19" t="s">
        <v>77</v>
      </c>
      <c r="L26" s="18" t="s">
        <v>76</v>
      </c>
      <c r="M26" s="8"/>
      <c r="N26" s="8"/>
      <c r="O26" s="8"/>
      <c r="P26" s="8"/>
      <c r="Q26" s="8"/>
      <c r="R26" s="8"/>
      <c r="S26" s="8"/>
      <c r="T26" s="8"/>
      <c r="U26" s="8"/>
      <c r="V26" s="254" t="s">
        <v>332</v>
      </c>
      <c r="W26" s="255"/>
      <c r="X26" s="255"/>
      <c r="Y26" s="255"/>
      <c r="Z26" s="255"/>
      <c r="AA26" s="255"/>
      <c r="AB26" s="255"/>
      <c r="AC26" s="157">
        <v>0</v>
      </c>
      <c r="AD26" s="189">
        <f t="shared" si="1"/>
        <v>44</v>
      </c>
    </row>
    <row r="27" spans="2:30">
      <c r="F27" s="78">
        <v>2</v>
      </c>
      <c r="G27" s="127">
        <v>45383</v>
      </c>
      <c r="H27" s="22" t="s">
        <v>141</v>
      </c>
      <c r="J27" s="80">
        <v>25</v>
      </c>
      <c r="K27" s="19" t="s">
        <v>79</v>
      </c>
      <c r="L27" s="20" t="s">
        <v>78</v>
      </c>
      <c r="M27" s="8"/>
      <c r="N27" s="8"/>
      <c r="O27" s="8"/>
      <c r="P27" s="8"/>
      <c r="Q27" s="8"/>
      <c r="R27" s="8"/>
      <c r="S27" s="8"/>
      <c r="T27" s="8"/>
      <c r="U27" s="8"/>
      <c r="V27" s="175" t="s">
        <v>333</v>
      </c>
      <c r="W27" s="176"/>
      <c r="X27" s="176"/>
      <c r="Y27" s="176"/>
      <c r="Z27" s="176"/>
      <c r="AA27" s="176"/>
      <c r="AB27" s="176"/>
      <c r="AC27" s="188" t="s">
        <v>320</v>
      </c>
      <c r="AD27" s="188" t="s">
        <v>321</v>
      </c>
    </row>
    <row r="28" spans="2:30">
      <c r="F28" s="27"/>
      <c r="G28" s="27"/>
      <c r="H28" s="27"/>
      <c r="J28" s="81">
        <v>26</v>
      </c>
      <c r="K28" s="19" t="s">
        <v>81</v>
      </c>
      <c r="L28" s="18" t="s">
        <v>80</v>
      </c>
      <c r="M28" s="8"/>
      <c r="N28" s="8"/>
      <c r="O28" s="8"/>
      <c r="P28" s="8"/>
      <c r="Q28" s="8"/>
      <c r="R28" s="8"/>
      <c r="S28" s="8"/>
      <c r="T28" s="8"/>
      <c r="U28" s="8"/>
      <c r="V28" s="254" t="s">
        <v>334</v>
      </c>
      <c r="W28" s="255"/>
      <c r="X28" s="255"/>
      <c r="Y28" s="255"/>
      <c r="Z28" s="255"/>
      <c r="AA28" s="255"/>
      <c r="AB28" s="255"/>
      <c r="AC28" s="157">
        <v>5</v>
      </c>
      <c r="AD28" s="189">
        <f t="shared" ref="AD28:AD30" si="2">LEN(V28)</f>
        <v>33</v>
      </c>
    </row>
    <row r="29" spans="2:30" ht="14.25">
      <c r="F29" s="116" t="s">
        <v>272</v>
      </c>
      <c r="G29" s="35"/>
      <c r="H29" s="21"/>
      <c r="J29" s="81">
        <v>27</v>
      </c>
      <c r="K29" s="19" t="s">
        <v>83</v>
      </c>
      <c r="L29" s="20" t="s">
        <v>82</v>
      </c>
      <c r="M29" s="8"/>
      <c r="N29" s="8"/>
      <c r="O29" s="8"/>
      <c r="P29" s="8"/>
      <c r="Q29" s="8"/>
      <c r="R29" s="8"/>
      <c r="S29" s="8"/>
      <c r="T29" s="8"/>
      <c r="U29" s="8"/>
      <c r="V29" s="254" t="s">
        <v>335</v>
      </c>
      <c r="W29" s="255"/>
      <c r="X29" s="255"/>
      <c r="Y29" s="255"/>
      <c r="Z29" s="255"/>
      <c r="AA29" s="255"/>
      <c r="AB29" s="255"/>
      <c r="AC29" s="157">
        <v>3</v>
      </c>
      <c r="AD29" s="189">
        <f t="shared" si="2"/>
        <v>35</v>
      </c>
    </row>
    <row r="30" spans="2:30">
      <c r="F30" s="103" t="s">
        <v>13</v>
      </c>
      <c r="G30" s="103" t="s">
        <v>14</v>
      </c>
      <c r="H30" s="103" t="s">
        <v>0</v>
      </c>
      <c r="J30" s="81">
        <v>28</v>
      </c>
      <c r="K30" s="19" t="s">
        <v>85</v>
      </c>
      <c r="L30" s="18" t="s">
        <v>84</v>
      </c>
      <c r="M30" s="8"/>
      <c r="N30" s="8"/>
      <c r="O30" s="8"/>
      <c r="P30" s="8"/>
      <c r="Q30" s="8"/>
      <c r="R30" s="8"/>
      <c r="S30" s="8"/>
      <c r="T30" s="8"/>
      <c r="U30" s="8"/>
      <c r="V30" s="254" t="s">
        <v>336</v>
      </c>
      <c r="W30" s="255"/>
      <c r="X30" s="255"/>
      <c r="Y30" s="255"/>
      <c r="Z30" s="255"/>
      <c r="AA30" s="255"/>
      <c r="AB30" s="255"/>
      <c r="AC30" s="157">
        <v>0</v>
      </c>
      <c r="AD30" s="189">
        <f t="shared" si="2"/>
        <v>36</v>
      </c>
    </row>
    <row r="31" spans="2:30">
      <c r="F31" s="106">
        <v>1</v>
      </c>
      <c r="G31" s="152">
        <v>45341</v>
      </c>
      <c r="H31" s="104" t="s">
        <v>273</v>
      </c>
      <c r="J31" s="80">
        <v>29</v>
      </c>
      <c r="K31" s="19" t="s">
        <v>87</v>
      </c>
      <c r="L31" s="20" t="s">
        <v>86</v>
      </c>
      <c r="M31" s="8"/>
      <c r="N31" s="8"/>
      <c r="O31" s="8"/>
      <c r="P31" s="8"/>
      <c r="Q31" s="8"/>
      <c r="R31" s="8"/>
      <c r="S31" s="8"/>
      <c r="T31" s="8"/>
      <c r="U31" s="8"/>
      <c r="V31" s="175" t="s">
        <v>337</v>
      </c>
      <c r="W31" s="176"/>
      <c r="X31" s="176"/>
      <c r="Y31" s="176"/>
      <c r="Z31" s="176"/>
      <c r="AA31" s="176"/>
      <c r="AB31" s="176"/>
      <c r="AC31" s="188" t="s">
        <v>320</v>
      </c>
      <c r="AD31" s="188" t="s">
        <v>321</v>
      </c>
    </row>
    <row r="32" spans="2:30" ht="13.5" customHeight="1">
      <c r="F32" s="107">
        <v>2</v>
      </c>
      <c r="G32" s="153">
        <v>45703</v>
      </c>
      <c r="H32" s="104" t="s">
        <v>274</v>
      </c>
      <c r="J32" s="81">
        <v>30</v>
      </c>
      <c r="K32" s="19" t="s">
        <v>89</v>
      </c>
      <c r="L32" s="18" t="s">
        <v>88</v>
      </c>
      <c r="M32" s="8"/>
      <c r="N32" s="8"/>
      <c r="O32" s="8"/>
      <c r="P32" s="8"/>
      <c r="Q32" s="8"/>
      <c r="R32" s="8"/>
      <c r="S32" s="8"/>
      <c r="T32" s="8"/>
      <c r="U32" s="8"/>
      <c r="V32" s="254" t="s">
        <v>338</v>
      </c>
      <c r="W32" s="255"/>
      <c r="X32" s="255"/>
      <c r="Y32" s="255"/>
      <c r="Z32" s="255"/>
      <c r="AA32" s="255"/>
      <c r="AB32" s="255"/>
      <c r="AC32" s="157">
        <v>5</v>
      </c>
      <c r="AD32" s="190">
        <f t="shared" ref="AD32:AD34" si="3">LEN(V32)</f>
        <v>60</v>
      </c>
    </row>
    <row r="33" spans="2:30" ht="13.5" customHeight="1">
      <c r="B33" s="21"/>
      <c r="C33" s="35"/>
      <c r="D33" s="21"/>
      <c r="F33" s="104"/>
      <c r="G33" s="105"/>
      <c r="H33" s="104"/>
      <c r="J33" s="81">
        <v>31</v>
      </c>
      <c r="K33" s="19" t="s">
        <v>91</v>
      </c>
      <c r="L33" s="20" t="s">
        <v>90</v>
      </c>
      <c r="M33" s="8"/>
      <c r="N33" s="8"/>
      <c r="O33" s="8"/>
      <c r="P33" s="8"/>
      <c r="Q33" s="8"/>
      <c r="R33" s="8"/>
      <c r="S33" s="8"/>
      <c r="T33" s="8"/>
      <c r="U33" s="8"/>
      <c r="V33" s="254" t="s">
        <v>339</v>
      </c>
      <c r="W33" s="255"/>
      <c r="X33" s="255"/>
      <c r="Y33" s="255"/>
      <c r="Z33" s="255"/>
      <c r="AA33" s="255"/>
      <c r="AB33" s="255"/>
      <c r="AC33" s="157">
        <v>3</v>
      </c>
      <c r="AD33" s="190">
        <f t="shared" si="3"/>
        <v>61</v>
      </c>
    </row>
    <row r="34" spans="2:30" ht="13.5" customHeight="1">
      <c r="B34" s="21"/>
      <c r="C34" s="35"/>
      <c r="D34" s="21"/>
      <c r="J34" s="81">
        <v>32</v>
      </c>
      <c r="K34" s="19" t="s">
        <v>93</v>
      </c>
      <c r="L34" s="18" t="s">
        <v>92</v>
      </c>
      <c r="M34" s="8"/>
      <c r="N34" s="8"/>
      <c r="O34" s="8"/>
      <c r="P34" s="8"/>
      <c r="Q34" s="8"/>
      <c r="R34" s="8"/>
      <c r="S34" s="8"/>
      <c r="T34" s="8"/>
      <c r="U34" s="8"/>
      <c r="V34" s="254" t="s">
        <v>340</v>
      </c>
      <c r="W34" s="255"/>
      <c r="X34" s="255"/>
      <c r="Y34" s="255"/>
      <c r="Z34" s="255"/>
      <c r="AA34" s="255"/>
      <c r="AB34" s="255"/>
      <c r="AC34" s="157">
        <v>0</v>
      </c>
      <c r="AD34" s="190">
        <f t="shared" si="3"/>
        <v>62</v>
      </c>
    </row>
    <row r="35" spans="2:30" ht="14.25">
      <c r="B35" s="21"/>
      <c r="C35" s="35"/>
      <c r="D35" s="21"/>
      <c r="F35" s="259" t="s">
        <v>418</v>
      </c>
      <c r="G35" s="259"/>
      <c r="H35" s="259"/>
      <c r="J35" s="80">
        <v>33</v>
      </c>
      <c r="K35" s="19" t="s">
        <v>95</v>
      </c>
      <c r="L35" s="20" t="s">
        <v>94</v>
      </c>
      <c r="M35" s="8"/>
      <c r="N35" s="8"/>
      <c r="O35" s="8"/>
      <c r="P35" s="8"/>
      <c r="Q35" s="8"/>
      <c r="R35" s="8"/>
      <c r="S35" s="8"/>
      <c r="T35" s="8"/>
      <c r="U35" s="8"/>
      <c r="V35" s="175" t="s">
        <v>341</v>
      </c>
      <c r="W35" s="176"/>
      <c r="X35" s="176"/>
      <c r="Y35" s="176"/>
      <c r="Z35" s="176"/>
      <c r="AA35" s="176"/>
      <c r="AB35" s="176"/>
      <c r="AC35" s="188" t="s">
        <v>320</v>
      </c>
      <c r="AD35" s="188" t="s">
        <v>321</v>
      </c>
    </row>
    <row r="36" spans="2:30" ht="13.5" customHeight="1">
      <c r="F36" s="11" t="s">
        <v>13</v>
      </c>
      <c r="G36" s="11" t="s">
        <v>14</v>
      </c>
      <c r="H36" s="11" t="s">
        <v>0</v>
      </c>
      <c r="J36" s="81">
        <v>34</v>
      </c>
      <c r="K36" s="19" t="s">
        <v>97</v>
      </c>
      <c r="L36" s="18" t="s">
        <v>96</v>
      </c>
      <c r="M36" s="8"/>
      <c r="N36" s="8"/>
      <c r="O36" s="8"/>
      <c r="P36" s="8"/>
      <c r="Q36" s="8"/>
      <c r="R36" s="8"/>
      <c r="S36" s="8"/>
      <c r="T36" s="8"/>
      <c r="U36" s="8"/>
      <c r="V36" s="254" t="s">
        <v>342</v>
      </c>
      <c r="W36" s="255"/>
      <c r="X36" s="255"/>
      <c r="Y36" s="255"/>
      <c r="Z36" s="255"/>
      <c r="AA36" s="255"/>
      <c r="AB36" s="255"/>
      <c r="AC36" s="157">
        <v>3</v>
      </c>
      <c r="AD36" s="190">
        <f t="shared" ref="AD36:AD37" si="4">LEN(V36)</f>
        <v>107</v>
      </c>
    </row>
    <row r="37" spans="2:30" ht="13.5" customHeight="1">
      <c r="F37" s="78">
        <v>1</v>
      </c>
      <c r="G37" s="13"/>
      <c r="H37" s="14"/>
      <c r="J37" s="81">
        <v>35</v>
      </c>
      <c r="K37" s="19" t="s">
        <v>99</v>
      </c>
      <c r="L37" s="20" t="s">
        <v>98</v>
      </c>
      <c r="M37" s="8"/>
      <c r="N37" s="8"/>
      <c r="O37" s="8"/>
      <c r="P37" s="8"/>
      <c r="Q37" s="8"/>
      <c r="R37" s="8"/>
      <c r="S37" s="8"/>
      <c r="T37" s="8"/>
      <c r="U37" s="8"/>
      <c r="V37" s="254" t="s">
        <v>343</v>
      </c>
      <c r="W37" s="255"/>
      <c r="X37" s="255"/>
      <c r="Y37" s="255"/>
      <c r="Z37" s="255"/>
      <c r="AA37" s="255"/>
      <c r="AB37" s="255"/>
      <c r="AC37" s="157">
        <v>0</v>
      </c>
      <c r="AD37" s="190">
        <f t="shared" si="4"/>
        <v>80</v>
      </c>
    </row>
    <row r="38" spans="2:30">
      <c r="F38" s="78">
        <v>2</v>
      </c>
      <c r="G38" s="127">
        <v>45383</v>
      </c>
      <c r="H38" s="22" t="s">
        <v>419</v>
      </c>
      <c r="J38" s="81">
        <v>36</v>
      </c>
      <c r="K38" s="19" t="s">
        <v>101</v>
      </c>
      <c r="L38" s="18" t="s">
        <v>100</v>
      </c>
      <c r="M38" s="8"/>
      <c r="N38" s="8"/>
      <c r="O38" s="8"/>
      <c r="P38" s="8"/>
      <c r="Q38" s="8"/>
      <c r="R38" s="8"/>
      <c r="S38" s="8"/>
      <c r="T38" s="8"/>
      <c r="U38" s="8"/>
      <c r="V38" s="175" t="s">
        <v>344</v>
      </c>
      <c r="W38" s="176"/>
      <c r="X38" s="176"/>
      <c r="Y38" s="176"/>
      <c r="Z38" s="176"/>
      <c r="AA38" s="176"/>
      <c r="AB38" s="176"/>
      <c r="AC38" s="188" t="s">
        <v>320</v>
      </c>
      <c r="AD38" s="188" t="s">
        <v>321</v>
      </c>
    </row>
    <row r="39" spans="2:30">
      <c r="G39" s="143"/>
      <c r="J39" s="80">
        <v>37</v>
      </c>
      <c r="K39" s="19" t="s">
        <v>103</v>
      </c>
      <c r="L39" s="20" t="s">
        <v>102</v>
      </c>
      <c r="M39" s="8"/>
      <c r="N39" s="8"/>
      <c r="O39" s="8"/>
      <c r="P39" s="8"/>
      <c r="Q39" s="8"/>
      <c r="R39" s="8"/>
      <c r="S39" s="8"/>
      <c r="T39" s="8"/>
      <c r="U39" s="8"/>
      <c r="V39" s="254" t="s">
        <v>345</v>
      </c>
      <c r="W39" s="255"/>
      <c r="X39" s="255"/>
      <c r="Y39" s="255"/>
      <c r="Z39" s="255"/>
      <c r="AA39" s="255"/>
      <c r="AB39" s="255"/>
      <c r="AC39" s="157">
        <v>5</v>
      </c>
      <c r="AD39" s="189">
        <f t="shared" ref="AD39:AD40" si="5">LEN(V39)</f>
        <v>15</v>
      </c>
    </row>
    <row r="40" spans="2:30">
      <c r="J40" s="81">
        <v>38</v>
      </c>
      <c r="K40" s="19" t="s">
        <v>105</v>
      </c>
      <c r="L40" s="18" t="s">
        <v>104</v>
      </c>
      <c r="M40" s="8"/>
      <c r="N40" s="8"/>
      <c r="O40" s="8"/>
      <c r="P40" s="8"/>
      <c r="Q40" s="8"/>
      <c r="R40" s="8"/>
      <c r="S40" s="8"/>
      <c r="T40" s="8"/>
      <c r="U40" s="8"/>
      <c r="V40" s="254" t="s">
        <v>346</v>
      </c>
      <c r="W40" s="255"/>
      <c r="X40" s="255"/>
      <c r="Y40" s="255"/>
      <c r="Z40" s="255"/>
      <c r="AA40" s="255"/>
      <c r="AB40" s="255"/>
      <c r="AC40" s="157">
        <v>0</v>
      </c>
      <c r="AD40" s="189">
        <f t="shared" si="5"/>
        <v>16</v>
      </c>
    </row>
    <row r="41" spans="2:30">
      <c r="J41" s="81">
        <v>39</v>
      </c>
      <c r="K41" s="19" t="s">
        <v>107</v>
      </c>
      <c r="L41" s="20" t="s">
        <v>106</v>
      </c>
      <c r="M41" s="8"/>
      <c r="N41" s="8"/>
      <c r="O41" s="8"/>
      <c r="P41" s="8"/>
      <c r="Q41" s="8"/>
      <c r="R41" s="8"/>
      <c r="S41" s="8"/>
      <c r="T41" s="8"/>
      <c r="U41" s="8"/>
      <c r="V41" s="173" t="s">
        <v>347</v>
      </c>
      <c r="W41" s="174"/>
      <c r="X41" s="174"/>
      <c r="Y41" s="174"/>
      <c r="Z41" s="174"/>
      <c r="AA41" s="174"/>
      <c r="AB41" s="174"/>
      <c r="AC41" s="184" t="s">
        <v>320</v>
      </c>
      <c r="AD41" s="184" t="s">
        <v>321</v>
      </c>
    </row>
    <row r="42" spans="2:30" ht="13.5" customHeight="1">
      <c r="J42" s="81">
        <v>40</v>
      </c>
      <c r="K42" s="19" t="s">
        <v>109</v>
      </c>
      <c r="L42" s="18" t="s">
        <v>108</v>
      </c>
      <c r="M42" s="8"/>
      <c r="N42" s="8"/>
      <c r="O42" s="8"/>
      <c r="P42" s="8"/>
      <c r="Q42" s="8"/>
      <c r="R42" s="8"/>
      <c r="S42" s="8"/>
      <c r="T42" s="8"/>
      <c r="V42" s="254" t="s">
        <v>348</v>
      </c>
      <c r="W42" s="255"/>
      <c r="X42" s="255"/>
      <c r="Y42" s="255"/>
      <c r="Z42" s="255"/>
      <c r="AA42" s="255"/>
      <c r="AB42" s="255"/>
      <c r="AC42" s="157">
        <v>3</v>
      </c>
      <c r="AD42" s="190">
        <f t="shared" ref="AD42:AD43" si="6">LEN(V42)</f>
        <v>49</v>
      </c>
    </row>
    <row r="43" spans="2:30" ht="13.5" customHeight="1">
      <c r="J43" s="80">
        <v>41</v>
      </c>
      <c r="K43" s="19" t="s">
        <v>111</v>
      </c>
      <c r="L43" s="20" t="s">
        <v>110</v>
      </c>
      <c r="M43" s="8"/>
      <c r="N43" s="8"/>
      <c r="O43" s="8"/>
      <c r="P43" s="8"/>
      <c r="Q43" s="8"/>
      <c r="R43" s="8"/>
      <c r="S43" s="8"/>
      <c r="T43" s="8"/>
      <c r="V43" s="254" t="s">
        <v>349</v>
      </c>
      <c r="W43" s="255"/>
      <c r="X43" s="255"/>
      <c r="Y43" s="255"/>
      <c r="Z43" s="255"/>
      <c r="AA43" s="255"/>
      <c r="AB43" s="255"/>
      <c r="AC43" s="157">
        <v>0</v>
      </c>
      <c r="AD43" s="190">
        <f t="shared" si="6"/>
        <v>52</v>
      </c>
    </row>
    <row r="44" spans="2:30">
      <c r="J44" s="81">
        <v>42</v>
      </c>
      <c r="K44" s="19" t="s">
        <v>113</v>
      </c>
      <c r="L44" s="18" t="s">
        <v>112</v>
      </c>
      <c r="M44" s="8"/>
      <c r="N44" s="8"/>
      <c r="O44" s="8"/>
      <c r="P44" s="8"/>
      <c r="Q44" s="8"/>
      <c r="R44" s="8"/>
      <c r="S44" s="8"/>
      <c r="T44" s="8"/>
      <c r="V44" s="173" t="s">
        <v>350</v>
      </c>
      <c r="W44" s="174"/>
      <c r="X44" s="174"/>
      <c r="Y44" s="174"/>
      <c r="Z44" s="174"/>
      <c r="AA44" s="174"/>
      <c r="AB44" s="174"/>
      <c r="AC44" s="184" t="s">
        <v>320</v>
      </c>
      <c r="AD44" s="184" t="s">
        <v>321</v>
      </c>
    </row>
    <row r="45" spans="2:30">
      <c r="J45" s="81">
        <v>43</v>
      </c>
      <c r="K45" s="19" t="s">
        <v>115</v>
      </c>
      <c r="L45" s="20" t="s">
        <v>114</v>
      </c>
      <c r="M45" s="8"/>
      <c r="N45" s="8"/>
      <c r="O45" s="8"/>
      <c r="P45" s="8"/>
      <c r="Q45" s="8"/>
      <c r="R45" s="8"/>
      <c r="S45" s="8"/>
      <c r="T45" s="8"/>
      <c r="V45" s="254" t="s">
        <v>351</v>
      </c>
      <c r="W45" s="255"/>
      <c r="X45" s="255"/>
      <c r="Y45" s="255"/>
      <c r="Z45" s="255"/>
      <c r="AA45" s="255"/>
      <c r="AB45" s="255"/>
      <c r="AC45" s="157">
        <v>5</v>
      </c>
      <c r="AD45" s="189">
        <f t="shared" ref="AD45:AD46" si="7">LEN(V45)</f>
        <v>14</v>
      </c>
    </row>
    <row r="46" spans="2:30">
      <c r="J46" s="81">
        <v>44</v>
      </c>
      <c r="K46" s="19" t="s">
        <v>117</v>
      </c>
      <c r="L46" s="18" t="s">
        <v>116</v>
      </c>
      <c r="M46" s="8"/>
      <c r="N46" s="8"/>
      <c r="O46" s="8"/>
      <c r="P46" s="8"/>
      <c r="Q46" s="8"/>
      <c r="R46" s="8"/>
      <c r="S46" s="8"/>
      <c r="T46" s="8"/>
      <c r="V46" s="254" t="s">
        <v>352</v>
      </c>
      <c r="W46" s="255"/>
      <c r="X46" s="255"/>
      <c r="Y46" s="255"/>
      <c r="Z46" s="255"/>
      <c r="AA46" s="255"/>
      <c r="AB46" s="255"/>
      <c r="AC46" s="157">
        <v>0</v>
      </c>
      <c r="AD46" s="189">
        <f t="shared" si="7"/>
        <v>13</v>
      </c>
    </row>
    <row r="47" spans="2:30">
      <c r="J47" s="80">
        <v>45</v>
      </c>
      <c r="K47" s="19" t="s">
        <v>119</v>
      </c>
      <c r="L47" s="20" t="s">
        <v>118</v>
      </c>
      <c r="M47" s="8"/>
      <c r="N47" s="8"/>
      <c r="O47" s="8"/>
      <c r="P47" s="8"/>
      <c r="Q47" s="8"/>
      <c r="R47" s="8"/>
      <c r="S47" s="8"/>
      <c r="T47" s="8"/>
      <c r="V47" s="191" t="s">
        <v>354</v>
      </c>
      <c r="W47" s="192"/>
      <c r="X47" s="192"/>
      <c r="Y47" s="192"/>
      <c r="Z47" s="192"/>
      <c r="AA47" s="192"/>
      <c r="AB47" s="192"/>
      <c r="AC47" s="184" t="s">
        <v>320</v>
      </c>
      <c r="AD47" s="184" t="s">
        <v>321</v>
      </c>
    </row>
    <row r="48" spans="2:30">
      <c r="J48" s="81">
        <v>46</v>
      </c>
      <c r="K48" s="19" t="s">
        <v>121</v>
      </c>
      <c r="L48" s="18" t="s">
        <v>120</v>
      </c>
      <c r="M48" s="8"/>
      <c r="N48" s="8"/>
      <c r="O48" s="8"/>
      <c r="P48" s="8"/>
      <c r="Q48" s="8"/>
      <c r="R48" s="8"/>
      <c r="S48" s="8"/>
      <c r="T48" s="8"/>
      <c r="V48" s="254" t="s">
        <v>366</v>
      </c>
      <c r="W48" s="255"/>
      <c r="X48" s="255"/>
      <c r="Y48" s="255"/>
      <c r="Z48" s="255"/>
      <c r="AA48" s="255"/>
      <c r="AB48" s="255"/>
      <c r="AC48" s="157">
        <v>5</v>
      </c>
      <c r="AD48" s="189">
        <f t="shared" ref="AD48:AD49" si="8">LEN(V48)</f>
        <v>13</v>
      </c>
    </row>
    <row r="49" spans="10:30">
      <c r="J49" s="81">
        <v>47</v>
      </c>
      <c r="K49" s="19" t="s">
        <v>123</v>
      </c>
      <c r="L49" s="20" t="s">
        <v>122</v>
      </c>
      <c r="M49" s="8"/>
      <c r="N49" s="8"/>
      <c r="O49" s="8"/>
      <c r="P49" s="8"/>
      <c r="Q49" s="8"/>
      <c r="R49" s="8"/>
      <c r="S49" s="8"/>
      <c r="T49" s="8"/>
      <c r="V49" s="254" t="s">
        <v>367</v>
      </c>
      <c r="W49" s="255"/>
      <c r="X49" s="255"/>
      <c r="Y49" s="255"/>
      <c r="Z49" s="255"/>
      <c r="AA49" s="255"/>
      <c r="AB49" s="255"/>
      <c r="AC49" s="157">
        <v>0</v>
      </c>
      <c r="AD49" s="189">
        <f t="shared" si="8"/>
        <v>14</v>
      </c>
    </row>
    <row r="50" spans="10:30">
      <c r="J50" s="81">
        <v>48</v>
      </c>
      <c r="K50" s="19" t="s">
        <v>125</v>
      </c>
      <c r="L50" s="18" t="s">
        <v>124</v>
      </c>
      <c r="M50" s="8"/>
      <c r="N50" s="8"/>
      <c r="O50" s="8"/>
      <c r="P50" s="8"/>
      <c r="Q50" s="8"/>
      <c r="R50" s="8"/>
      <c r="S50" s="8"/>
      <c r="T50" s="8"/>
      <c r="U50" s="8"/>
      <c r="V50" s="191" t="s">
        <v>359</v>
      </c>
      <c r="W50" s="192"/>
      <c r="X50" s="192"/>
      <c r="Y50" s="192"/>
      <c r="Z50" s="192"/>
      <c r="AA50" s="192"/>
      <c r="AB50" s="192"/>
      <c r="AC50" s="184" t="s">
        <v>320</v>
      </c>
      <c r="AD50" s="184" t="s">
        <v>321</v>
      </c>
    </row>
    <row r="51" spans="10:30">
      <c r="J51" s="32"/>
      <c r="K51" s="32"/>
      <c r="L51" s="32"/>
      <c r="M51" s="8"/>
      <c r="N51" s="8"/>
      <c r="O51" s="8"/>
      <c r="P51" s="8"/>
      <c r="Q51" s="8"/>
      <c r="R51" s="8"/>
      <c r="S51" s="8"/>
      <c r="T51" s="8"/>
      <c r="U51" s="8"/>
      <c r="V51" s="254" t="s">
        <v>360</v>
      </c>
      <c r="W51" s="255"/>
      <c r="X51" s="255"/>
      <c r="Y51" s="255"/>
      <c r="Z51" s="255"/>
      <c r="AA51" s="255"/>
      <c r="AB51" s="255"/>
      <c r="AC51" s="157">
        <v>5</v>
      </c>
      <c r="AD51" s="189">
        <f t="shared" ref="AD51:AD52" si="9">LEN(V51)</f>
        <v>44</v>
      </c>
    </row>
    <row r="52" spans="10:30">
      <c r="J52" s="32"/>
      <c r="K52" s="32"/>
      <c r="L52" s="32"/>
      <c r="M52" s="8"/>
      <c r="N52" s="8"/>
      <c r="O52" s="8"/>
      <c r="P52" s="8"/>
      <c r="Q52" s="8"/>
      <c r="R52" s="8"/>
      <c r="S52" s="8"/>
      <c r="T52" s="8"/>
      <c r="U52" s="8"/>
      <c r="V52" s="254" t="s">
        <v>361</v>
      </c>
      <c r="W52" s="255"/>
      <c r="X52" s="255"/>
      <c r="Y52" s="255"/>
      <c r="Z52" s="255"/>
      <c r="AA52" s="255"/>
      <c r="AB52" s="255"/>
      <c r="AC52" s="157">
        <v>0</v>
      </c>
      <c r="AD52" s="189">
        <f t="shared" si="9"/>
        <v>8</v>
      </c>
    </row>
    <row r="53" spans="10:30">
      <c r="J53" s="32"/>
      <c r="K53" s="32"/>
      <c r="L53" s="32"/>
      <c r="M53" s="8"/>
      <c r="N53" s="8"/>
      <c r="O53" s="8"/>
      <c r="P53" s="8"/>
      <c r="Q53" s="8"/>
      <c r="R53" s="8"/>
      <c r="S53" s="8"/>
      <c r="T53" s="8"/>
      <c r="U53" s="8"/>
      <c r="V53" s="191" t="s">
        <v>362</v>
      </c>
      <c r="W53" s="192"/>
      <c r="X53" s="192"/>
      <c r="Y53" s="192"/>
      <c r="Z53" s="192"/>
      <c r="AA53" s="192"/>
      <c r="AB53" s="192"/>
      <c r="AC53" s="184" t="s">
        <v>320</v>
      </c>
      <c r="AD53" s="184" t="s">
        <v>321</v>
      </c>
    </row>
    <row r="54" spans="10:30">
      <c r="J54" s="32"/>
      <c r="K54" s="32"/>
      <c r="L54" s="32"/>
      <c r="M54" s="8"/>
      <c r="N54" s="8"/>
      <c r="O54" s="8"/>
      <c r="P54" s="8"/>
      <c r="Q54" s="8"/>
      <c r="R54" s="8"/>
      <c r="S54" s="8"/>
      <c r="T54" s="8"/>
      <c r="U54" s="8"/>
      <c r="V54" s="254" t="s">
        <v>363</v>
      </c>
      <c r="W54" s="255"/>
      <c r="X54" s="255"/>
      <c r="Y54" s="255"/>
      <c r="Z54" s="255"/>
      <c r="AA54" s="255"/>
      <c r="AB54" s="255"/>
      <c r="AC54" s="157">
        <v>5</v>
      </c>
      <c r="AD54" s="190">
        <f t="shared" ref="AD54:AD56" si="10">LEN(V54)</f>
        <v>29</v>
      </c>
    </row>
    <row r="55" spans="10:30">
      <c r="J55" s="32"/>
      <c r="K55" s="32"/>
      <c r="L55" s="32"/>
      <c r="M55" s="8"/>
      <c r="N55" s="8"/>
      <c r="O55" s="8"/>
      <c r="P55" s="8"/>
      <c r="Q55" s="8"/>
      <c r="R55" s="8"/>
      <c r="S55" s="8"/>
      <c r="T55" s="8"/>
      <c r="U55" s="8"/>
      <c r="V55" s="254" t="s">
        <v>364</v>
      </c>
      <c r="W55" s="255"/>
      <c r="X55" s="255"/>
      <c r="Y55" s="255"/>
      <c r="Z55" s="255"/>
      <c r="AA55" s="255"/>
      <c r="AB55" s="255"/>
      <c r="AC55" s="157">
        <v>3</v>
      </c>
      <c r="AD55" s="190">
        <f t="shared" si="10"/>
        <v>11</v>
      </c>
    </row>
    <row r="56" spans="10:30">
      <c r="J56" s="32"/>
      <c r="K56" s="32"/>
      <c r="L56" s="32"/>
      <c r="M56" s="8"/>
      <c r="N56" s="8"/>
      <c r="O56" s="8"/>
      <c r="P56" s="8"/>
      <c r="Q56" s="8"/>
      <c r="R56" s="8"/>
      <c r="S56" s="8"/>
      <c r="T56" s="8"/>
      <c r="U56" s="8"/>
      <c r="V56" s="254" t="s">
        <v>365</v>
      </c>
      <c r="W56" s="255"/>
      <c r="X56" s="255"/>
      <c r="Y56" s="255"/>
      <c r="Z56" s="255"/>
      <c r="AA56" s="255"/>
      <c r="AB56" s="255"/>
      <c r="AC56" s="157">
        <v>0</v>
      </c>
      <c r="AD56" s="190">
        <f t="shared" si="10"/>
        <v>12</v>
      </c>
    </row>
    <row r="57" spans="10:30">
      <c r="J57" s="32"/>
      <c r="K57" s="32"/>
      <c r="L57" s="32"/>
      <c r="M57" s="8"/>
      <c r="N57" s="8"/>
      <c r="O57" s="8"/>
      <c r="P57" s="8"/>
      <c r="Q57" s="8"/>
      <c r="R57" s="8"/>
      <c r="S57" s="8"/>
      <c r="T57" s="8"/>
      <c r="U57" s="8"/>
    </row>
    <row r="58" spans="10:30">
      <c r="J58" s="32"/>
      <c r="K58" s="32"/>
      <c r="L58" s="32"/>
      <c r="M58" s="8"/>
      <c r="N58" s="8"/>
      <c r="O58" s="8"/>
      <c r="P58" s="8"/>
      <c r="Q58" s="8"/>
      <c r="R58" s="8"/>
      <c r="S58" s="8"/>
      <c r="T58" s="8"/>
      <c r="U58" s="8"/>
    </row>
    <row r="59" spans="10:30">
      <c r="J59" s="32"/>
      <c r="K59" s="32"/>
      <c r="L59" s="32"/>
      <c r="M59" s="8"/>
      <c r="N59" s="8"/>
      <c r="O59" s="8"/>
      <c r="P59" s="8"/>
      <c r="Q59" s="8"/>
      <c r="R59" s="8"/>
      <c r="S59" s="8"/>
      <c r="T59" s="8"/>
      <c r="U59" s="8"/>
    </row>
    <row r="60" spans="10:30">
      <c r="J60" s="32"/>
      <c r="K60" s="32"/>
      <c r="L60" s="32"/>
      <c r="M60" s="8"/>
      <c r="N60" s="8"/>
      <c r="O60" s="8"/>
      <c r="P60" s="8"/>
      <c r="Q60" s="8"/>
      <c r="R60" s="8"/>
      <c r="S60" s="8"/>
      <c r="T60" s="8"/>
      <c r="U60" s="8"/>
    </row>
    <row r="61" spans="10:30">
      <c r="J61" s="32"/>
      <c r="K61" s="32"/>
      <c r="L61" s="32"/>
      <c r="M61" s="8"/>
      <c r="N61" s="8"/>
      <c r="O61" s="8"/>
      <c r="P61" s="8"/>
      <c r="Q61" s="8"/>
      <c r="R61" s="8"/>
      <c r="S61" s="8"/>
      <c r="T61" s="8"/>
      <c r="U61" s="8"/>
    </row>
    <row r="62" spans="10:30">
      <c r="J62" s="32"/>
      <c r="K62" s="32"/>
      <c r="L62" s="32"/>
      <c r="M62" s="8"/>
      <c r="N62" s="8"/>
      <c r="O62" s="8"/>
      <c r="P62" s="8"/>
      <c r="Q62" s="8"/>
      <c r="R62" s="8"/>
      <c r="S62" s="8"/>
      <c r="T62" s="8"/>
      <c r="U62" s="8"/>
    </row>
    <row r="63" spans="10:30">
      <c r="J63" s="32"/>
      <c r="K63" s="32"/>
      <c r="L63" s="32"/>
      <c r="M63" s="8"/>
      <c r="N63" s="8"/>
      <c r="O63" s="8"/>
      <c r="P63" s="8"/>
      <c r="Q63" s="8"/>
      <c r="R63" s="8"/>
      <c r="S63" s="8"/>
      <c r="T63" s="8"/>
      <c r="U63" s="8"/>
    </row>
    <row r="64" spans="10:30">
      <c r="J64" s="32"/>
      <c r="K64" s="32"/>
      <c r="L64" s="32"/>
      <c r="M64" s="8"/>
      <c r="N64" s="8"/>
      <c r="O64" s="8"/>
      <c r="P64" s="8"/>
      <c r="Q64" s="8"/>
      <c r="R64" s="8"/>
      <c r="S64" s="8"/>
      <c r="T64" s="8"/>
      <c r="U64" s="8"/>
    </row>
    <row r="65" spans="10:21">
      <c r="J65" s="32"/>
      <c r="K65" s="32"/>
      <c r="L65" s="32"/>
      <c r="M65" s="8"/>
      <c r="N65" s="8"/>
      <c r="O65" s="8"/>
      <c r="P65" s="8"/>
      <c r="Q65" s="8"/>
      <c r="R65" s="8"/>
      <c r="S65" s="8"/>
      <c r="T65" s="8"/>
      <c r="U65" s="8"/>
    </row>
    <row r="66" spans="10:21">
      <c r="J66" s="32"/>
      <c r="K66" s="32"/>
      <c r="L66" s="32"/>
      <c r="M66" s="8"/>
      <c r="N66" s="8"/>
      <c r="O66" s="8"/>
      <c r="P66" s="8"/>
      <c r="Q66" s="8"/>
      <c r="R66" s="8"/>
      <c r="S66" s="8"/>
      <c r="T66" s="8"/>
      <c r="U66" s="8"/>
    </row>
    <row r="67" spans="10:21">
      <c r="J67" s="32"/>
      <c r="K67" s="32"/>
      <c r="L67" s="32"/>
      <c r="M67" s="8"/>
      <c r="N67" s="8"/>
      <c r="O67" s="8"/>
      <c r="P67" s="8"/>
      <c r="Q67" s="8"/>
      <c r="R67" s="8"/>
      <c r="S67" s="8"/>
      <c r="T67" s="8"/>
      <c r="U67" s="8"/>
    </row>
    <row r="68" spans="10:21">
      <c r="J68" s="32"/>
      <c r="K68" s="32"/>
      <c r="L68" s="32"/>
      <c r="M68" s="8"/>
      <c r="N68" s="8"/>
      <c r="O68" s="8"/>
      <c r="P68" s="8"/>
      <c r="Q68" s="8"/>
      <c r="R68" s="8"/>
      <c r="S68" s="8"/>
      <c r="T68" s="8"/>
      <c r="U68" s="8"/>
    </row>
  </sheetData>
  <sheetProtection password="FA29" sheet="1" objects="1" scenarios="1"/>
  <mergeCells count="45">
    <mergeCell ref="B22:D22"/>
    <mergeCell ref="B1:D1"/>
    <mergeCell ref="J1:L1"/>
    <mergeCell ref="N1:P1"/>
    <mergeCell ref="V1:X1"/>
    <mergeCell ref="V18:AB18"/>
    <mergeCell ref="V20:AB20"/>
    <mergeCell ref="V21:AB21"/>
    <mergeCell ref="V22:AB22"/>
    <mergeCell ref="F1:H1"/>
    <mergeCell ref="F10:H10"/>
    <mergeCell ref="F24:H24"/>
    <mergeCell ref="F17:H17"/>
    <mergeCell ref="R1:T1"/>
    <mergeCell ref="V42:AB42"/>
    <mergeCell ref="V43:AB43"/>
    <mergeCell ref="F35:H35"/>
    <mergeCell ref="V45:AB45"/>
    <mergeCell ref="V30:AB30"/>
    <mergeCell ref="Z1:AB1"/>
    <mergeCell ref="V14:X14"/>
    <mergeCell ref="V15:AB15"/>
    <mergeCell ref="V16:AB16"/>
    <mergeCell ref="V17:AB17"/>
    <mergeCell ref="V9:X9"/>
    <mergeCell ref="V24:AB24"/>
    <mergeCell ref="V25:AB25"/>
    <mergeCell ref="V26:AB26"/>
    <mergeCell ref="V28:AB28"/>
    <mergeCell ref="V55:AB55"/>
    <mergeCell ref="V56:AB56"/>
    <mergeCell ref="V54:AB54"/>
    <mergeCell ref="V29:AB29"/>
    <mergeCell ref="V48:AB48"/>
    <mergeCell ref="V49:AB49"/>
    <mergeCell ref="V51:AB51"/>
    <mergeCell ref="V52:AB52"/>
    <mergeCell ref="V46:AB46"/>
    <mergeCell ref="V32:AB32"/>
    <mergeCell ref="V33:AB33"/>
    <mergeCell ref="V34:AB34"/>
    <mergeCell ref="V36:AB36"/>
    <mergeCell ref="V37:AB37"/>
    <mergeCell ref="V39:AB39"/>
    <mergeCell ref="V40:AB40"/>
  </mergeCells>
  <phoneticPr fontId="3"/>
  <pageMargins left="0.51181102362204722" right="0.51181102362204722" top="0.74803149606299213" bottom="0.74803149606299213" header="0.31496062992125984" footer="0.31496062992125984"/>
  <pageSetup paperSize="9" orientation="portrait" r:id="rId1"/>
  <colBreaks count="2" manualBreakCount="2">
    <brk id="12" max="1048575" man="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9FF66"/>
  </sheetPr>
  <dimension ref="A1:M31"/>
  <sheetViews>
    <sheetView tabSelected="1" view="pageBreakPreview" zoomScaleNormal="100" zoomScaleSheetLayoutView="100" workbookViewId="0">
      <selection activeCell="D30" sqref="D30"/>
    </sheetView>
  </sheetViews>
  <sheetFormatPr defaultRowHeight="13.5" customHeight="1"/>
  <cols>
    <col min="1" max="1" width="3.625" customWidth="1"/>
    <col min="3" max="3" width="5.25" bestFit="1" customWidth="1"/>
    <col min="4" max="4" width="7.375" bestFit="1" customWidth="1"/>
    <col min="5" max="5" width="8.25" customWidth="1"/>
    <col min="6" max="6" width="5.25" bestFit="1" customWidth="1"/>
    <col min="7" max="7" width="9" bestFit="1" customWidth="1"/>
    <col min="8" max="8" width="9.125" customWidth="1"/>
    <col min="9" max="9" width="10.625" customWidth="1"/>
    <col min="10" max="10" width="12.625" customWidth="1"/>
    <col min="11" max="11" width="10.625" customWidth="1"/>
    <col min="12" max="12" width="3.625" customWidth="1"/>
    <col min="13" max="13" width="11.625" bestFit="1" customWidth="1"/>
  </cols>
  <sheetData>
    <row r="1" spans="1:13" ht="20.100000000000001" customHeight="1">
      <c r="A1" s="277" t="s">
        <v>216</v>
      </c>
      <c r="B1" s="278"/>
      <c r="C1" s="279"/>
      <c r="D1" s="108" t="str">
        <f>IF(リスト!C25&lt;&gt;"",リスト!C25,"")</f>
        <v>R6緑</v>
      </c>
      <c r="E1" s="75"/>
      <c r="K1" s="38"/>
      <c r="L1" s="5"/>
    </row>
    <row r="2" spans="1:13" ht="20.100000000000001" customHeight="1">
      <c r="I2" s="56" t="s">
        <v>212</v>
      </c>
      <c r="J2" s="280"/>
      <c r="K2" s="280"/>
    </row>
    <row r="3" spans="1:13" ht="20.100000000000001" customHeight="1">
      <c r="I3" s="5" t="s">
        <v>5</v>
      </c>
      <c r="J3" s="280"/>
      <c r="K3" s="280"/>
    </row>
    <row r="4" spans="1:13" ht="20.100000000000001" customHeight="1">
      <c r="I4" s="5" t="s">
        <v>6</v>
      </c>
      <c r="J4" s="281"/>
      <c r="K4" s="281"/>
    </row>
    <row r="5" spans="1:13" ht="20.100000000000001" customHeight="1">
      <c r="I5" s="5" t="s">
        <v>9</v>
      </c>
      <c r="J5" s="282" t="str">
        <f>IF(OR(H14="",I14="",J14="",K14=""),"",(H14 &amp; "-" &amp; VLOOKUP(I14,リスト!K4:L50,2,FALSE) &amp; "-" &amp; VLOOKUP(J14,リスト!O4:P11,2,FALSE) &amp; "-" &amp; K14 &amp; "-1"))</f>
        <v/>
      </c>
      <c r="K5" s="282"/>
    </row>
    <row r="6" spans="1:13" ht="20.100000000000001" customHeight="1">
      <c r="B6" t="s">
        <v>7</v>
      </c>
    </row>
    <row r="7" spans="1:13" ht="20.100000000000001" customHeight="1">
      <c r="B7" t="s">
        <v>8</v>
      </c>
      <c r="M7" s="159"/>
    </row>
    <row r="8" spans="1:13" ht="20.100000000000001" customHeight="1">
      <c r="M8" s="159"/>
    </row>
    <row r="9" spans="1:13" ht="20.100000000000001" customHeight="1">
      <c r="F9" s="274" t="s">
        <v>285</v>
      </c>
      <c r="G9" s="274"/>
      <c r="H9" s="276"/>
      <c r="I9" s="276"/>
      <c r="J9" s="276"/>
      <c r="K9" s="276"/>
    </row>
    <row r="10" spans="1:13" ht="20.100000000000001" customHeight="1">
      <c r="F10" s="3" t="s">
        <v>10</v>
      </c>
      <c r="G10" s="3" t="s">
        <v>11</v>
      </c>
      <c r="H10" s="275"/>
      <c r="I10" s="275"/>
      <c r="J10" s="276"/>
      <c r="K10" s="276"/>
      <c r="L10" s="102"/>
    </row>
    <row r="11" spans="1:13" ht="20.100000000000001" customHeight="1"/>
    <row r="12" spans="1:13" ht="20.100000000000001" customHeight="1">
      <c r="H12" s="273" t="s">
        <v>286</v>
      </c>
      <c r="I12" s="273"/>
      <c r="J12" s="273"/>
      <c r="K12" s="273"/>
    </row>
    <row r="13" spans="1:13" ht="20.100000000000001" customHeight="1">
      <c r="H13" s="2" t="s">
        <v>1</v>
      </c>
      <c r="I13" s="2" t="s">
        <v>2</v>
      </c>
      <c r="J13" s="4" t="s">
        <v>3</v>
      </c>
      <c r="K13" s="2" t="s">
        <v>4</v>
      </c>
    </row>
    <row r="14" spans="1:13" ht="20.100000000000001" customHeight="1">
      <c r="H14" s="178">
        <f>リスト!$C$26</f>
        <v>6</v>
      </c>
      <c r="I14" s="33"/>
      <c r="J14" s="34"/>
      <c r="K14" s="33"/>
    </row>
    <row r="15" spans="1:13" ht="20.100000000000001" customHeight="1"/>
    <row r="16" spans="1:13" ht="20.100000000000001" customHeight="1">
      <c r="B16" s="111"/>
      <c r="C16" s="111"/>
      <c r="D16" s="111"/>
      <c r="E16" s="111"/>
      <c r="F16" s="111"/>
      <c r="G16" s="111"/>
      <c r="H16" s="111"/>
      <c r="I16" s="111"/>
      <c r="J16" s="111"/>
      <c r="K16" s="111"/>
    </row>
    <row r="17" spans="2:11" ht="39.950000000000003" customHeight="1">
      <c r="B17" s="265" t="str">
        <f>"「緑の雇用」事業に係る"&amp;IF(J2="変更登録申請書","変更","")&amp;"登録申請書提出について"</f>
        <v>「緑の雇用」事業に係る登録申請書提出について</v>
      </c>
      <c r="C17" s="265"/>
      <c r="D17" s="265"/>
      <c r="E17" s="265"/>
      <c r="F17" s="265"/>
      <c r="G17" s="265"/>
      <c r="H17" s="265"/>
      <c r="I17" s="265"/>
      <c r="J17" s="265"/>
      <c r="K17" s="265"/>
    </row>
    <row r="18" spans="2:11" ht="20.100000000000001" customHeight="1">
      <c r="B18" s="111"/>
      <c r="C18" s="111"/>
      <c r="D18" s="111"/>
      <c r="E18" s="111"/>
      <c r="F18" s="111"/>
      <c r="G18" s="111"/>
      <c r="H18" s="111"/>
      <c r="I18" s="111"/>
      <c r="J18" s="111"/>
      <c r="K18" s="111"/>
    </row>
    <row r="19" spans="2:11" ht="20.100000000000001" customHeight="1">
      <c r="B19" s="112" t="str">
        <f>"「緑の雇用」事業の活用を希望しますので、"&amp;IF(J2="変更登録申請書","変更","")&amp;"登録申請書を提出します。"</f>
        <v>「緑の雇用」事業の活用を希望しますので、登録申請書を提出します。</v>
      </c>
      <c r="C19" s="112"/>
      <c r="D19" s="112"/>
      <c r="E19" s="112"/>
      <c r="F19" s="112"/>
      <c r="G19" s="112"/>
      <c r="H19" s="112"/>
      <c r="I19" s="112"/>
      <c r="J19" s="112"/>
      <c r="K19" s="112"/>
    </row>
    <row r="20" spans="2:11" ht="20.100000000000001" customHeight="1">
      <c r="B20" s="112"/>
      <c r="C20" s="112"/>
      <c r="D20" s="112"/>
      <c r="E20" s="112"/>
      <c r="F20" s="112"/>
      <c r="G20" s="112"/>
      <c r="H20" s="112"/>
      <c r="I20" s="112"/>
      <c r="J20" s="112"/>
      <c r="K20" s="112"/>
    </row>
    <row r="21" spans="2:11" ht="20.100000000000001" customHeight="1">
      <c r="B21" s="92"/>
      <c r="C21" s="92"/>
      <c r="D21" s="92"/>
      <c r="E21" s="92"/>
      <c r="F21" s="92"/>
      <c r="G21" s="92"/>
      <c r="H21" s="92"/>
      <c r="I21" s="92"/>
      <c r="J21" s="92"/>
      <c r="K21" s="92"/>
    </row>
    <row r="22" spans="2:11" ht="20.100000000000001" customHeight="1">
      <c r="B22" s="272" t="s">
        <v>12</v>
      </c>
      <c r="C22" s="272"/>
      <c r="D22" s="272"/>
      <c r="E22" s="272"/>
      <c r="F22" s="272"/>
      <c r="G22" s="272"/>
      <c r="H22" s="272"/>
      <c r="I22" s="272"/>
      <c r="J22" s="272"/>
      <c r="K22" s="272"/>
    </row>
    <row r="23" spans="2:11" ht="20.100000000000001" customHeight="1"/>
    <row r="24" spans="2:11" ht="20.100000000000001" customHeight="1">
      <c r="B24" s="99" t="s">
        <v>126</v>
      </c>
      <c r="C24" s="268" t="s">
        <v>213</v>
      </c>
      <c r="D24" s="269"/>
      <c r="E24" s="266" t="str">
        <f>"「緑の雇用」事業に係る"&amp;IF(J2="変更登録申請書","変更","")&amp;"登録申請書提出について"</f>
        <v>「緑の雇用」事業に係る登録申請書提出について</v>
      </c>
      <c r="F24" s="266"/>
      <c r="G24" s="266"/>
      <c r="H24" s="266"/>
      <c r="I24" s="266"/>
      <c r="J24" s="266"/>
      <c r="K24" s="267"/>
    </row>
    <row r="25" spans="2:11" ht="20.100000000000001" customHeight="1">
      <c r="B25" s="99" t="s">
        <v>126</v>
      </c>
      <c r="C25" s="268" t="s">
        <v>214</v>
      </c>
      <c r="D25" s="269"/>
      <c r="E25" s="39" t="str">
        <f>IF(J2&lt;&gt;"",J2,"")</f>
        <v/>
      </c>
      <c r="F25" s="40"/>
      <c r="G25" s="40"/>
      <c r="H25" s="40"/>
      <c r="I25" s="40"/>
      <c r="J25" s="40"/>
      <c r="K25" s="41"/>
    </row>
    <row r="26" spans="2:11" ht="20.100000000000001" customHeight="1">
      <c r="B26" s="99" t="str">
        <f>IF(J2&lt;&gt;リスト!G6,IF(COUNTA('1-3（申請名簿）'!B8:B47)&gt;0,"○",""),"")</f>
        <v/>
      </c>
      <c r="C26" s="270" t="s">
        <v>215</v>
      </c>
      <c r="D26" s="271"/>
      <c r="E26" s="266" t="s">
        <v>238</v>
      </c>
      <c r="F26" s="266"/>
      <c r="G26" s="266"/>
      <c r="H26" s="266"/>
      <c r="I26" s="266"/>
      <c r="J26" s="266"/>
      <c r="K26" s="267"/>
    </row>
    <row r="27" spans="2:11" ht="20.100000000000001" customHeight="1">
      <c r="D27" s="1"/>
    </row>
    <row r="28" spans="2:11" ht="20.100000000000001" customHeight="1">
      <c r="D28" s="1"/>
      <c r="K28" s="5" t="s">
        <v>178</v>
      </c>
    </row>
    <row r="29" spans="2:11" ht="20.100000000000001" customHeight="1">
      <c r="B29" t="s">
        <v>284</v>
      </c>
      <c r="D29" s="1"/>
      <c r="K29" s="5"/>
    </row>
    <row r="30" spans="2:11" ht="20.100000000000001" customHeight="1">
      <c r="B30" t="str">
        <f>"②発信日付は"&amp;TEXT(リスト!G31,"ggge年m月d日")&amp;"から"&amp;TEXT(リスト!G32,"ggge年m月d日")&amp;"までの期間です"</f>
        <v>②発信日付は令和6年2月19日から令和7年2月15日までの期間です</v>
      </c>
      <c r="D30" s="1"/>
      <c r="K30" s="112"/>
    </row>
    <row r="31" spans="2:11" ht="13.5" customHeight="1">
      <c r="D31" s="1"/>
    </row>
  </sheetData>
  <sheetProtection password="FA29" sheet="1" objects="1" scenarios="1"/>
  <mergeCells count="17">
    <mergeCell ref="A1:C1"/>
    <mergeCell ref="J2:K2"/>
    <mergeCell ref="J3:K3"/>
    <mergeCell ref="J4:K4"/>
    <mergeCell ref="J5:K5"/>
    <mergeCell ref="H12:K12"/>
    <mergeCell ref="F9:G9"/>
    <mergeCell ref="H10:I10"/>
    <mergeCell ref="J10:K10"/>
    <mergeCell ref="H9:K9"/>
    <mergeCell ref="B17:K17"/>
    <mergeCell ref="E24:K24"/>
    <mergeCell ref="C24:D24"/>
    <mergeCell ref="C26:D26"/>
    <mergeCell ref="C25:D25"/>
    <mergeCell ref="E26:K26"/>
    <mergeCell ref="B22:K22"/>
  </mergeCells>
  <phoneticPr fontId="1"/>
  <conditionalFormatting sqref="H9:K9">
    <cfRule type="expression" dxfId="69" priority="20" stopIfTrue="1">
      <formula>$H$9=""</formula>
    </cfRule>
  </conditionalFormatting>
  <conditionalFormatting sqref="H10:I10">
    <cfRule type="expression" dxfId="68" priority="19" stopIfTrue="1">
      <formula>$H$10=""</formula>
    </cfRule>
  </conditionalFormatting>
  <conditionalFormatting sqref="J10:K10">
    <cfRule type="expression" dxfId="67" priority="18" stopIfTrue="1">
      <formula>$J$10=""</formula>
    </cfRule>
  </conditionalFormatting>
  <conditionalFormatting sqref="F9:G9">
    <cfRule type="expression" dxfId="66" priority="16" stopIfTrue="1">
      <formula>$H$9&lt;&gt;""</formula>
    </cfRule>
    <cfRule type="expression" dxfId="65" priority="17" stopIfTrue="1">
      <formula>$H$9=""</formula>
    </cfRule>
  </conditionalFormatting>
  <conditionalFormatting sqref="F10">
    <cfRule type="expression" dxfId="64" priority="14" stopIfTrue="1">
      <formula>$H$10=""</formula>
    </cfRule>
    <cfRule type="expression" dxfId="63" priority="15" stopIfTrue="1">
      <formula>$H$10&lt;&gt;""</formula>
    </cfRule>
  </conditionalFormatting>
  <conditionalFormatting sqref="G10">
    <cfRule type="expression" dxfId="62" priority="12" stopIfTrue="1">
      <formula>$J$10&lt;&gt;""</formula>
    </cfRule>
    <cfRule type="expression" dxfId="61" priority="13" stopIfTrue="1">
      <formula>$J$10=""</formula>
    </cfRule>
  </conditionalFormatting>
  <conditionalFormatting sqref="J5:K5">
    <cfRule type="expression" dxfId="60" priority="9" stopIfTrue="1">
      <formula>$J$5=""</formula>
    </cfRule>
  </conditionalFormatting>
  <conditionalFormatting sqref="J2:K3 I14:K14 J4">
    <cfRule type="expression" dxfId="59" priority="3" stopIfTrue="1">
      <formula>I2=""</formula>
    </cfRule>
  </conditionalFormatting>
  <conditionalFormatting sqref="J4:K4">
    <cfRule type="expression" dxfId="58" priority="4">
      <formula>AND(J4&gt;=44927,J4&lt;=45291)</formula>
    </cfRule>
    <cfRule type="expression" dxfId="57" priority="5">
      <formula>AND(J4&gt;=45292,J4&lt;=45657)</formula>
    </cfRule>
  </conditionalFormatting>
  <conditionalFormatting sqref="B26">
    <cfRule type="expression" dxfId="56" priority="2">
      <formula>$B$26=""</formula>
    </cfRule>
  </conditionalFormatting>
  <dataValidations xWindow="217" yWindow="472" count="8">
    <dataValidation type="list" allowBlank="1" showInputMessage="1" showErrorMessage="1" error="都道府県はリストから選択してください。" sqref="I14">
      <formula1>INDIRECT("リスト!$K$4:$K$50")</formula1>
    </dataValidation>
    <dataValidation type="list" allowBlank="1" showInputMessage="1" showErrorMessage="1" error="提出区分はリストから選択してください。" sqref="J2:K2">
      <formula1>INDIRECT("リスト!$G$4:$G$6")</formula1>
    </dataValidation>
    <dataValidation type="custom" imeMode="disabled" allowBlank="1" showInputMessage="1" showErrorMessage="1" error="受付番号は3桁の半角数字（ 001 ～ 999 ）で入力してください。" sqref="K14">
      <formula1>AND(ISNUMBER(INT(K14)),INT(K14)&gt;=1,INT(K14)&lt;=999,LENB(K14)=3)</formula1>
    </dataValidation>
    <dataValidation allowBlank="1" sqref="B25"/>
    <dataValidation type="custom" operator="lessThanOrEqual" allowBlank="1" showInputMessage="1" showErrorMessage="1" error="事業体名は全角25文字以内です。_x000a_※空白（スペース）も全角で入力してください。" sqref="H9:K9">
      <formula1>AND(LENB(H9)&lt;=50,H9=DBCS(H9))</formula1>
    </dataValidation>
    <dataValidation type="custom" operator="lessThanOrEqual" allowBlank="1" showErrorMessage="1" error="役職は全角20文字以内です。_x000a_※空白（スペース）も全角で入力してください。" sqref="H10:I10">
      <formula1>AND(LENB(H10)&lt;=40,H10=DBCS(H10))</formula1>
    </dataValidation>
    <dataValidation type="custom" operator="lessThanOrEqual" allowBlank="1" showInputMessage="1" showErrorMessage="1" error="代表者名は全角20文字以内です。_x000a_※空白（スペース）も全角で入力してください。" sqref="J10:K10">
      <formula1>AND(LENB(J10)&lt;=40,J10=DBCS(J10))</formula1>
    </dataValidation>
    <dataValidation allowBlank="1" showInputMessage="1" showErrorMessage="1" error="提出書類はリストから○を選択してください。" sqref="B26"/>
  </dataValidations>
  <pageMargins left="0.78740157480314965" right="0.39370078740157483" top="0.78740157480314965" bottom="0.39370078740157483" header="0.39370078740157483" footer="0.19685039370078741"/>
  <pageSetup paperSize="9" scale="96" orientation="portrait" r:id="rId1"/>
  <legacyDrawing r:id="rId2"/>
  <extLst>
    <ext xmlns:x14="http://schemas.microsoft.com/office/spreadsheetml/2009/9/main" uri="{CCE6A557-97BC-4b89-ADB6-D9C93CAAB3DF}">
      <x14:dataValidations xmlns:xm="http://schemas.microsoft.com/office/excel/2006/main" xWindow="217" yWindow="472" count="1">
        <x14:dataValidation type="list" allowBlank="1" showInputMessage="1" showErrorMessage="1" error="取りまとめ機関はリストから選択してください。">
          <x14:formula1>
            <xm:f>リスト!$O$4:$O$11</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9FF66"/>
  </sheetPr>
  <dimension ref="A1:AU102"/>
  <sheetViews>
    <sheetView view="pageBreakPreview" zoomScaleNormal="100" zoomScaleSheetLayoutView="100" workbookViewId="0">
      <selection activeCell="H14" sqref="H14:I15"/>
    </sheetView>
  </sheetViews>
  <sheetFormatPr defaultRowHeight="13.5" customHeight="1"/>
  <cols>
    <col min="1" max="9" width="2.25" style="36" customWidth="1"/>
    <col min="10" max="10" width="1.75" style="36" customWidth="1"/>
    <col min="11" max="11" width="3.625" style="36" customWidth="1"/>
    <col min="12" max="14" width="1.625" style="36" customWidth="1"/>
    <col min="15" max="15" width="3.75" style="36" customWidth="1"/>
    <col min="16" max="16" width="1.75" style="36" customWidth="1"/>
    <col min="17" max="17" width="2.375" style="36" customWidth="1"/>
    <col min="18" max="18" width="5" style="36" customWidth="1"/>
    <col min="19" max="19" width="1.625" style="36" customWidth="1"/>
    <col min="20" max="20" width="1.5" style="36" customWidth="1"/>
    <col min="21" max="21" width="2.25" style="36" customWidth="1"/>
    <col min="22" max="22" width="3.75" style="36" customWidth="1"/>
    <col min="23" max="24" width="1.875" style="36" customWidth="1"/>
    <col min="25" max="25" width="3.5" style="36" customWidth="1"/>
    <col min="26" max="26" width="1.875" style="36" customWidth="1"/>
    <col min="27" max="28" width="2.375" style="36" customWidth="1"/>
    <col min="29" max="29" width="3.625" style="36" customWidth="1"/>
    <col min="30" max="30" width="2.375" style="36" customWidth="1"/>
    <col min="31" max="31" width="3.5" style="36" customWidth="1"/>
    <col min="32" max="32" width="2.375" style="36" customWidth="1"/>
    <col min="33" max="34" width="2.125" style="36" customWidth="1"/>
    <col min="35" max="35" width="3.875" style="36" customWidth="1"/>
    <col min="36" max="38" width="2.5" style="36" customWidth="1"/>
    <col min="39" max="39" width="3.375" style="36" customWidth="1"/>
    <col min="40" max="40" width="2" style="36" customWidth="1"/>
    <col min="41" max="42" width="2.625" style="36" customWidth="1"/>
    <col min="43" max="43" width="4.125" style="36" customWidth="1"/>
    <col min="44" max="44" width="2" style="36" customWidth="1"/>
    <col min="45" max="45" width="12.5" style="87" hidden="1" customWidth="1"/>
    <col min="46" max="46" width="2" style="87" hidden="1" customWidth="1"/>
    <col min="47" max="47" width="16.625" style="87" hidden="1" customWidth="1"/>
    <col min="48" max="16384" width="9" style="87"/>
  </cols>
  <sheetData>
    <row r="1" spans="1:47" ht="20.100000000000001" customHeight="1">
      <c r="B1" s="597" t="s">
        <v>241</v>
      </c>
      <c r="C1" s="598"/>
      <c r="D1" s="598"/>
      <c r="E1" s="598"/>
      <c r="F1" s="599"/>
      <c r="G1" s="109" t="str">
        <f>IF('1-1（表紙）'!D1&lt;&gt;"",'1-1（表紙）'!D1,"")</f>
        <v>R6緑</v>
      </c>
      <c r="AR1" s="85"/>
    </row>
    <row r="2" spans="1:47" ht="20.100000000000001" customHeight="1">
      <c r="B2" s="600" t="str">
        <f>IF('1-1（表紙）'!J2&lt;&gt;"",'1-1（表紙）'!J2,"")</f>
        <v/>
      </c>
      <c r="C2" s="601"/>
      <c r="D2" s="601"/>
      <c r="E2" s="601"/>
      <c r="F2" s="601"/>
      <c r="G2" s="601"/>
      <c r="H2" s="601"/>
      <c r="I2" s="601"/>
      <c r="J2" s="601"/>
      <c r="K2" s="601"/>
      <c r="L2" s="601"/>
      <c r="M2" s="601"/>
      <c r="N2" s="601"/>
      <c r="O2" s="601"/>
      <c r="P2" s="601"/>
      <c r="X2" s="401" t="s">
        <v>279</v>
      </c>
      <c r="Y2" s="401"/>
      <c r="Z2" s="401"/>
      <c r="AA2" s="401"/>
      <c r="AB2" s="401"/>
      <c r="AC2" s="401"/>
      <c r="AD2" s="401"/>
      <c r="AE2" s="401"/>
      <c r="AF2" s="401"/>
      <c r="AG2" s="401"/>
      <c r="AH2" s="401"/>
      <c r="AI2" s="401"/>
      <c r="AJ2" s="401"/>
      <c r="AK2" s="401"/>
      <c r="AL2" s="401"/>
      <c r="AM2" s="401"/>
      <c r="AN2" s="401"/>
      <c r="AO2" s="401"/>
      <c r="AP2" s="401"/>
      <c r="AQ2" s="401"/>
    </row>
    <row r="3" spans="1:47" ht="20.100000000000001" customHeight="1">
      <c r="B3" s="601"/>
      <c r="C3" s="601"/>
      <c r="D3" s="601"/>
      <c r="E3" s="601"/>
      <c r="F3" s="601"/>
      <c r="G3" s="601"/>
      <c r="H3" s="601"/>
      <c r="I3" s="601"/>
      <c r="J3" s="601"/>
      <c r="K3" s="601"/>
      <c r="L3" s="601"/>
      <c r="M3" s="601"/>
      <c r="N3" s="601"/>
      <c r="O3" s="601"/>
      <c r="P3" s="601"/>
      <c r="X3" s="401" t="s">
        <v>186</v>
      </c>
      <c r="Y3" s="401"/>
      <c r="Z3" s="401"/>
      <c r="AA3" s="401"/>
      <c r="AB3" s="401"/>
      <c r="AC3" s="401" t="s">
        <v>187</v>
      </c>
      <c r="AD3" s="401"/>
      <c r="AE3" s="401"/>
      <c r="AF3" s="401"/>
      <c r="AG3" s="401"/>
      <c r="AH3" s="401" t="s">
        <v>188</v>
      </c>
      <c r="AI3" s="401"/>
      <c r="AJ3" s="401"/>
      <c r="AK3" s="401"/>
      <c r="AL3" s="401"/>
      <c r="AM3" s="401" t="s">
        <v>189</v>
      </c>
      <c r="AN3" s="401"/>
      <c r="AO3" s="401"/>
      <c r="AP3" s="401"/>
      <c r="AQ3" s="401"/>
    </row>
    <row r="4" spans="1:47" ht="20.100000000000001" customHeight="1">
      <c r="B4" s="601"/>
      <c r="C4" s="601"/>
      <c r="D4" s="601"/>
      <c r="E4" s="601"/>
      <c r="F4" s="601"/>
      <c r="G4" s="601"/>
      <c r="H4" s="601"/>
      <c r="I4" s="601"/>
      <c r="J4" s="601"/>
      <c r="K4" s="601"/>
      <c r="L4" s="601"/>
      <c r="M4" s="601"/>
      <c r="N4" s="601"/>
      <c r="O4" s="601"/>
      <c r="P4" s="601"/>
      <c r="X4" s="401">
        <f>'1-1（表紙）'!H14</f>
        <v>6</v>
      </c>
      <c r="Y4" s="401"/>
      <c r="Z4" s="401"/>
      <c r="AA4" s="401"/>
      <c r="AB4" s="401"/>
      <c r="AC4" s="602" t="str">
        <f>IF('1-1（表紙）'!$I$14="","",'1-1（表紙）'!$I$14)</f>
        <v/>
      </c>
      <c r="AD4" s="602"/>
      <c r="AE4" s="602"/>
      <c r="AF4" s="602"/>
      <c r="AG4" s="602"/>
      <c r="AH4" s="603" t="str">
        <f>IF('1-1（表紙）'!$J$14="","",'1-1（表紙）'!$J$14)</f>
        <v/>
      </c>
      <c r="AI4" s="604"/>
      <c r="AJ4" s="604"/>
      <c r="AK4" s="604"/>
      <c r="AL4" s="605"/>
      <c r="AM4" s="602" t="str">
        <f>IF('1-1（表紙）'!$K$14="","",'1-1（表紙）'!$K$14)</f>
        <v/>
      </c>
      <c r="AN4" s="602"/>
      <c r="AO4" s="602"/>
      <c r="AP4" s="602"/>
      <c r="AQ4" s="602"/>
    </row>
    <row r="5" spans="1:47" ht="20.100000000000001" customHeight="1"/>
    <row r="6" spans="1:47" ht="24.95" customHeight="1">
      <c r="B6" s="470" t="s">
        <v>278</v>
      </c>
      <c r="C6" s="471"/>
      <c r="D6" s="285" t="s">
        <v>276</v>
      </c>
      <c r="E6" s="401"/>
      <c r="F6" s="401"/>
      <c r="G6" s="401"/>
      <c r="H6" s="574" t="str">
        <f>IF('1-1（表紙）'!$H$9="","鑑に林業経営体名を入力してください",'1-1（表紙）'!$H$9)</f>
        <v>鑑に林業経営体名を入力してください</v>
      </c>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row>
    <row r="7" spans="1:47" ht="24.95" customHeight="1">
      <c r="B7" s="472"/>
      <c r="C7" s="473"/>
      <c r="D7" s="285" t="s">
        <v>190</v>
      </c>
      <c r="E7" s="401"/>
      <c r="F7" s="401"/>
      <c r="G7" s="401"/>
      <c r="H7" s="574" t="str">
        <f>IF(('1-1（表紙）'!$J$10=""),"鑑に役職及び代表者名を入力してください",CONCATENATE('1-1（表紙）'!$H$10,"　",'1-1（表紙）'!$J$10))</f>
        <v>鑑に役職及び代表者名を入力してください</v>
      </c>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574"/>
      <c r="AL7" s="574"/>
      <c r="AM7" s="574"/>
      <c r="AN7" s="574"/>
      <c r="AO7" s="574"/>
      <c r="AP7" s="574"/>
      <c r="AQ7" s="574"/>
    </row>
    <row r="8" spans="1:47" ht="24.95" customHeight="1">
      <c r="B8" s="472"/>
      <c r="C8" s="473"/>
      <c r="D8" s="285" t="s">
        <v>277</v>
      </c>
      <c r="E8" s="401"/>
      <c r="F8" s="401"/>
      <c r="G8" s="401"/>
      <c r="H8" s="596"/>
      <c r="I8" s="596"/>
      <c r="J8" s="596"/>
      <c r="K8" s="596"/>
      <c r="L8" s="596"/>
      <c r="M8" s="596"/>
      <c r="N8" s="596"/>
      <c r="O8" s="596"/>
      <c r="P8" s="596"/>
      <c r="Q8" s="596"/>
      <c r="R8" s="596"/>
      <c r="S8" s="596"/>
      <c r="T8" s="596"/>
      <c r="U8" s="596"/>
      <c r="V8" s="596"/>
      <c r="W8" s="596"/>
      <c r="X8" s="596"/>
      <c r="Y8" s="596"/>
      <c r="Z8" s="596"/>
      <c r="AA8" s="401" t="s">
        <v>193</v>
      </c>
      <c r="AB8" s="401"/>
      <c r="AC8" s="401"/>
      <c r="AD8" s="401"/>
      <c r="AE8" s="401"/>
      <c r="AF8" s="593"/>
      <c r="AG8" s="594"/>
      <c r="AH8" s="594"/>
      <c r="AI8" s="594"/>
      <c r="AJ8" s="594"/>
      <c r="AK8" s="594"/>
      <c r="AL8" s="594"/>
      <c r="AM8" s="594"/>
      <c r="AN8" s="594"/>
      <c r="AO8" s="594"/>
      <c r="AP8" s="594"/>
      <c r="AQ8" s="595"/>
    </row>
    <row r="9" spans="1:47" ht="24.95" customHeight="1">
      <c r="B9" s="472"/>
      <c r="C9" s="473"/>
      <c r="D9" s="285" t="s">
        <v>191</v>
      </c>
      <c r="E9" s="401"/>
      <c r="F9" s="401"/>
      <c r="G9" s="401"/>
      <c r="H9" s="401" t="s">
        <v>192</v>
      </c>
      <c r="I9" s="401"/>
      <c r="J9" s="401"/>
      <c r="K9" s="401"/>
      <c r="L9" s="426"/>
      <c r="M9" s="427"/>
      <c r="N9" s="427"/>
      <c r="O9" s="427"/>
      <c r="P9" s="427"/>
      <c r="Q9" s="427"/>
      <c r="R9" s="427"/>
      <c r="S9" s="427"/>
      <c r="T9" s="427"/>
      <c r="U9" s="428"/>
      <c r="V9" s="401" t="s">
        <v>187</v>
      </c>
      <c r="W9" s="401"/>
      <c r="X9" s="401"/>
      <c r="Y9" s="401"/>
      <c r="Z9" s="401"/>
      <c r="AA9" s="590" t="str">
        <f>IF('1-1（表紙）'!I14="","",'1-1（表紙）'!I14)</f>
        <v/>
      </c>
      <c r="AB9" s="591"/>
      <c r="AC9" s="591"/>
      <c r="AD9" s="591"/>
      <c r="AE9" s="591"/>
      <c r="AF9" s="591"/>
      <c r="AG9" s="591"/>
      <c r="AH9" s="591"/>
      <c r="AI9" s="591"/>
      <c r="AJ9" s="591"/>
      <c r="AK9" s="591"/>
      <c r="AL9" s="591"/>
      <c r="AM9" s="591"/>
      <c r="AN9" s="591"/>
      <c r="AO9" s="591"/>
      <c r="AP9" s="591"/>
      <c r="AQ9" s="592"/>
    </row>
    <row r="10" spans="1:47" ht="24.95" customHeight="1">
      <c r="B10" s="472"/>
      <c r="C10" s="473"/>
      <c r="D10" s="285"/>
      <c r="E10" s="401"/>
      <c r="F10" s="401"/>
      <c r="G10" s="401"/>
      <c r="H10" s="593"/>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5"/>
    </row>
    <row r="11" spans="1:47" ht="24.95" customHeight="1" thickBot="1">
      <c r="B11" s="472"/>
      <c r="C11" s="473"/>
      <c r="D11" s="285" t="s">
        <v>194</v>
      </c>
      <c r="E11" s="401"/>
      <c r="F11" s="401"/>
      <c r="G11" s="401"/>
      <c r="H11" s="426"/>
      <c r="I11" s="427"/>
      <c r="J11" s="427"/>
      <c r="K11" s="427"/>
      <c r="L11" s="427"/>
      <c r="M11" s="427"/>
      <c r="N11" s="427"/>
      <c r="O11" s="427"/>
      <c r="P11" s="427"/>
      <c r="Q11" s="427"/>
      <c r="R11" s="427"/>
      <c r="S11" s="427"/>
      <c r="T11" s="427"/>
      <c r="U11" s="428"/>
      <c r="V11" s="401" t="s">
        <v>195</v>
      </c>
      <c r="W11" s="401"/>
      <c r="X11" s="401"/>
      <c r="Y11" s="401"/>
      <c r="Z11" s="401"/>
      <c r="AA11" s="426"/>
      <c r="AB11" s="427"/>
      <c r="AC11" s="427"/>
      <c r="AD11" s="427"/>
      <c r="AE11" s="427"/>
      <c r="AF11" s="427"/>
      <c r="AG11" s="427"/>
      <c r="AH11" s="427"/>
      <c r="AI11" s="427"/>
      <c r="AJ11" s="427"/>
      <c r="AK11" s="427"/>
      <c r="AL11" s="427"/>
      <c r="AM11" s="427"/>
      <c r="AN11" s="427"/>
      <c r="AO11" s="427"/>
      <c r="AP11" s="427"/>
      <c r="AQ11" s="428"/>
    </row>
    <row r="12" spans="1:47" ht="24.95" customHeight="1" thickTop="1">
      <c r="B12" s="472"/>
      <c r="C12" s="473"/>
      <c r="D12" s="439" t="s">
        <v>304</v>
      </c>
      <c r="E12" s="439"/>
      <c r="F12" s="439"/>
      <c r="G12" s="440"/>
      <c r="H12" s="578" t="s">
        <v>196</v>
      </c>
      <c r="I12" s="579"/>
      <c r="J12" s="579"/>
      <c r="K12" s="580"/>
      <c r="L12" s="575"/>
      <c r="M12" s="576"/>
      <c r="N12" s="576"/>
      <c r="O12" s="576"/>
      <c r="P12" s="576"/>
      <c r="Q12" s="576"/>
      <c r="R12" s="576"/>
      <c r="S12" s="576"/>
      <c r="T12" s="576"/>
      <c r="U12" s="577"/>
      <c r="V12" s="578" t="s">
        <v>197</v>
      </c>
      <c r="W12" s="579"/>
      <c r="X12" s="579"/>
      <c r="Y12" s="579"/>
      <c r="Z12" s="580"/>
      <c r="AA12" s="587"/>
      <c r="AB12" s="588"/>
      <c r="AC12" s="588"/>
      <c r="AD12" s="588"/>
      <c r="AE12" s="588"/>
      <c r="AF12" s="588"/>
      <c r="AG12" s="588"/>
      <c r="AH12" s="588"/>
      <c r="AI12" s="588"/>
      <c r="AJ12" s="588"/>
      <c r="AK12" s="588"/>
      <c r="AL12" s="588"/>
      <c r="AM12" s="588"/>
      <c r="AN12" s="588"/>
      <c r="AO12" s="588"/>
      <c r="AP12" s="588"/>
      <c r="AQ12" s="589"/>
      <c r="AS12" s="36" t="s">
        <v>390</v>
      </c>
      <c r="AT12" s="87" t="s">
        <v>390</v>
      </c>
      <c r="AU12" s="36" t="s">
        <v>390</v>
      </c>
    </row>
    <row r="13" spans="1:47" ht="24.95" customHeight="1" thickBot="1">
      <c r="B13" s="472"/>
      <c r="C13" s="473"/>
      <c r="D13" s="442"/>
      <c r="E13" s="442"/>
      <c r="F13" s="442"/>
      <c r="G13" s="443"/>
      <c r="H13" s="581" t="s">
        <v>268</v>
      </c>
      <c r="I13" s="582"/>
      <c r="J13" s="582"/>
      <c r="K13" s="583"/>
      <c r="L13" s="584"/>
      <c r="M13" s="585"/>
      <c r="N13" s="585"/>
      <c r="O13" s="585"/>
      <c r="P13" s="585"/>
      <c r="Q13" s="585"/>
      <c r="R13" s="585"/>
      <c r="S13" s="585"/>
      <c r="T13" s="585"/>
      <c r="U13" s="586"/>
      <c r="V13" s="581" t="s">
        <v>198</v>
      </c>
      <c r="W13" s="582"/>
      <c r="X13" s="582"/>
      <c r="Y13" s="582"/>
      <c r="Z13" s="582"/>
      <c r="AA13" s="582"/>
      <c r="AB13" s="582"/>
      <c r="AC13" s="582"/>
      <c r="AD13" s="582"/>
      <c r="AE13" s="583"/>
      <c r="AF13" s="584"/>
      <c r="AG13" s="585"/>
      <c r="AH13" s="585"/>
      <c r="AI13" s="585"/>
      <c r="AJ13" s="585"/>
      <c r="AK13" s="585"/>
      <c r="AL13" s="585"/>
      <c r="AM13" s="585"/>
      <c r="AN13" s="585"/>
      <c r="AO13" s="585"/>
      <c r="AP13" s="585"/>
      <c r="AQ13" s="586"/>
      <c r="AS13" s="435" t="s">
        <v>353</v>
      </c>
      <c r="AT13" s="154"/>
      <c r="AU13" s="131" t="s">
        <v>398</v>
      </c>
    </row>
    <row r="14" spans="1:47" ht="21.95" customHeight="1" thickTop="1">
      <c r="B14" s="472"/>
      <c r="C14" s="473"/>
      <c r="D14" s="438" t="s">
        <v>305</v>
      </c>
      <c r="E14" s="439"/>
      <c r="F14" s="439"/>
      <c r="G14" s="440"/>
      <c r="H14" s="453"/>
      <c r="I14" s="454"/>
      <c r="J14" s="457" t="s">
        <v>407</v>
      </c>
      <c r="K14" s="458"/>
      <c r="L14" s="458"/>
      <c r="M14" s="458"/>
      <c r="N14" s="458"/>
      <c r="O14" s="458"/>
      <c r="P14" s="458"/>
      <c r="Q14" s="458"/>
      <c r="R14" s="458"/>
      <c r="S14" s="458"/>
      <c r="T14" s="458"/>
      <c r="U14" s="458"/>
      <c r="V14" s="458"/>
      <c r="W14" s="458"/>
      <c r="X14" s="458"/>
      <c r="Y14" s="458"/>
      <c r="Z14" s="458"/>
      <c r="AA14" s="458"/>
      <c r="AB14" s="458"/>
      <c r="AC14" s="458"/>
      <c r="AD14" s="458"/>
      <c r="AE14" s="459"/>
      <c r="AF14" s="466" t="s">
        <v>400</v>
      </c>
      <c r="AG14" s="467"/>
      <c r="AH14" s="687"/>
      <c r="AI14" s="688"/>
      <c r="AJ14" s="691" t="s">
        <v>401</v>
      </c>
      <c r="AK14" s="692"/>
      <c r="AL14" s="692"/>
      <c r="AM14" s="692"/>
      <c r="AN14" s="692"/>
      <c r="AO14" s="692"/>
      <c r="AP14" s="692"/>
      <c r="AQ14" s="693"/>
      <c r="AS14" s="436"/>
      <c r="AU14" s="210"/>
    </row>
    <row r="15" spans="1:47" ht="21.95" customHeight="1" thickBot="1">
      <c r="A15" s="37"/>
      <c r="B15" s="472"/>
      <c r="C15" s="473"/>
      <c r="D15" s="441"/>
      <c r="E15" s="442"/>
      <c r="F15" s="442"/>
      <c r="G15" s="443"/>
      <c r="H15" s="455"/>
      <c r="I15" s="456"/>
      <c r="J15" s="460"/>
      <c r="K15" s="461"/>
      <c r="L15" s="461"/>
      <c r="M15" s="461"/>
      <c r="N15" s="461"/>
      <c r="O15" s="461"/>
      <c r="P15" s="461"/>
      <c r="Q15" s="461"/>
      <c r="R15" s="461"/>
      <c r="S15" s="461"/>
      <c r="T15" s="461"/>
      <c r="U15" s="461"/>
      <c r="V15" s="461"/>
      <c r="W15" s="461"/>
      <c r="X15" s="461"/>
      <c r="Y15" s="461"/>
      <c r="Z15" s="461"/>
      <c r="AA15" s="461"/>
      <c r="AB15" s="461"/>
      <c r="AC15" s="461"/>
      <c r="AD15" s="461"/>
      <c r="AE15" s="462"/>
      <c r="AF15" s="468"/>
      <c r="AG15" s="469"/>
      <c r="AH15" s="689"/>
      <c r="AI15" s="690"/>
      <c r="AJ15" s="694"/>
      <c r="AK15" s="695"/>
      <c r="AL15" s="695"/>
      <c r="AM15" s="695"/>
      <c r="AN15" s="695"/>
      <c r="AO15" s="695"/>
      <c r="AP15" s="695"/>
      <c r="AQ15" s="696"/>
      <c r="AS15" s="436"/>
      <c r="AU15" s="211"/>
    </row>
    <row r="16" spans="1:47" ht="24.95" customHeight="1" thickTop="1">
      <c r="A16" s="71"/>
      <c r="B16" s="474"/>
      <c r="C16" s="475"/>
      <c r="D16" s="326" t="s">
        <v>405</v>
      </c>
      <c r="E16" s="476"/>
      <c r="F16" s="476"/>
      <c r="G16" s="477"/>
      <c r="H16" s="295"/>
      <c r="I16" s="296"/>
      <c r="J16" s="297" t="s">
        <v>404</v>
      </c>
      <c r="K16" s="298"/>
      <c r="L16" s="298"/>
      <c r="M16" s="298"/>
      <c r="N16" s="298"/>
      <c r="O16" s="298"/>
      <c r="P16" s="298"/>
      <c r="Q16" s="298"/>
      <c r="R16" s="298"/>
      <c r="S16" s="298"/>
      <c r="T16" s="298"/>
      <c r="U16" s="299"/>
      <c r="V16" s="71"/>
      <c r="W16" s="71"/>
      <c r="X16" s="71"/>
      <c r="Y16" s="71"/>
      <c r="Z16" s="71"/>
      <c r="AA16" s="71"/>
      <c r="AB16" s="71"/>
      <c r="AC16" s="71"/>
      <c r="AD16" s="71"/>
      <c r="AE16" s="71"/>
      <c r="AF16" s="71"/>
      <c r="AG16" s="71"/>
      <c r="AH16" s="71"/>
      <c r="AI16" s="71"/>
      <c r="AJ16" s="71"/>
      <c r="AK16" s="71"/>
      <c r="AL16" s="71"/>
      <c r="AM16" s="71"/>
      <c r="AN16" s="71"/>
      <c r="AO16" s="71"/>
      <c r="AP16" s="71"/>
      <c r="AQ16" s="71"/>
      <c r="AS16" s="436"/>
      <c r="AT16" s="154"/>
      <c r="AU16" s="212"/>
    </row>
    <row r="17" spans="1:47" ht="15" customHeight="1">
      <c r="B17" s="86"/>
      <c r="C17" s="86"/>
      <c r="D17" s="170"/>
      <c r="E17" s="170"/>
      <c r="F17" s="170"/>
      <c r="G17" s="170"/>
      <c r="H17" s="170"/>
      <c r="I17" s="170"/>
      <c r="J17" s="170"/>
      <c r="K17" s="170"/>
      <c r="L17" s="170"/>
      <c r="M17" s="170"/>
      <c r="N17" s="170"/>
      <c r="O17" s="170"/>
      <c r="P17" s="170"/>
      <c r="Q17" s="170"/>
      <c r="R17" s="170"/>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S17" s="437"/>
      <c r="AT17" s="154"/>
      <c r="AU17" s="212"/>
    </row>
    <row r="18" spans="1:47" ht="27" customHeight="1">
      <c r="B18" s="363" t="s">
        <v>379</v>
      </c>
      <c r="C18" s="364"/>
      <c r="D18" s="364"/>
      <c r="E18" s="364"/>
      <c r="F18" s="364"/>
      <c r="G18" s="364"/>
      <c r="H18" s="364"/>
      <c r="I18" s="364"/>
      <c r="J18" s="364"/>
      <c r="K18" s="364"/>
      <c r="L18" s="364"/>
      <c r="M18" s="364"/>
      <c r="N18" s="364"/>
      <c r="O18" s="364"/>
      <c r="P18" s="364"/>
      <c r="Q18" s="365"/>
      <c r="R18" s="543"/>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4"/>
      <c r="AP18" s="544"/>
      <c r="AQ18" s="545"/>
      <c r="AS18" s="155" t="str">
        <f>IF(AND(LEN(R18)&gt;0,LEN(R18)=リスト!AD16),リスト!AC16,IF(AND(LEN(R18)&gt;0,LEN(R18)=リスト!AD17),リスト!AC17,""))</f>
        <v/>
      </c>
      <c r="AT18" s="154"/>
      <c r="AU18" s="211">
        <v>1</v>
      </c>
    </row>
    <row r="19" spans="1:47" ht="15" customHeight="1">
      <c r="B19" s="84"/>
      <c r="C19" s="86"/>
      <c r="D19" s="84"/>
      <c r="E19" s="84"/>
      <c r="F19" s="84"/>
      <c r="G19" s="84"/>
      <c r="H19" s="84"/>
      <c r="I19" s="84"/>
      <c r="J19" s="84"/>
      <c r="K19" s="84"/>
      <c r="L19" s="84"/>
      <c r="M19" s="84"/>
      <c r="N19" s="84"/>
      <c r="O19" s="84"/>
      <c r="P19" s="84"/>
      <c r="Q19" s="84"/>
      <c r="R19" s="84"/>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S19" s="154"/>
      <c r="AT19" s="154"/>
      <c r="AU19" s="212"/>
    </row>
    <row r="20" spans="1:47" ht="20.100000000000001" customHeight="1">
      <c r="B20" s="489" t="s">
        <v>380</v>
      </c>
      <c r="C20" s="551"/>
      <c r="D20" s="551"/>
      <c r="E20" s="551"/>
      <c r="F20" s="551"/>
      <c r="G20" s="551"/>
      <c r="H20" s="537" t="s">
        <v>307</v>
      </c>
      <c r="I20" s="538"/>
      <c r="J20" s="538"/>
      <c r="K20" s="538"/>
      <c r="L20" s="538"/>
      <c r="M20" s="538"/>
      <c r="N20" s="538"/>
      <c r="O20" s="538"/>
      <c r="P20" s="538"/>
      <c r="Q20" s="539"/>
      <c r="R20" s="348"/>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50"/>
      <c r="AS20" s="155" t="str">
        <f>IF(AND(LEN(R20)&gt;0,LEN(R20)=リスト!AD20),リスト!AC20,IF(AND(LEN(R20)&gt;0,LEN(R20)=リスト!AD21),リスト!AC21,IF(AND(LEN(R20)&gt;0,LEN(R20)=リスト!AD22),リスト!AC22,"")))</f>
        <v/>
      </c>
      <c r="AT20" s="154"/>
      <c r="AU20" s="211">
        <v>1</v>
      </c>
    </row>
    <row r="21" spans="1:47" ht="20.100000000000001" customHeight="1">
      <c r="B21" s="552"/>
      <c r="C21" s="553"/>
      <c r="D21" s="553"/>
      <c r="E21" s="553"/>
      <c r="F21" s="553"/>
      <c r="G21" s="553"/>
      <c r="H21" s="562" t="s">
        <v>308</v>
      </c>
      <c r="I21" s="563"/>
      <c r="J21" s="563"/>
      <c r="K21" s="563"/>
      <c r="L21" s="563"/>
      <c r="M21" s="563"/>
      <c r="N21" s="563"/>
      <c r="O21" s="563"/>
      <c r="P21" s="563"/>
      <c r="Q21" s="564"/>
      <c r="R21" s="360"/>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2"/>
      <c r="AS21" s="155" t="str">
        <f>IF(AND(LEN(R21)&gt;0,LEN(R21)=リスト!AD24),リスト!AC24,IF(AND(LEN(R21)&gt;0,LEN(R21)=リスト!AD25),リスト!AC25,IF(AND(LEN(R21)&gt;0,LEN(R21)=リスト!AD26),リスト!AC26,"")))</f>
        <v/>
      </c>
      <c r="AT21" s="154"/>
      <c r="AU21" s="212"/>
    </row>
    <row r="22" spans="1:47" ht="20.100000000000001" customHeight="1">
      <c r="B22" s="552"/>
      <c r="C22" s="553"/>
      <c r="D22" s="553"/>
      <c r="E22" s="553"/>
      <c r="F22" s="553"/>
      <c r="G22" s="553"/>
      <c r="H22" s="562" t="s">
        <v>309</v>
      </c>
      <c r="I22" s="563"/>
      <c r="J22" s="563"/>
      <c r="K22" s="563"/>
      <c r="L22" s="563"/>
      <c r="M22" s="563"/>
      <c r="N22" s="563"/>
      <c r="O22" s="563"/>
      <c r="P22" s="563"/>
      <c r="Q22" s="564"/>
      <c r="R22" s="360"/>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2"/>
      <c r="AS22" s="155" t="str">
        <f>IF(AND(LEN(R22)&gt;0,LEN(R22)=リスト!AD28),リスト!AC28,IF(AND(LEN(R22)&gt;0,LEN(R22)=リスト!AD29),リスト!AC29,IF(AND(LEN(R22)&gt;0,LEN(R22)=リスト!AD30),リスト!AC30,"")))</f>
        <v/>
      </c>
      <c r="AT22" s="154"/>
      <c r="AU22" s="212"/>
    </row>
    <row r="23" spans="1:47" ht="35.1" customHeight="1">
      <c r="B23" s="552"/>
      <c r="C23" s="553"/>
      <c r="D23" s="553"/>
      <c r="E23" s="553"/>
      <c r="F23" s="553"/>
      <c r="G23" s="553"/>
      <c r="H23" s="562" t="s">
        <v>310</v>
      </c>
      <c r="I23" s="563"/>
      <c r="J23" s="563"/>
      <c r="K23" s="563"/>
      <c r="L23" s="563"/>
      <c r="M23" s="563"/>
      <c r="N23" s="563"/>
      <c r="O23" s="563"/>
      <c r="P23" s="563"/>
      <c r="Q23" s="564"/>
      <c r="R23" s="548"/>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50"/>
      <c r="AS23" s="155" t="str">
        <f>IF(AND(LEN(R23)&gt;0,LEN(R23)=リスト!AD32),リスト!AC32,IF(AND(LEN(R23)&gt;0,LEN(R23)=リスト!AD33),リスト!AC33,IF(AND(LEN(R23)&gt;0,LEN(R23)=リスト!AD34),リスト!AC34,"")))</f>
        <v/>
      </c>
      <c r="AT23" s="154"/>
      <c r="AU23" s="212"/>
    </row>
    <row r="24" spans="1:47" ht="35.1" customHeight="1">
      <c r="B24" s="552"/>
      <c r="C24" s="553"/>
      <c r="D24" s="553"/>
      <c r="E24" s="553"/>
      <c r="F24" s="553"/>
      <c r="G24" s="553"/>
      <c r="H24" s="559" t="s">
        <v>311</v>
      </c>
      <c r="I24" s="560"/>
      <c r="J24" s="560"/>
      <c r="K24" s="560"/>
      <c r="L24" s="560"/>
      <c r="M24" s="560"/>
      <c r="N24" s="560"/>
      <c r="O24" s="560"/>
      <c r="P24" s="560"/>
      <c r="Q24" s="561"/>
      <c r="R24" s="548"/>
      <c r="S24" s="549"/>
      <c r="T24" s="549"/>
      <c r="U24" s="549"/>
      <c r="V24" s="549"/>
      <c r="W24" s="549"/>
      <c r="X24" s="549"/>
      <c r="Y24" s="549"/>
      <c r="Z24" s="549"/>
      <c r="AA24" s="549"/>
      <c r="AB24" s="549"/>
      <c r="AC24" s="549"/>
      <c r="AD24" s="549"/>
      <c r="AE24" s="549"/>
      <c r="AF24" s="549"/>
      <c r="AG24" s="549"/>
      <c r="AH24" s="549"/>
      <c r="AI24" s="549"/>
      <c r="AJ24" s="549"/>
      <c r="AK24" s="549"/>
      <c r="AL24" s="549"/>
      <c r="AM24" s="549"/>
      <c r="AN24" s="549"/>
      <c r="AO24" s="549"/>
      <c r="AP24" s="549"/>
      <c r="AQ24" s="550"/>
      <c r="AS24" s="155" t="str">
        <f>IF(AND(LEN(R24)&gt;0,LEN(R24)=リスト!AD36),リスト!AC36,IF(AND(LEN(R24)&gt;0,LEN(R24)=リスト!AD37),リスト!AC37,""))</f>
        <v/>
      </c>
      <c r="AT24" s="154"/>
      <c r="AU24" s="212"/>
    </row>
    <row r="25" spans="1:47" ht="20.100000000000001" customHeight="1">
      <c r="B25" s="554"/>
      <c r="C25" s="555"/>
      <c r="D25" s="555"/>
      <c r="E25" s="555"/>
      <c r="F25" s="555"/>
      <c r="G25" s="555"/>
      <c r="H25" s="556" t="s">
        <v>312</v>
      </c>
      <c r="I25" s="557"/>
      <c r="J25" s="557"/>
      <c r="K25" s="557"/>
      <c r="L25" s="557"/>
      <c r="M25" s="557"/>
      <c r="N25" s="557"/>
      <c r="O25" s="557"/>
      <c r="P25" s="557"/>
      <c r="Q25" s="558"/>
      <c r="R25" s="540"/>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2"/>
      <c r="AS25" s="155" t="str">
        <f>IF(AND(LEN(R25)&gt;0,LEN(R25)=リスト!AD39),リスト!AC39,IF(AND(LEN(R25)&gt;0,LEN(R25)=リスト!AD40),リスト!AC40,""))</f>
        <v/>
      </c>
      <c r="AT25" s="154"/>
      <c r="AU25" s="212"/>
    </row>
    <row r="26" spans="1:47" ht="30" customHeight="1">
      <c r="B26" s="363" t="s">
        <v>381</v>
      </c>
      <c r="C26" s="364"/>
      <c r="D26" s="364"/>
      <c r="E26" s="364"/>
      <c r="F26" s="364"/>
      <c r="G26" s="364"/>
      <c r="H26" s="364"/>
      <c r="I26" s="364"/>
      <c r="J26" s="364"/>
      <c r="K26" s="364"/>
      <c r="L26" s="364"/>
      <c r="M26" s="364"/>
      <c r="N26" s="364"/>
      <c r="O26" s="364"/>
      <c r="P26" s="364"/>
      <c r="Q26" s="365"/>
      <c r="R26" s="543"/>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5"/>
      <c r="AS26" s="155" t="str">
        <f>IF(AND(LEN(R26)&gt;0,LEN(R26)=リスト!AD42),リスト!AC42,IF(AND(LEN(R26)&gt;0,LEN(R26)=リスト!AD43),リスト!AC43,""))</f>
        <v/>
      </c>
      <c r="AT26" s="154"/>
      <c r="AU26" s="211">
        <v>1</v>
      </c>
    </row>
    <row r="27" spans="1:47" ht="30" customHeight="1">
      <c r="B27" s="363" t="s">
        <v>382</v>
      </c>
      <c r="C27" s="364"/>
      <c r="D27" s="364"/>
      <c r="E27" s="364"/>
      <c r="F27" s="364"/>
      <c r="G27" s="364"/>
      <c r="H27" s="364"/>
      <c r="I27" s="364"/>
      <c r="J27" s="364"/>
      <c r="K27" s="364"/>
      <c r="L27" s="364"/>
      <c r="M27" s="364"/>
      <c r="N27" s="364"/>
      <c r="O27" s="364"/>
      <c r="P27" s="364"/>
      <c r="Q27" s="365"/>
      <c r="R27" s="304"/>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6"/>
      <c r="AS27" s="155" t="str">
        <f>IF(AND(LEN(R27)&gt;0,LEN(R27)=リスト!AD45),リスト!AC45,IF(AND(LEN(R27)&gt;0,LEN(R27)=リスト!AD46),リスト!AC46,""))</f>
        <v/>
      </c>
      <c r="AT27" s="154"/>
      <c r="AU27" s="211">
        <v>1</v>
      </c>
    </row>
    <row r="28" spans="1:47" ht="30" customHeight="1">
      <c r="B28" s="363" t="s">
        <v>383</v>
      </c>
      <c r="C28" s="364"/>
      <c r="D28" s="364"/>
      <c r="E28" s="364"/>
      <c r="F28" s="364"/>
      <c r="G28" s="364"/>
      <c r="H28" s="364"/>
      <c r="I28" s="364"/>
      <c r="J28" s="364"/>
      <c r="K28" s="364"/>
      <c r="L28" s="364"/>
      <c r="M28" s="364"/>
      <c r="N28" s="364"/>
      <c r="O28" s="364"/>
      <c r="P28" s="364"/>
      <c r="Q28" s="365"/>
      <c r="R28" s="304"/>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6"/>
      <c r="AS28" s="155" t="str">
        <f>IF(AND(LEN(R28)&gt;0,LEN(R28)=リスト!AD48),リスト!AC48,IF(AND(LEN(R28)&gt;0,LEN(R28)=リスト!AD49),リスト!AC49,""))</f>
        <v/>
      </c>
      <c r="AT28" s="154"/>
      <c r="AU28" s="211">
        <v>1</v>
      </c>
    </row>
    <row r="29" spans="1:47" s="132" customFormat="1" ht="30" customHeight="1">
      <c r="A29" s="37"/>
      <c r="B29" s="463" t="s">
        <v>384</v>
      </c>
      <c r="C29" s="464"/>
      <c r="D29" s="464"/>
      <c r="E29" s="464"/>
      <c r="F29" s="464"/>
      <c r="G29" s="464"/>
      <c r="H29" s="464"/>
      <c r="I29" s="464"/>
      <c r="J29" s="464"/>
      <c r="K29" s="464"/>
      <c r="L29" s="464"/>
      <c r="M29" s="464"/>
      <c r="N29" s="464"/>
      <c r="O29" s="464"/>
      <c r="P29" s="464"/>
      <c r="Q29" s="465"/>
      <c r="R29" s="304"/>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6"/>
      <c r="AR29" s="37"/>
      <c r="AS29" s="155" t="str">
        <f>IF(AND(LEN(R29)&gt;0,LEN(R29)=リスト!AD51),リスト!AC51,IF(AND(LEN(R29)&gt;0,LEN(R29)=リスト!AD52),リスト!AC52,""))</f>
        <v/>
      </c>
      <c r="AT29" s="156"/>
      <c r="AU29" s="211">
        <v>1</v>
      </c>
    </row>
    <row r="30" spans="1:47" s="132" customFormat="1" ht="30" customHeight="1">
      <c r="A30" s="37"/>
      <c r="B30" s="463" t="s">
        <v>385</v>
      </c>
      <c r="C30" s="464"/>
      <c r="D30" s="464"/>
      <c r="E30" s="464"/>
      <c r="F30" s="464"/>
      <c r="G30" s="464"/>
      <c r="H30" s="464"/>
      <c r="I30" s="464"/>
      <c r="J30" s="464"/>
      <c r="K30" s="464"/>
      <c r="L30" s="464"/>
      <c r="M30" s="464"/>
      <c r="N30" s="464"/>
      <c r="O30" s="464"/>
      <c r="P30" s="464"/>
      <c r="Q30" s="465"/>
      <c r="R30" s="304"/>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6"/>
      <c r="AR30" s="37"/>
      <c r="AS30" s="155" t="str">
        <f>IF(AND(LEN(R30)&gt;0,LEN(R30)=リスト!AD54),リスト!AC54,IF(AND(LEN(R30)&gt;0,LEN(R30)=リスト!AD55),リスト!AC55,IF(AND(LEN(R30)&gt;0,LEN(R30)=リスト!AD56),リスト!AC56,"")))</f>
        <v/>
      </c>
      <c r="AT30" s="156"/>
      <c r="AU30" s="211">
        <v>1</v>
      </c>
    </row>
    <row r="31" spans="1:47" ht="15" customHeight="1">
      <c r="B31" s="118"/>
      <c r="C31" s="118"/>
      <c r="D31" s="118"/>
      <c r="E31" s="118"/>
      <c r="F31" s="118"/>
      <c r="G31" s="118"/>
      <c r="H31" s="118"/>
      <c r="I31" s="118"/>
      <c r="J31" s="118"/>
      <c r="K31" s="119"/>
      <c r="L31" s="119"/>
      <c r="M31" s="119"/>
      <c r="N31" s="119"/>
      <c r="O31" s="119"/>
      <c r="P31" s="119"/>
      <c r="Q31" s="119"/>
      <c r="R31" s="119"/>
      <c r="S31" s="119"/>
      <c r="T31" s="119"/>
      <c r="U31" s="119"/>
      <c r="V31" s="119"/>
      <c r="W31" s="119"/>
      <c r="X31" s="119"/>
      <c r="Y31" s="119"/>
      <c r="Z31" s="119"/>
      <c r="AA31" s="119"/>
      <c r="AB31" s="119"/>
      <c r="AC31" s="119"/>
      <c r="AD31" s="71"/>
      <c r="AE31" s="117"/>
      <c r="AF31" s="117"/>
      <c r="AG31" s="117"/>
      <c r="AH31" s="117"/>
      <c r="AI31" s="117"/>
      <c r="AJ31" s="117"/>
      <c r="AK31" s="117"/>
      <c r="AL31" s="117"/>
      <c r="AM31" s="117"/>
      <c r="AN31" s="117"/>
      <c r="AO31" s="117"/>
      <c r="AP31" s="117"/>
      <c r="AQ31" s="117"/>
      <c r="AS31" s="154"/>
      <c r="AT31" s="154"/>
      <c r="AU31" s="212"/>
    </row>
    <row r="32" spans="1:47" ht="18" customHeight="1">
      <c r="B32" s="511" t="s">
        <v>355</v>
      </c>
      <c r="C32" s="512"/>
      <c r="D32" s="512"/>
      <c r="E32" s="512"/>
      <c r="F32" s="512"/>
      <c r="G32" s="512"/>
      <c r="H32" s="512"/>
      <c r="I32" s="512"/>
      <c r="J32" s="513"/>
      <c r="K32" s="517" t="s">
        <v>386</v>
      </c>
      <c r="L32" s="518"/>
      <c r="M32" s="518"/>
      <c r="N32" s="518"/>
      <c r="O32" s="518"/>
      <c r="P32" s="518"/>
      <c r="Q32" s="518"/>
      <c r="R32" s="518"/>
      <c r="S32" s="518"/>
      <c r="T32" s="518"/>
      <c r="U32" s="518"/>
      <c r="V32" s="518"/>
      <c r="W32" s="518"/>
      <c r="X32" s="518"/>
      <c r="Y32" s="518"/>
      <c r="Z32" s="518"/>
      <c r="AA32" s="518"/>
      <c r="AB32" s="518"/>
      <c r="AC32" s="519"/>
      <c r="AD32" s="83"/>
      <c r="AE32" s="523" t="s">
        <v>260</v>
      </c>
      <c r="AF32" s="490"/>
      <c r="AG32" s="490"/>
      <c r="AH32" s="490"/>
      <c r="AI32" s="490"/>
      <c r="AJ32" s="490"/>
      <c r="AK32" s="490"/>
      <c r="AL32" s="490"/>
      <c r="AM32" s="490"/>
      <c r="AN32" s="490"/>
      <c r="AO32" s="490"/>
      <c r="AP32" s="490"/>
      <c r="AQ32" s="491"/>
      <c r="AR32" s="230"/>
      <c r="AS32" s="154"/>
      <c r="AT32" s="154"/>
      <c r="AU32" s="211">
        <v>1</v>
      </c>
    </row>
    <row r="33" spans="2:47" ht="18" customHeight="1">
      <c r="B33" s="514"/>
      <c r="C33" s="515"/>
      <c r="D33" s="515"/>
      <c r="E33" s="515"/>
      <c r="F33" s="515"/>
      <c r="G33" s="515"/>
      <c r="H33" s="515"/>
      <c r="I33" s="515"/>
      <c r="J33" s="516"/>
      <c r="K33" s="480" t="s">
        <v>394</v>
      </c>
      <c r="L33" s="481"/>
      <c r="M33" s="481"/>
      <c r="N33" s="482"/>
      <c r="O33" s="480" t="s">
        <v>288</v>
      </c>
      <c r="P33" s="481"/>
      <c r="Q33" s="482"/>
      <c r="R33" s="480" t="s">
        <v>292</v>
      </c>
      <c r="S33" s="481"/>
      <c r="T33" s="482"/>
      <c r="U33" s="480" t="s">
        <v>297</v>
      </c>
      <c r="V33" s="481"/>
      <c r="W33" s="482"/>
      <c r="X33" s="480" t="s">
        <v>395</v>
      </c>
      <c r="Y33" s="481"/>
      <c r="Z33" s="482"/>
      <c r="AA33" s="520" t="s">
        <v>247</v>
      </c>
      <c r="AB33" s="521"/>
      <c r="AC33" s="522"/>
      <c r="AD33" s="83"/>
      <c r="AE33" s="495" t="str">
        <f>"［自社_就業（"&amp;AA38&amp;"名）+他社_就業（"&amp;AA41&amp;"名）］÷ＦＷ１研修生数（"&amp; AA35&amp;"名）"</f>
        <v>［自社_就業（名）+他社_就業（名）］÷ＦＷ１研修生数（名）</v>
      </c>
      <c r="AF33" s="496"/>
      <c r="AG33" s="496"/>
      <c r="AH33" s="496"/>
      <c r="AI33" s="496"/>
      <c r="AJ33" s="496"/>
      <c r="AK33" s="496"/>
      <c r="AL33" s="496"/>
      <c r="AM33" s="496"/>
      <c r="AN33" s="496"/>
      <c r="AO33" s="496"/>
      <c r="AP33" s="496"/>
      <c r="AQ33" s="497"/>
      <c r="AR33" s="230"/>
      <c r="AS33" s="154"/>
      <c r="AT33" s="154"/>
      <c r="AU33" s="211">
        <v>5</v>
      </c>
    </row>
    <row r="34" spans="2:47" ht="9.9499999999999993" customHeight="1">
      <c r="B34" s="429" t="s">
        <v>258</v>
      </c>
      <c r="C34" s="430"/>
      <c r="D34" s="430"/>
      <c r="E34" s="430"/>
      <c r="F34" s="430"/>
      <c r="G34" s="430"/>
      <c r="H34" s="430"/>
      <c r="I34" s="430"/>
      <c r="J34" s="431"/>
      <c r="K34" s="526" t="str">
        <f>IF(SUM(K37:N45)&lt;&gt;0,SUM(K37:N45),"")</f>
        <v/>
      </c>
      <c r="L34" s="527"/>
      <c r="M34" s="527"/>
      <c r="N34" s="528"/>
      <c r="O34" s="526" t="str">
        <f>IF(SUM(O37:Q45)&lt;&gt;0,SUM(O37:Q45),"")</f>
        <v/>
      </c>
      <c r="P34" s="527"/>
      <c r="Q34" s="528"/>
      <c r="R34" s="526" t="str">
        <f>IF(SUM(R37:T45)&lt;&gt;0,SUM(R37:T45),"")</f>
        <v/>
      </c>
      <c r="S34" s="527"/>
      <c r="T34" s="528"/>
      <c r="U34" s="526" t="str">
        <f>IF(SUM(U37:W45)&lt;&gt;0,SUM(U37:W45),"")</f>
        <v/>
      </c>
      <c r="V34" s="527"/>
      <c r="W34" s="528"/>
      <c r="X34" s="526" t="str">
        <f>IF(SUM(X37:Z45)&lt;&gt;0,SUM(X37:Z45),"")</f>
        <v/>
      </c>
      <c r="Y34" s="527"/>
      <c r="Z34" s="528"/>
      <c r="AA34" s="526" t="str">
        <f>IF(SUM(AA37:AC45)&lt;&gt;0,SUM(AA37:AC45),"")</f>
        <v/>
      </c>
      <c r="AB34" s="527"/>
      <c r="AC34" s="528"/>
      <c r="AD34" s="83"/>
      <c r="AE34" s="308" t="str">
        <f>IF(AA34&lt;&gt;"",IF(SUM(AA37:AC42)&gt;0,SUM(AA37:AC42)/AA34,0),"")</f>
        <v/>
      </c>
      <c r="AF34" s="309"/>
      <c r="AG34" s="309"/>
      <c r="AH34" s="309"/>
      <c r="AI34" s="309"/>
      <c r="AJ34" s="309"/>
      <c r="AK34" s="309"/>
      <c r="AL34" s="309"/>
      <c r="AM34" s="309"/>
      <c r="AN34" s="309"/>
      <c r="AO34" s="309"/>
      <c r="AP34" s="309"/>
      <c r="AQ34" s="310"/>
      <c r="AR34" s="230"/>
      <c r="AS34" s="154"/>
      <c r="AT34" s="154"/>
      <c r="AU34" s="212"/>
    </row>
    <row r="35" spans="2:47" ht="9.9499999999999993" customHeight="1">
      <c r="B35" s="432"/>
      <c r="C35" s="433"/>
      <c r="D35" s="433"/>
      <c r="E35" s="433"/>
      <c r="F35" s="433"/>
      <c r="G35" s="433"/>
      <c r="H35" s="433"/>
      <c r="I35" s="433"/>
      <c r="J35" s="434"/>
      <c r="K35" s="529"/>
      <c r="L35" s="530"/>
      <c r="M35" s="530"/>
      <c r="N35" s="531"/>
      <c r="O35" s="529"/>
      <c r="P35" s="530"/>
      <c r="Q35" s="531"/>
      <c r="R35" s="529"/>
      <c r="S35" s="530"/>
      <c r="T35" s="531"/>
      <c r="U35" s="529"/>
      <c r="V35" s="530"/>
      <c r="W35" s="531"/>
      <c r="X35" s="529"/>
      <c r="Y35" s="530"/>
      <c r="Z35" s="531"/>
      <c r="AA35" s="529"/>
      <c r="AB35" s="530"/>
      <c r="AC35" s="531"/>
      <c r="AD35" s="83"/>
      <c r="AE35" s="311"/>
      <c r="AF35" s="312"/>
      <c r="AG35" s="312"/>
      <c r="AH35" s="312"/>
      <c r="AI35" s="312"/>
      <c r="AJ35" s="312"/>
      <c r="AK35" s="312"/>
      <c r="AL35" s="312"/>
      <c r="AM35" s="312"/>
      <c r="AN35" s="312"/>
      <c r="AO35" s="312"/>
      <c r="AP35" s="312"/>
      <c r="AQ35" s="313"/>
      <c r="AR35" s="230"/>
      <c r="AS35" s="154"/>
      <c r="AT35" s="154"/>
      <c r="AU35" s="212"/>
    </row>
    <row r="36" spans="2:47" ht="9.9499999999999993" customHeight="1">
      <c r="B36" s="432"/>
      <c r="C36" s="433"/>
      <c r="D36" s="433"/>
      <c r="E36" s="433"/>
      <c r="F36" s="433"/>
      <c r="G36" s="433"/>
      <c r="H36" s="433"/>
      <c r="I36" s="433"/>
      <c r="J36" s="434"/>
      <c r="K36" s="532"/>
      <c r="L36" s="533"/>
      <c r="M36" s="533"/>
      <c r="N36" s="534"/>
      <c r="O36" s="532"/>
      <c r="P36" s="533"/>
      <c r="Q36" s="534"/>
      <c r="R36" s="532"/>
      <c r="S36" s="533"/>
      <c r="T36" s="534"/>
      <c r="U36" s="532"/>
      <c r="V36" s="533"/>
      <c r="W36" s="534"/>
      <c r="X36" s="532"/>
      <c r="Y36" s="533"/>
      <c r="Z36" s="534"/>
      <c r="AA36" s="532"/>
      <c r="AB36" s="533"/>
      <c r="AC36" s="534"/>
      <c r="AD36" s="83"/>
      <c r="AE36" s="314"/>
      <c r="AF36" s="315"/>
      <c r="AG36" s="315"/>
      <c r="AH36" s="315"/>
      <c r="AI36" s="315"/>
      <c r="AJ36" s="315"/>
      <c r="AK36" s="315"/>
      <c r="AL36" s="315"/>
      <c r="AM36" s="315"/>
      <c r="AN36" s="315"/>
      <c r="AO36" s="315"/>
      <c r="AP36" s="315"/>
      <c r="AQ36" s="316"/>
      <c r="AR36" s="230"/>
      <c r="AT36" s="154"/>
      <c r="AU36" s="212"/>
    </row>
    <row r="37" spans="2:47" ht="9" customHeight="1">
      <c r="B37" s="344" t="s">
        <v>248</v>
      </c>
      <c r="C37" s="345"/>
      <c r="D37" s="565" t="s">
        <v>245</v>
      </c>
      <c r="E37" s="566"/>
      <c r="F37" s="566"/>
      <c r="G37" s="566"/>
      <c r="H37" s="566"/>
      <c r="I37" s="566"/>
      <c r="J37" s="567"/>
      <c r="K37" s="535"/>
      <c r="L37" s="535"/>
      <c r="M37" s="535"/>
      <c r="N37" s="535"/>
      <c r="O37" s="351"/>
      <c r="P37" s="352"/>
      <c r="Q37" s="353"/>
      <c r="R37" s="351"/>
      <c r="S37" s="352"/>
      <c r="T37" s="352"/>
      <c r="U37" s="535"/>
      <c r="V37" s="535"/>
      <c r="W37" s="535"/>
      <c r="X37" s="535"/>
      <c r="Y37" s="535"/>
      <c r="Z37" s="535"/>
      <c r="AA37" s="524" t="str">
        <f>IF(SUM(K37:Z39)&lt;&gt;0,SUM(K37:Z39),"")</f>
        <v/>
      </c>
      <c r="AB37" s="524"/>
      <c r="AC37" s="524"/>
      <c r="AD37" s="83"/>
      <c r="AE37" s="546" t="str">
        <f>IF(AS39="NG","(↑)過去5年間のFW1研修生に関して、定着率が50%未満かつ5名を超える者が林業から離脱している場合はFW1研修は原則不採択となります","")</f>
        <v/>
      </c>
      <c r="AF37" s="546"/>
      <c r="AG37" s="546"/>
      <c r="AH37" s="546"/>
      <c r="AI37" s="546"/>
      <c r="AJ37" s="546"/>
      <c r="AK37" s="546"/>
      <c r="AL37" s="546"/>
      <c r="AM37" s="546"/>
      <c r="AN37" s="546"/>
      <c r="AO37" s="546"/>
      <c r="AP37" s="546"/>
      <c r="AQ37" s="546"/>
      <c r="AR37" s="230"/>
      <c r="AS37" s="207" t="s">
        <v>392</v>
      </c>
      <c r="AT37" s="156"/>
      <c r="AU37" s="212"/>
    </row>
    <row r="38" spans="2:47" ht="9" customHeight="1">
      <c r="B38" s="344"/>
      <c r="C38" s="345"/>
      <c r="D38" s="568"/>
      <c r="E38" s="569"/>
      <c r="F38" s="569"/>
      <c r="G38" s="569"/>
      <c r="H38" s="569"/>
      <c r="I38" s="569"/>
      <c r="J38" s="570"/>
      <c r="K38" s="318"/>
      <c r="L38" s="318"/>
      <c r="M38" s="318"/>
      <c r="N38" s="318"/>
      <c r="O38" s="354"/>
      <c r="P38" s="355"/>
      <c r="Q38" s="356"/>
      <c r="R38" s="354"/>
      <c r="S38" s="355"/>
      <c r="T38" s="355"/>
      <c r="U38" s="318"/>
      <c r="V38" s="318"/>
      <c r="W38" s="318"/>
      <c r="X38" s="318"/>
      <c r="Y38" s="318"/>
      <c r="Z38" s="318"/>
      <c r="AA38" s="375"/>
      <c r="AB38" s="375"/>
      <c r="AC38" s="375"/>
      <c r="AD38" s="83"/>
      <c r="AE38" s="547"/>
      <c r="AF38" s="547"/>
      <c r="AG38" s="547"/>
      <c r="AH38" s="547"/>
      <c r="AI38" s="547"/>
      <c r="AJ38" s="547"/>
      <c r="AK38" s="547"/>
      <c r="AL38" s="547"/>
      <c r="AM38" s="547"/>
      <c r="AN38" s="547"/>
      <c r="AO38" s="547"/>
      <c r="AP38" s="547"/>
      <c r="AQ38" s="547"/>
      <c r="AR38" s="230"/>
      <c r="AS38" s="209" t="s">
        <v>391</v>
      </c>
      <c r="AT38" s="156"/>
      <c r="AU38" s="212"/>
    </row>
    <row r="39" spans="2:47" ht="9" customHeight="1">
      <c r="B39" s="344"/>
      <c r="C39" s="345"/>
      <c r="D39" s="571"/>
      <c r="E39" s="572"/>
      <c r="F39" s="572"/>
      <c r="G39" s="572"/>
      <c r="H39" s="572"/>
      <c r="I39" s="572"/>
      <c r="J39" s="573"/>
      <c r="K39" s="536"/>
      <c r="L39" s="536"/>
      <c r="M39" s="536"/>
      <c r="N39" s="536"/>
      <c r="O39" s="357"/>
      <c r="P39" s="358"/>
      <c r="Q39" s="359"/>
      <c r="R39" s="357"/>
      <c r="S39" s="358"/>
      <c r="T39" s="358"/>
      <c r="U39" s="536"/>
      <c r="V39" s="536"/>
      <c r="W39" s="536"/>
      <c r="X39" s="536"/>
      <c r="Y39" s="536"/>
      <c r="Z39" s="536"/>
      <c r="AA39" s="525"/>
      <c r="AB39" s="525"/>
      <c r="AC39" s="525"/>
      <c r="AD39" s="83"/>
      <c r="AE39" s="547"/>
      <c r="AF39" s="547"/>
      <c r="AG39" s="547"/>
      <c r="AH39" s="547"/>
      <c r="AI39" s="547"/>
      <c r="AJ39" s="547"/>
      <c r="AK39" s="547"/>
      <c r="AL39" s="547"/>
      <c r="AM39" s="547"/>
      <c r="AN39" s="547"/>
      <c r="AO39" s="547"/>
      <c r="AP39" s="547"/>
      <c r="AQ39" s="547"/>
      <c r="AR39" s="230"/>
      <c r="AS39" s="208" t="str">
        <f>IF(AND(AA43&lt;&gt;"", AA43&gt;5, AE34&lt;&gt;"", AE34&lt;0.5), "NG","")</f>
        <v/>
      </c>
      <c r="AT39" s="154"/>
      <c r="AU39" s="212"/>
    </row>
    <row r="40" spans="2:47" ht="9" customHeight="1">
      <c r="B40" s="344"/>
      <c r="C40" s="345"/>
      <c r="D40" s="444" t="s">
        <v>246</v>
      </c>
      <c r="E40" s="445"/>
      <c r="F40" s="445"/>
      <c r="G40" s="445"/>
      <c r="H40" s="445"/>
      <c r="I40" s="445"/>
      <c r="J40" s="446"/>
      <c r="K40" s="317"/>
      <c r="L40" s="317"/>
      <c r="M40" s="317"/>
      <c r="N40" s="317"/>
      <c r="O40" s="483"/>
      <c r="P40" s="484"/>
      <c r="Q40" s="485"/>
      <c r="R40" s="483"/>
      <c r="S40" s="484"/>
      <c r="T40" s="484"/>
      <c r="U40" s="317"/>
      <c r="V40" s="317"/>
      <c r="W40" s="317"/>
      <c r="X40" s="317"/>
      <c r="Y40" s="317"/>
      <c r="Z40" s="317"/>
      <c r="AA40" s="374" t="str">
        <f>IF(SUM(K40:Z42)&lt;&gt;0,SUM(K40:Z42),"")</f>
        <v/>
      </c>
      <c r="AB40" s="374"/>
      <c r="AC40" s="374"/>
      <c r="AD40" s="83"/>
      <c r="AE40" s="547"/>
      <c r="AF40" s="547"/>
      <c r="AG40" s="547"/>
      <c r="AH40" s="547"/>
      <c r="AI40" s="547"/>
      <c r="AJ40" s="547"/>
      <c r="AK40" s="547"/>
      <c r="AL40" s="547"/>
      <c r="AM40" s="547"/>
      <c r="AN40" s="547"/>
      <c r="AO40" s="547"/>
      <c r="AP40" s="547"/>
      <c r="AQ40" s="547"/>
      <c r="AR40" s="230"/>
      <c r="AS40" s="154"/>
      <c r="AT40" s="154"/>
      <c r="AU40" s="212"/>
    </row>
    <row r="41" spans="2:47" ht="9" customHeight="1">
      <c r="B41" s="344"/>
      <c r="C41" s="345"/>
      <c r="D41" s="447"/>
      <c r="E41" s="448"/>
      <c r="F41" s="448"/>
      <c r="G41" s="448"/>
      <c r="H41" s="448"/>
      <c r="I41" s="448"/>
      <c r="J41" s="449"/>
      <c r="K41" s="318"/>
      <c r="L41" s="318"/>
      <c r="M41" s="318"/>
      <c r="N41" s="318"/>
      <c r="O41" s="354"/>
      <c r="P41" s="355"/>
      <c r="Q41" s="356"/>
      <c r="R41" s="354"/>
      <c r="S41" s="355"/>
      <c r="T41" s="355"/>
      <c r="U41" s="318"/>
      <c r="V41" s="318"/>
      <c r="W41" s="318"/>
      <c r="X41" s="318"/>
      <c r="Y41" s="318"/>
      <c r="Z41" s="318"/>
      <c r="AA41" s="375"/>
      <c r="AB41" s="375"/>
      <c r="AC41" s="375"/>
      <c r="AD41" s="83"/>
      <c r="AE41" s="547"/>
      <c r="AF41" s="547"/>
      <c r="AG41" s="547"/>
      <c r="AH41" s="547"/>
      <c r="AI41" s="547"/>
      <c r="AJ41" s="547"/>
      <c r="AK41" s="547"/>
      <c r="AL41" s="547"/>
      <c r="AM41" s="547"/>
      <c r="AN41" s="547"/>
      <c r="AO41" s="547"/>
      <c r="AP41" s="547"/>
      <c r="AQ41" s="547"/>
      <c r="AR41" s="230"/>
      <c r="AT41" s="154"/>
      <c r="AU41" s="212"/>
    </row>
    <row r="42" spans="2:47" ht="9" customHeight="1">
      <c r="B42" s="344"/>
      <c r="C42" s="345"/>
      <c r="D42" s="450"/>
      <c r="E42" s="451"/>
      <c r="F42" s="451"/>
      <c r="G42" s="451"/>
      <c r="H42" s="451"/>
      <c r="I42" s="451"/>
      <c r="J42" s="452"/>
      <c r="K42" s="319"/>
      <c r="L42" s="319"/>
      <c r="M42" s="319"/>
      <c r="N42" s="319"/>
      <c r="O42" s="486"/>
      <c r="P42" s="487"/>
      <c r="Q42" s="488"/>
      <c r="R42" s="486"/>
      <c r="S42" s="487"/>
      <c r="T42" s="487"/>
      <c r="U42" s="319"/>
      <c r="V42" s="319"/>
      <c r="W42" s="319"/>
      <c r="X42" s="319"/>
      <c r="Y42" s="319"/>
      <c r="Z42" s="319"/>
      <c r="AA42" s="376"/>
      <c r="AB42" s="376"/>
      <c r="AC42" s="376"/>
      <c r="AD42" s="83"/>
      <c r="AE42" s="611" t="str">
        <f>IF(AS44="NG","(↓)前年に死亡災害が発生した場合、当該経営体のFW1研修は不採択となります","")</f>
        <v/>
      </c>
      <c r="AF42" s="611"/>
      <c r="AG42" s="611"/>
      <c r="AH42" s="611"/>
      <c r="AI42" s="611"/>
      <c r="AJ42" s="611"/>
      <c r="AK42" s="611"/>
      <c r="AL42" s="611"/>
      <c r="AM42" s="611"/>
      <c r="AN42" s="611"/>
      <c r="AO42" s="611"/>
      <c r="AP42" s="611"/>
      <c r="AQ42" s="611"/>
      <c r="AR42" s="230"/>
      <c r="AS42" s="231" t="s">
        <v>393</v>
      </c>
      <c r="AT42" s="156"/>
      <c r="AU42" s="212"/>
    </row>
    <row r="43" spans="2:47" ht="9" customHeight="1">
      <c r="B43" s="344"/>
      <c r="C43" s="345"/>
      <c r="D43" s="286" t="s">
        <v>259</v>
      </c>
      <c r="E43" s="287"/>
      <c r="F43" s="287"/>
      <c r="G43" s="287"/>
      <c r="H43" s="287"/>
      <c r="I43" s="287"/>
      <c r="J43" s="288"/>
      <c r="K43" s="300"/>
      <c r="L43" s="300"/>
      <c r="M43" s="300"/>
      <c r="N43" s="300"/>
      <c r="O43" s="499"/>
      <c r="P43" s="500"/>
      <c r="Q43" s="501"/>
      <c r="R43" s="499"/>
      <c r="S43" s="500"/>
      <c r="T43" s="500"/>
      <c r="U43" s="300"/>
      <c r="V43" s="300"/>
      <c r="W43" s="300"/>
      <c r="X43" s="300"/>
      <c r="Y43" s="300"/>
      <c r="Z43" s="300"/>
      <c r="AA43" s="307" t="str">
        <f>IF(SUM(K43:Z45)&lt;&gt;0,SUM(K43:Z45),"")</f>
        <v/>
      </c>
      <c r="AB43" s="307"/>
      <c r="AC43" s="307"/>
      <c r="AD43" s="83"/>
      <c r="AE43" s="611"/>
      <c r="AF43" s="611"/>
      <c r="AG43" s="611"/>
      <c r="AH43" s="611"/>
      <c r="AI43" s="611"/>
      <c r="AJ43" s="611"/>
      <c r="AK43" s="611"/>
      <c r="AL43" s="611"/>
      <c r="AM43" s="611"/>
      <c r="AN43" s="611"/>
      <c r="AO43" s="611"/>
      <c r="AP43" s="611"/>
      <c r="AQ43" s="611"/>
      <c r="AR43" s="230"/>
      <c r="AS43" s="209" t="s">
        <v>391</v>
      </c>
      <c r="AT43" s="156"/>
      <c r="AU43" s="212"/>
    </row>
    <row r="44" spans="2:47" ht="9" customHeight="1">
      <c r="B44" s="344"/>
      <c r="C44" s="345"/>
      <c r="D44" s="289"/>
      <c r="E44" s="290"/>
      <c r="F44" s="290"/>
      <c r="G44" s="290"/>
      <c r="H44" s="290"/>
      <c r="I44" s="290"/>
      <c r="J44" s="291"/>
      <c r="K44" s="300"/>
      <c r="L44" s="300"/>
      <c r="M44" s="300"/>
      <c r="N44" s="300"/>
      <c r="O44" s="502"/>
      <c r="P44" s="503"/>
      <c r="Q44" s="504"/>
      <c r="R44" s="502"/>
      <c r="S44" s="503"/>
      <c r="T44" s="503"/>
      <c r="U44" s="300"/>
      <c r="V44" s="300"/>
      <c r="W44" s="300"/>
      <c r="X44" s="300"/>
      <c r="Y44" s="300"/>
      <c r="Z44" s="300"/>
      <c r="AA44" s="307"/>
      <c r="AB44" s="307"/>
      <c r="AC44" s="307"/>
      <c r="AD44" s="83"/>
      <c r="AE44" s="611"/>
      <c r="AF44" s="611"/>
      <c r="AG44" s="611"/>
      <c r="AH44" s="611"/>
      <c r="AI44" s="611"/>
      <c r="AJ44" s="611"/>
      <c r="AK44" s="611"/>
      <c r="AL44" s="611"/>
      <c r="AM44" s="611"/>
      <c r="AN44" s="611"/>
      <c r="AO44" s="611"/>
      <c r="AP44" s="611"/>
      <c r="AQ44" s="611"/>
      <c r="AR44" s="230"/>
      <c r="AS44" s="208" t="str">
        <f>IF(AND(AN53&lt;&gt;"",AN53&gt;0),"NG","")</f>
        <v/>
      </c>
      <c r="AT44" s="154"/>
      <c r="AU44" s="212"/>
    </row>
    <row r="45" spans="2:47" ht="9" customHeight="1">
      <c r="B45" s="346"/>
      <c r="C45" s="347"/>
      <c r="D45" s="292"/>
      <c r="E45" s="293"/>
      <c r="F45" s="293"/>
      <c r="G45" s="293"/>
      <c r="H45" s="293"/>
      <c r="I45" s="293"/>
      <c r="J45" s="294"/>
      <c r="K45" s="300"/>
      <c r="L45" s="300"/>
      <c r="M45" s="300"/>
      <c r="N45" s="300"/>
      <c r="O45" s="505"/>
      <c r="P45" s="506"/>
      <c r="Q45" s="507"/>
      <c r="R45" s="505"/>
      <c r="S45" s="506"/>
      <c r="T45" s="506"/>
      <c r="U45" s="300"/>
      <c r="V45" s="300"/>
      <c r="W45" s="300"/>
      <c r="X45" s="300"/>
      <c r="Y45" s="300"/>
      <c r="Z45" s="300"/>
      <c r="AA45" s="307"/>
      <c r="AB45" s="307"/>
      <c r="AC45" s="307"/>
      <c r="AD45" s="83"/>
      <c r="AE45" s="611"/>
      <c r="AF45" s="611"/>
      <c r="AG45" s="611"/>
      <c r="AH45" s="611"/>
      <c r="AI45" s="611"/>
      <c r="AJ45" s="611"/>
      <c r="AK45" s="611"/>
      <c r="AL45" s="611"/>
      <c r="AM45" s="611"/>
      <c r="AN45" s="611"/>
      <c r="AO45" s="611"/>
      <c r="AP45" s="611"/>
      <c r="AQ45" s="611"/>
      <c r="AR45" s="230"/>
      <c r="AS45" s="154"/>
      <c r="AT45" s="154"/>
      <c r="AU45" s="212"/>
    </row>
    <row r="46" spans="2:47" ht="15" customHeight="1">
      <c r="B46" s="82"/>
      <c r="C46" s="82"/>
      <c r="D46" s="82"/>
      <c r="E46" s="82"/>
      <c r="F46" s="82"/>
      <c r="G46" s="82"/>
      <c r="H46" s="82"/>
      <c r="I46" s="82"/>
      <c r="J46" s="82"/>
      <c r="K46" s="89"/>
      <c r="L46" s="89"/>
      <c r="M46" s="89"/>
      <c r="N46" s="89"/>
      <c r="O46" s="89"/>
      <c r="P46" s="89"/>
      <c r="Q46" s="89"/>
      <c r="R46" s="89"/>
      <c r="S46" s="89"/>
      <c r="T46" s="89"/>
      <c r="U46" s="90"/>
      <c r="V46" s="70"/>
      <c r="W46" s="71"/>
      <c r="X46" s="83"/>
      <c r="Y46" s="83"/>
      <c r="Z46" s="83"/>
      <c r="AA46" s="83"/>
      <c r="AB46" s="71"/>
      <c r="AC46" s="83"/>
      <c r="AD46" s="83"/>
      <c r="AE46" s="612"/>
      <c r="AF46" s="612"/>
      <c r="AG46" s="612"/>
      <c r="AH46" s="612"/>
      <c r="AI46" s="612"/>
      <c r="AJ46" s="612"/>
      <c r="AK46" s="612"/>
      <c r="AL46" s="612"/>
      <c r="AM46" s="612"/>
      <c r="AN46" s="612"/>
      <c r="AO46" s="612"/>
      <c r="AP46" s="612"/>
      <c r="AQ46" s="612"/>
      <c r="AR46" s="230"/>
      <c r="AS46" s="154"/>
      <c r="AT46" s="154"/>
      <c r="AU46" s="212"/>
    </row>
    <row r="47" spans="2:47" ht="27" customHeight="1">
      <c r="B47" s="508" t="s">
        <v>387</v>
      </c>
      <c r="C47" s="508"/>
      <c r="D47" s="508"/>
      <c r="E47" s="508"/>
      <c r="F47" s="508"/>
      <c r="G47" s="508"/>
      <c r="H47" s="508"/>
      <c r="I47" s="508"/>
      <c r="J47" s="508"/>
      <c r="K47" s="329"/>
      <c r="L47" s="330"/>
      <c r="M47" s="330"/>
      <c r="N47" s="331"/>
      <c r="O47" s="100"/>
      <c r="P47" s="101"/>
      <c r="Q47" s="101"/>
      <c r="R47" s="101"/>
      <c r="S47" s="101"/>
      <c r="U47" s="478" t="s">
        <v>480</v>
      </c>
      <c r="V47" s="369"/>
      <c r="W47" s="369"/>
      <c r="X47" s="369"/>
      <c r="Y47" s="369"/>
      <c r="Z47" s="369"/>
      <c r="AA47" s="369"/>
      <c r="AB47" s="369"/>
      <c r="AC47" s="369"/>
      <c r="AD47" s="369"/>
      <c r="AE47" s="370"/>
      <c r="AF47" s="283" t="s">
        <v>270</v>
      </c>
      <c r="AG47" s="284"/>
      <c r="AH47" s="284"/>
      <c r="AI47" s="284"/>
      <c r="AJ47" s="284"/>
      <c r="AK47" s="284"/>
      <c r="AL47" s="284"/>
      <c r="AM47" s="284"/>
      <c r="AN47" s="284"/>
      <c r="AO47" s="284"/>
      <c r="AP47" s="284"/>
      <c r="AQ47" s="285"/>
      <c r="AS47" s="154"/>
      <c r="AT47" s="154"/>
      <c r="AU47" s="211">
        <v>1</v>
      </c>
    </row>
    <row r="48" spans="2:47" ht="9" customHeight="1">
      <c r="B48" s="508"/>
      <c r="C48" s="508"/>
      <c r="D48" s="508"/>
      <c r="E48" s="508"/>
      <c r="F48" s="508"/>
      <c r="G48" s="508"/>
      <c r="H48" s="508"/>
      <c r="I48" s="508"/>
      <c r="J48" s="508"/>
      <c r="K48" s="332"/>
      <c r="L48" s="333"/>
      <c r="M48" s="333"/>
      <c r="N48" s="334"/>
      <c r="O48" s="100"/>
      <c r="P48" s="101"/>
      <c r="Q48" s="101"/>
      <c r="R48" s="101"/>
      <c r="S48" s="101"/>
      <c r="U48" s="371"/>
      <c r="V48" s="372"/>
      <c r="W48" s="372"/>
      <c r="X48" s="372"/>
      <c r="Y48" s="372"/>
      <c r="Z48" s="372"/>
      <c r="AA48" s="372"/>
      <c r="AB48" s="372"/>
      <c r="AC48" s="372"/>
      <c r="AD48" s="372"/>
      <c r="AE48" s="373"/>
      <c r="AF48" s="366" t="s">
        <v>370</v>
      </c>
      <c r="AG48" s="366"/>
      <c r="AH48" s="366"/>
      <c r="AI48" s="366"/>
      <c r="AJ48" s="366" t="s">
        <v>369</v>
      </c>
      <c r="AK48" s="366"/>
      <c r="AL48" s="366"/>
      <c r="AM48" s="366"/>
      <c r="AN48" s="366" t="s">
        <v>396</v>
      </c>
      <c r="AO48" s="366"/>
      <c r="AP48" s="366"/>
      <c r="AQ48" s="366"/>
      <c r="AS48" s="154"/>
      <c r="AT48" s="154"/>
      <c r="AU48" s="211">
        <v>3</v>
      </c>
    </row>
    <row r="49" spans="2:47" ht="9" customHeight="1">
      <c r="B49" s="508"/>
      <c r="C49" s="508"/>
      <c r="D49" s="508"/>
      <c r="E49" s="508"/>
      <c r="F49" s="508"/>
      <c r="G49" s="508"/>
      <c r="H49" s="508"/>
      <c r="I49" s="508"/>
      <c r="J49" s="508"/>
      <c r="K49" s="335"/>
      <c r="L49" s="336"/>
      <c r="M49" s="336"/>
      <c r="N49" s="337"/>
      <c r="O49" s="100"/>
      <c r="P49" s="101"/>
      <c r="Q49" s="101"/>
      <c r="R49" s="101"/>
      <c r="S49" s="101"/>
      <c r="U49" s="479"/>
      <c r="V49" s="476"/>
      <c r="W49" s="476"/>
      <c r="X49" s="476"/>
      <c r="Y49" s="476"/>
      <c r="Z49" s="476"/>
      <c r="AA49" s="476"/>
      <c r="AB49" s="476"/>
      <c r="AC49" s="476"/>
      <c r="AD49" s="476"/>
      <c r="AE49" s="477"/>
      <c r="AF49" s="367"/>
      <c r="AG49" s="367"/>
      <c r="AH49" s="367"/>
      <c r="AI49" s="367"/>
      <c r="AJ49" s="367"/>
      <c r="AK49" s="367"/>
      <c r="AL49" s="367"/>
      <c r="AM49" s="367"/>
      <c r="AN49" s="367"/>
      <c r="AO49" s="367"/>
      <c r="AP49" s="367"/>
      <c r="AQ49" s="367"/>
      <c r="AS49" s="154"/>
      <c r="AT49" s="154"/>
      <c r="AU49" s="212"/>
    </row>
    <row r="50" spans="2:47" ht="9" customHeight="1">
      <c r="B50" s="76"/>
      <c r="C50" s="76"/>
      <c r="D50" s="76"/>
      <c r="E50" s="76"/>
      <c r="F50" s="76"/>
      <c r="G50" s="76"/>
      <c r="H50" s="91"/>
      <c r="I50" s="91"/>
      <c r="J50" s="91"/>
      <c r="K50" s="91"/>
      <c r="L50" s="91"/>
      <c r="M50" s="91"/>
      <c r="N50" s="91"/>
      <c r="O50" s="74"/>
      <c r="P50" s="74"/>
      <c r="Q50" s="74"/>
      <c r="R50" s="74"/>
      <c r="S50" s="74"/>
      <c r="U50" s="338" t="s">
        <v>356</v>
      </c>
      <c r="V50" s="339"/>
      <c r="W50" s="368" t="s">
        <v>264</v>
      </c>
      <c r="X50" s="369"/>
      <c r="Y50" s="369"/>
      <c r="Z50" s="369"/>
      <c r="AA50" s="369"/>
      <c r="AB50" s="369"/>
      <c r="AC50" s="369"/>
      <c r="AD50" s="369"/>
      <c r="AE50" s="370"/>
      <c r="AF50" s="628"/>
      <c r="AG50" s="629"/>
      <c r="AH50" s="629"/>
      <c r="AI50" s="630"/>
      <c r="AJ50" s="628"/>
      <c r="AK50" s="629"/>
      <c r="AL50" s="629"/>
      <c r="AM50" s="630"/>
      <c r="AN50" s="628"/>
      <c r="AO50" s="629"/>
      <c r="AP50" s="629"/>
      <c r="AQ50" s="630"/>
      <c r="AS50" s="154"/>
      <c r="AT50" s="154"/>
      <c r="AU50" s="212"/>
    </row>
    <row r="51" spans="2:47" ht="9" customHeight="1">
      <c r="B51" s="320" t="s">
        <v>388</v>
      </c>
      <c r="C51" s="321"/>
      <c r="D51" s="321"/>
      <c r="E51" s="321"/>
      <c r="F51" s="321"/>
      <c r="G51" s="321"/>
      <c r="H51" s="321"/>
      <c r="I51" s="321"/>
      <c r="J51" s="322"/>
      <c r="K51" s="329"/>
      <c r="L51" s="330"/>
      <c r="M51" s="330"/>
      <c r="N51" s="330"/>
      <c r="O51" s="330"/>
      <c r="P51" s="330"/>
      <c r="Q51" s="330"/>
      <c r="R51" s="330"/>
      <c r="S51" s="331"/>
      <c r="U51" s="340"/>
      <c r="V51" s="341"/>
      <c r="W51" s="371"/>
      <c r="X51" s="372"/>
      <c r="Y51" s="372"/>
      <c r="Z51" s="372"/>
      <c r="AA51" s="372"/>
      <c r="AB51" s="372"/>
      <c r="AC51" s="372"/>
      <c r="AD51" s="372"/>
      <c r="AE51" s="373"/>
      <c r="AF51" s="631"/>
      <c r="AG51" s="632"/>
      <c r="AH51" s="632"/>
      <c r="AI51" s="633"/>
      <c r="AJ51" s="631"/>
      <c r="AK51" s="632"/>
      <c r="AL51" s="632"/>
      <c r="AM51" s="633"/>
      <c r="AN51" s="631"/>
      <c r="AO51" s="632"/>
      <c r="AP51" s="632"/>
      <c r="AQ51" s="633"/>
      <c r="AS51" s="154"/>
      <c r="AT51" s="154"/>
      <c r="AU51" s="211">
        <v>1</v>
      </c>
    </row>
    <row r="52" spans="2:47" ht="9" customHeight="1">
      <c r="B52" s="323"/>
      <c r="C52" s="324"/>
      <c r="D52" s="324"/>
      <c r="E52" s="324"/>
      <c r="F52" s="324"/>
      <c r="G52" s="324"/>
      <c r="H52" s="324"/>
      <c r="I52" s="324"/>
      <c r="J52" s="325"/>
      <c r="K52" s="332"/>
      <c r="L52" s="333"/>
      <c r="M52" s="333"/>
      <c r="N52" s="333"/>
      <c r="O52" s="333"/>
      <c r="P52" s="333"/>
      <c r="Q52" s="333"/>
      <c r="R52" s="333"/>
      <c r="S52" s="334"/>
      <c r="U52" s="340"/>
      <c r="V52" s="341"/>
      <c r="W52" s="371"/>
      <c r="X52" s="372"/>
      <c r="Y52" s="372"/>
      <c r="Z52" s="372"/>
      <c r="AA52" s="372"/>
      <c r="AB52" s="372"/>
      <c r="AC52" s="372"/>
      <c r="AD52" s="372"/>
      <c r="AE52" s="373"/>
      <c r="AF52" s="634"/>
      <c r="AG52" s="635"/>
      <c r="AH52" s="635"/>
      <c r="AI52" s="636"/>
      <c r="AJ52" s="634"/>
      <c r="AK52" s="635"/>
      <c r="AL52" s="635"/>
      <c r="AM52" s="636"/>
      <c r="AN52" s="634"/>
      <c r="AO52" s="635"/>
      <c r="AP52" s="635"/>
      <c r="AQ52" s="636"/>
      <c r="AS52" s="154"/>
      <c r="AT52" s="154"/>
      <c r="AU52" s="212"/>
    </row>
    <row r="53" spans="2:47" ht="27" customHeight="1">
      <c r="B53" s="326"/>
      <c r="C53" s="327"/>
      <c r="D53" s="327"/>
      <c r="E53" s="327"/>
      <c r="F53" s="327"/>
      <c r="G53" s="327"/>
      <c r="H53" s="327"/>
      <c r="I53" s="327"/>
      <c r="J53" s="328"/>
      <c r="K53" s="335"/>
      <c r="L53" s="336"/>
      <c r="M53" s="336"/>
      <c r="N53" s="336"/>
      <c r="O53" s="336"/>
      <c r="P53" s="336"/>
      <c r="Q53" s="336"/>
      <c r="R53" s="336"/>
      <c r="S53" s="337"/>
      <c r="U53" s="342"/>
      <c r="V53" s="343"/>
      <c r="W53" s="135"/>
      <c r="X53" s="136"/>
      <c r="Y53" s="413" t="s">
        <v>263</v>
      </c>
      <c r="Z53" s="414"/>
      <c r="AA53" s="414"/>
      <c r="AB53" s="414"/>
      <c r="AC53" s="414"/>
      <c r="AD53" s="414"/>
      <c r="AE53" s="415"/>
      <c r="AF53" s="379"/>
      <c r="AG53" s="380"/>
      <c r="AH53" s="380"/>
      <c r="AI53" s="381"/>
      <c r="AJ53" s="379"/>
      <c r="AK53" s="380"/>
      <c r="AL53" s="380"/>
      <c r="AM53" s="381"/>
      <c r="AN53" s="379"/>
      <c r="AO53" s="380"/>
      <c r="AP53" s="380"/>
      <c r="AQ53" s="381"/>
      <c r="AS53" s="154"/>
      <c r="AT53" s="154"/>
      <c r="AU53" s="212"/>
    </row>
    <row r="54" spans="2:47" ht="20.100000000000001" customHeight="1" thickBot="1">
      <c r="B54" s="71"/>
      <c r="C54" s="71"/>
      <c r="D54" s="71"/>
      <c r="E54" s="71"/>
      <c r="F54" s="71"/>
      <c r="G54" s="71"/>
      <c r="H54" s="71"/>
      <c r="I54" s="71"/>
      <c r="J54" s="71"/>
      <c r="K54" s="73"/>
      <c r="L54" s="73"/>
      <c r="M54" s="73"/>
      <c r="N54" s="73"/>
      <c r="O54" s="73"/>
      <c r="P54" s="73"/>
      <c r="Q54" s="73"/>
      <c r="R54" s="73"/>
      <c r="S54" s="73"/>
      <c r="U54" s="72"/>
      <c r="V54" s="72"/>
      <c r="W54" s="76"/>
      <c r="X54" s="76"/>
      <c r="Y54" s="76"/>
      <c r="Z54" s="76"/>
      <c r="AA54" s="76"/>
      <c r="AB54" s="76"/>
      <c r="AC54" s="76"/>
      <c r="AD54" s="76"/>
      <c r="AE54" s="76"/>
      <c r="AF54" s="194"/>
      <c r="AG54" s="194"/>
      <c r="AH54" s="194"/>
      <c r="AI54" s="194"/>
      <c r="AJ54" s="194"/>
      <c r="AK54" s="194"/>
      <c r="AL54" s="194"/>
      <c r="AM54" s="194"/>
      <c r="AN54" s="194"/>
      <c r="AO54" s="194"/>
      <c r="AP54" s="194"/>
      <c r="AQ54" s="194"/>
      <c r="AS54" s="154"/>
      <c r="AT54" s="154"/>
      <c r="AU54" s="212"/>
    </row>
    <row r="55" spans="2:47" ht="24.95" customHeight="1">
      <c r="B55" s="489" t="s">
        <v>389</v>
      </c>
      <c r="C55" s="490"/>
      <c r="D55" s="490"/>
      <c r="E55" s="490"/>
      <c r="F55" s="490"/>
      <c r="G55" s="491"/>
      <c r="H55" s="498" t="s">
        <v>294</v>
      </c>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386" t="s">
        <v>293</v>
      </c>
      <c r="AH55" s="387"/>
      <c r="AI55" s="387"/>
      <c r="AJ55" s="387"/>
      <c r="AK55" s="387"/>
      <c r="AL55" s="387"/>
      <c r="AM55" s="387"/>
      <c r="AN55" s="387"/>
      <c r="AO55" s="387"/>
      <c r="AP55" s="387"/>
      <c r="AQ55" s="388"/>
      <c r="AR55" s="132"/>
      <c r="AS55" s="154"/>
      <c r="AT55" s="154"/>
      <c r="AU55" s="211">
        <v>1</v>
      </c>
    </row>
    <row r="56" spans="2:47" ht="15" customHeight="1">
      <c r="B56" s="492"/>
      <c r="C56" s="493"/>
      <c r="D56" s="493"/>
      <c r="E56" s="493"/>
      <c r="F56" s="493"/>
      <c r="G56" s="494"/>
      <c r="H56" s="419" t="s">
        <v>208</v>
      </c>
      <c r="I56" s="302"/>
      <c r="J56" s="302"/>
      <c r="K56" s="302"/>
      <c r="L56" s="302"/>
      <c r="M56" s="302"/>
      <c r="N56" s="302"/>
      <c r="O56" s="302"/>
      <c r="P56" s="302"/>
      <c r="Q56" s="302"/>
      <c r="R56" s="510"/>
      <c r="S56" s="419" t="s">
        <v>185</v>
      </c>
      <c r="T56" s="302"/>
      <c r="U56" s="302"/>
      <c r="V56" s="302"/>
      <c r="W56" s="302"/>
      <c r="X56" s="302"/>
      <c r="Y56" s="302"/>
      <c r="Z56" s="302"/>
      <c r="AA56" s="302"/>
      <c r="AB56" s="302"/>
      <c r="AC56" s="302"/>
      <c r="AD56" s="302"/>
      <c r="AE56" s="302"/>
      <c r="AF56" s="420"/>
      <c r="AG56" s="301" t="s">
        <v>289</v>
      </c>
      <c r="AH56" s="302"/>
      <c r="AI56" s="302"/>
      <c r="AJ56" s="302"/>
      <c r="AK56" s="302"/>
      <c r="AL56" s="302"/>
      <c r="AM56" s="302"/>
      <c r="AN56" s="302"/>
      <c r="AO56" s="302"/>
      <c r="AP56" s="302"/>
      <c r="AQ56" s="303"/>
      <c r="AR56" s="132"/>
      <c r="AS56" s="154"/>
      <c r="AT56" s="154"/>
      <c r="AU56" s="212"/>
    </row>
    <row r="57" spans="2:47" ht="15" customHeight="1">
      <c r="B57" s="492"/>
      <c r="C57" s="493"/>
      <c r="D57" s="493"/>
      <c r="E57" s="493"/>
      <c r="F57" s="493"/>
      <c r="G57" s="494"/>
      <c r="H57" s="418" t="s">
        <v>199</v>
      </c>
      <c r="I57" s="383"/>
      <c r="J57" s="383"/>
      <c r="K57" s="383"/>
      <c r="L57" s="383" t="s">
        <v>200</v>
      </c>
      <c r="M57" s="383"/>
      <c r="N57" s="383"/>
      <c r="O57" s="383"/>
      <c r="P57" s="383" t="s">
        <v>183</v>
      </c>
      <c r="Q57" s="383"/>
      <c r="R57" s="637"/>
      <c r="S57" s="418" t="s">
        <v>199</v>
      </c>
      <c r="T57" s="383"/>
      <c r="U57" s="383"/>
      <c r="V57" s="383"/>
      <c r="W57" s="383" t="s">
        <v>200</v>
      </c>
      <c r="X57" s="383"/>
      <c r="Y57" s="383"/>
      <c r="Z57" s="383"/>
      <c r="AA57" s="383" t="s">
        <v>183</v>
      </c>
      <c r="AB57" s="383"/>
      <c r="AC57" s="383"/>
      <c r="AD57" s="383" t="s">
        <v>209</v>
      </c>
      <c r="AE57" s="383"/>
      <c r="AF57" s="640"/>
      <c r="AG57" s="382" t="s">
        <v>199</v>
      </c>
      <c r="AH57" s="383"/>
      <c r="AI57" s="383"/>
      <c r="AJ57" s="383"/>
      <c r="AK57" s="383" t="s">
        <v>200</v>
      </c>
      <c r="AL57" s="383"/>
      <c r="AM57" s="383"/>
      <c r="AN57" s="383"/>
      <c r="AO57" s="383" t="s">
        <v>183</v>
      </c>
      <c r="AP57" s="383"/>
      <c r="AQ57" s="397"/>
      <c r="AR57" s="132"/>
      <c r="AS57" s="154"/>
      <c r="AT57" s="154"/>
      <c r="AU57" s="212"/>
    </row>
    <row r="58" spans="2:47" ht="15" customHeight="1" thickBot="1">
      <c r="B58" s="495"/>
      <c r="C58" s="496"/>
      <c r="D58" s="496"/>
      <c r="E58" s="496"/>
      <c r="F58" s="496"/>
      <c r="G58" s="497"/>
      <c r="H58" s="509" t="s">
        <v>201</v>
      </c>
      <c r="I58" s="384"/>
      <c r="J58" s="384"/>
      <c r="K58" s="384"/>
      <c r="L58" s="384" t="s">
        <v>202</v>
      </c>
      <c r="M58" s="384"/>
      <c r="N58" s="384"/>
      <c r="O58" s="384"/>
      <c r="P58" s="384" t="s">
        <v>203</v>
      </c>
      <c r="Q58" s="384"/>
      <c r="R58" s="416"/>
      <c r="S58" s="417" t="s">
        <v>201</v>
      </c>
      <c r="T58" s="395"/>
      <c r="U58" s="395"/>
      <c r="V58" s="395"/>
      <c r="W58" s="384" t="s">
        <v>202</v>
      </c>
      <c r="X58" s="384"/>
      <c r="Y58" s="384"/>
      <c r="Z58" s="384"/>
      <c r="AA58" s="384" t="s">
        <v>206</v>
      </c>
      <c r="AB58" s="384"/>
      <c r="AC58" s="384"/>
      <c r="AD58" s="384"/>
      <c r="AE58" s="384"/>
      <c r="AF58" s="641"/>
      <c r="AG58" s="394" t="s">
        <v>201</v>
      </c>
      <c r="AH58" s="395"/>
      <c r="AI58" s="395"/>
      <c r="AJ58" s="395"/>
      <c r="AK58" s="384" t="s">
        <v>202</v>
      </c>
      <c r="AL58" s="384"/>
      <c r="AM58" s="384"/>
      <c r="AN58" s="384"/>
      <c r="AO58" s="384" t="s">
        <v>203</v>
      </c>
      <c r="AP58" s="384"/>
      <c r="AQ58" s="385"/>
      <c r="AR58" s="132"/>
      <c r="AS58" s="154"/>
      <c r="AT58" s="154"/>
      <c r="AU58" s="212"/>
    </row>
    <row r="59" spans="2:47" ht="12" customHeight="1" thickTop="1">
      <c r="B59" s="523" t="s">
        <v>179</v>
      </c>
      <c r="C59" s="490"/>
      <c r="D59" s="491"/>
      <c r="E59" s="401" t="s">
        <v>180</v>
      </c>
      <c r="F59" s="401"/>
      <c r="G59" s="401"/>
      <c r="H59" s="402"/>
      <c r="I59" s="403"/>
      <c r="J59" s="403"/>
      <c r="K59" s="403"/>
      <c r="L59" s="403"/>
      <c r="M59" s="403"/>
      <c r="N59" s="403"/>
      <c r="O59" s="403"/>
      <c r="P59" s="377" t="str">
        <f>IF(ISERROR(H59/L59),"",H59/L59)</f>
        <v/>
      </c>
      <c r="Q59" s="377"/>
      <c r="R59" s="620"/>
      <c r="S59" s="421"/>
      <c r="T59" s="422"/>
      <c r="U59" s="422"/>
      <c r="V59" s="423"/>
      <c r="W59" s="389"/>
      <c r="X59" s="390"/>
      <c r="Y59" s="390"/>
      <c r="Z59" s="390"/>
      <c r="AA59" s="377" t="str">
        <f>IF(ISERROR(S59/W59),"",S59/W59)</f>
        <v/>
      </c>
      <c r="AB59" s="377"/>
      <c r="AC59" s="377"/>
      <c r="AD59" s="408" t="str">
        <f>IF(ISERROR(AA59/P59),"",(AA59/P59))</f>
        <v/>
      </c>
      <c r="AE59" s="408"/>
      <c r="AF59" s="409"/>
      <c r="AG59" s="617"/>
      <c r="AH59" s="618"/>
      <c r="AI59" s="618"/>
      <c r="AJ59" s="619"/>
      <c r="AK59" s="389"/>
      <c r="AL59" s="390"/>
      <c r="AM59" s="390"/>
      <c r="AN59" s="390"/>
      <c r="AO59" s="377" t="str">
        <f>IF(ISERROR(AG59/AK59),"",AG59/AK59)</f>
        <v/>
      </c>
      <c r="AP59" s="377"/>
      <c r="AQ59" s="404"/>
      <c r="AR59" s="133"/>
      <c r="AS59" s="154"/>
      <c r="AT59" s="154"/>
      <c r="AU59" s="212"/>
    </row>
    <row r="60" spans="2:47" ht="12" customHeight="1">
      <c r="B60" s="492"/>
      <c r="C60" s="493"/>
      <c r="D60" s="494"/>
      <c r="E60" s="401"/>
      <c r="F60" s="401"/>
      <c r="G60" s="401"/>
      <c r="H60" s="402"/>
      <c r="I60" s="403"/>
      <c r="J60" s="403"/>
      <c r="K60" s="403"/>
      <c r="L60" s="403"/>
      <c r="M60" s="403"/>
      <c r="N60" s="403"/>
      <c r="O60" s="403"/>
      <c r="P60" s="378"/>
      <c r="Q60" s="378"/>
      <c r="R60" s="621"/>
      <c r="S60" s="424"/>
      <c r="T60" s="403"/>
      <c r="U60" s="403"/>
      <c r="V60" s="425"/>
      <c r="W60" s="410"/>
      <c r="X60" s="411"/>
      <c r="Y60" s="411"/>
      <c r="Z60" s="411"/>
      <c r="AA60" s="378"/>
      <c r="AB60" s="378"/>
      <c r="AC60" s="378"/>
      <c r="AD60" s="408"/>
      <c r="AE60" s="408"/>
      <c r="AF60" s="409"/>
      <c r="AG60" s="615"/>
      <c r="AH60" s="411"/>
      <c r="AI60" s="411"/>
      <c r="AJ60" s="616"/>
      <c r="AK60" s="410"/>
      <c r="AL60" s="411"/>
      <c r="AM60" s="411"/>
      <c r="AN60" s="411"/>
      <c r="AO60" s="378"/>
      <c r="AP60" s="378"/>
      <c r="AQ60" s="407"/>
      <c r="AR60" s="133"/>
      <c r="AS60" s="154"/>
      <c r="AT60" s="154"/>
      <c r="AU60" s="212"/>
    </row>
    <row r="61" spans="2:47" ht="12" customHeight="1">
      <c r="B61" s="492"/>
      <c r="C61" s="493"/>
      <c r="D61" s="494"/>
      <c r="E61" s="401" t="s">
        <v>181</v>
      </c>
      <c r="F61" s="401"/>
      <c r="G61" s="401"/>
      <c r="H61" s="402"/>
      <c r="I61" s="403"/>
      <c r="J61" s="403"/>
      <c r="K61" s="403"/>
      <c r="L61" s="403"/>
      <c r="M61" s="403"/>
      <c r="N61" s="403"/>
      <c r="O61" s="403"/>
      <c r="P61" s="377" t="str">
        <f>IF(ISERROR(H61/L61),"",H61/L61)</f>
        <v/>
      </c>
      <c r="Q61" s="377"/>
      <c r="R61" s="620"/>
      <c r="S61" s="613"/>
      <c r="T61" s="390"/>
      <c r="U61" s="390"/>
      <c r="V61" s="614"/>
      <c r="W61" s="389"/>
      <c r="X61" s="390"/>
      <c r="Y61" s="390"/>
      <c r="Z61" s="390"/>
      <c r="AA61" s="377" t="str">
        <f>IF(ISERROR(S61/W61),"",S61/W61)</f>
        <v/>
      </c>
      <c r="AB61" s="377"/>
      <c r="AC61" s="377"/>
      <c r="AD61" s="408" t="str">
        <f>IF(ISERROR(AA61/P61),"",(AA61/P61))</f>
        <v/>
      </c>
      <c r="AE61" s="408"/>
      <c r="AF61" s="409"/>
      <c r="AG61" s="613"/>
      <c r="AH61" s="390"/>
      <c r="AI61" s="390"/>
      <c r="AJ61" s="614"/>
      <c r="AK61" s="389"/>
      <c r="AL61" s="390"/>
      <c r="AM61" s="390"/>
      <c r="AN61" s="390"/>
      <c r="AO61" s="377" t="str">
        <f>IF(ISERROR(AG61/AK61),"",AG61/AK61)</f>
        <v/>
      </c>
      <c r="AP61" s="377"/>
      <c r="AQ61" s="404"/>
      <c r="AR61" s="133"/>
      <c r="AS61" s="154"/>
      <c r="AT61" s="154"/>
      <c r="AU61" s="212"/>
    </row>
    <row r="62" spans="2:47" ht="12" customHeight="1" thickBot="1">
      <c r="B62" s="495"/>
      <c r="C62" s="496"/>
      <c r="D62" s="497"/>
      <c r="E62" s="401"/>
      <c r="F62" s="401"/>
      <c r="G62" s="401"/>
      <c r="H62" s="402"/>
      <c r="I62" s="403"/>
      <c r="J62" s="403"/>
      <c r="K62" s="403"/>
      <c r="L62" s="403"/>
      <c r="M62" s="403"/>
      <c r="N62" s="403"/>
      <c r="O62" s="403"/>
      <c r="P62" s="378"/>
      <c r="Q62" s="378"/>
      <c r="R62" s="621"/>
      <c r="S62" s="615"/>
      <c r="T62" s="411"/>
      <c r="U62" s="411"/>
      <c r="V62" s="616"/>
      <c r="W62" s="410"/>
      <c r="X62" s="411"/>
      <c r="Y62" s="411"/>
      <c r="Z62" s="411"/>
      <c r="AA62" s="378"/>
      <c r="AB62" s="378"/>
      <c r="AC62" s="378"/>
      <c r="AD62" s="408"/>
      <c r="AE62" s="408"/>
      <c r="AF62" s="409"/>
      <c r="AG62" s="622"/>
      <c r="AH62" s="392"/>
      <c r="AI62" s="392"/>
      <c r="AJ62" s="623"/>
      <c r="AK62" s="391"/>
      <c r="AL62" s="392"/>
      <c r="AM62" s="392"/>
      <c r="AN62" s="392"/>
      <c r="AO62" s="405"/>
      <c r="AP62" s="405"/>
      <c r="AQ62" s="406"/>
      <c r="AR62" s="133"/>
      <c r="AS62" s="154"/>
      <c r="AT62" s="154"/>
      <c r="AU62" s="212"/>
    </row>
    <row r="63" spans="2:47" ht="24" customHeight="1" thickBot="1">
      <c r="B63" s="665" t="s">
        <v>375</v>
      </c>
      <c r="C63" s="666"/>
      <c r="D63" s="666"/>
      <c r="E63" s="666"/>
      <c r="F63" s="666"/>
      <c r="G63" s="666"/>
      <c r="H63" s="666"/>
      <c r="I63" s="666"/>
      <c r="J63" s="666"/>
      <c r="K63" s="666"/>
      <c r="L63" s="666"/>
      <c r="M63" s="666"/>
      <c r="N63" s="666"/>
      <c r="O63" s="666"/>
      <c r="P63" s="666"/>
      <c r="Q63" s="666"/>
      <c r="R63" s="667"/>
      <c r="S63" s="668" t="str">
        <f>IF(SUM(S59:V62)&gt;0,SUM(S59:V62),"")</f>
        <v/>
      </c>
      <c r="T63" s="669"/>
      <c r="U63" s="669"/>
      <c r="V63" s="670"/>
      <c r="AG63" s="671" t="str">
        <f>IF(SUM(AG59:AJ62)&gt;0,SUM(AG59:AJ62),"")</f>
        <v/>
      </c>
      <c r="AH63" s="672"/>
      <c r="AI63" s="672"/>
      <c r="AJ63" s="673"/>
      <c r="AQ63" s="182"/>
      <c r="AS63" s="154"/>
      <c r="AT63" s="154"/>
      <c r="AU63" s="212"/>
    </row>
    <row r="64" spans="2:47" ht="15" customHeight="1" thickTop="1" thickBot="1">
      <c r="B64" s="398"/>
      <c r="C64" s="399"/>
      <c r="D64" s="399"/>
      <c r="E64" s="399"/>
      <c r="F64" s="399"/>
      <c r="G64" s="400"/>
      <c r="H64" s="642" t="s">
        <v>204</v>
      </c>
      <c r="I64" s="412"/>
      <c r="J64" s="412"/>
      <c r="K64" s="412"/>
      <c r="L64" s="412" t="s">
        <v>202</v>
      </c>
      <c r="M64" s="412"/>
      <c r="N64" s="412"/>
      <c r="O64" s="412"/>
      <c r="P64" s="412" t="s">
        <v>205</v>
      </c>
      <c r="Q64" s="412"/>
      <c r="R64" s="686"/>
      <c r="S64" s="417" t="s">
        <v>204</v>
      </c>
      <c r="T64" s="395"/>
      <c r="U64" s="395"/>
      <c r="V64" s="395"/>
      <c r="W64" s="412" t="s">
        <v>202</v>
      </c>
      <c r="X64" s="412"/>
      <c r="Y64" s="412"/>
      <c r="Z64" s="412"/>
      <c r="AA64" s="412" t="s">
        <v>207</v>
      </c>
      <c r="AB64" s="412"/>
      <c r="AC64" s="412"/>
      <c r="AD64" s="412"/>
      <c r="AE64" s="412"/>
      <c r="AF64" s="638"/>
      <c r="AG64" s="394" t="s">
        <v>204</v>
      </c>
      <c r="AH64" s="395"/>
      <c r="AI64" s="395"/>
      <c r="AJ64" s="395"/>
      <c r="AK64" s="393" t="s">
        <v>202</v>
      </c>
      <c r="AL64" s="393"/>
      <c r="AM64" s="393"/>
      <c r="AN64" s="393"/>
      <c r="AO64" s="393" t="s">
        <v>205</v>
      </c>
      <c r="AP64" s="393"/>
      <c r="AQ64" s="396"/>
      <c r="AR64" s="132"/>
      <c r="AS64" s="154"/>
      <c r="AT64" s="154"/>
      <c r="AU64" s="212"/>
    </row>
    <row r="65" spans="1:47" ht="12" customHeight="1" thickTop="1">
      <c r="B65" s="523" t="s">
        <v>262</v>
      </c>
      <c r="C65" s="490"/>
      <c r="D65" s="491"/>
      <c r="E65" s="401" t="s">
        <v>184</v>
      </c>
      <c r="F65" s="401"/>
      <c r="G65" s="401"/>
      <c r="H65" s="402"/>
      <c r="I65" s="403"/>
      <c r="J65" s="403"/>
      <c r="K65" s="403"/>
      <c r="L65" s="403"/>
      <c r="M65" s="403"/>
      <c r="N65" s="403"/>
      <c r="O65" s="403"/>
      <c r="P65" s="377" t="str">
        <f>IF(ISERROR(H65/L65),"",H65/L65)</f>
        <v/>
      </c>
      <c r="Q65" s="377"/>
      <c r="R65" s="620"/>
      <c r="S65" s="421"/>
      <c r="T65" s="422"/>
      <c r="U65" s="422"/>
      <c r="V65" s="423"/>
      <c r="W65" s="389"/>
      <c r="X65" s="390"/>
      <c r="Y65" s="390"/>
      <c r="Z65" s="390"/>
      <c r="AA65" s="377" t="str">
        <f>IF(ISERROR(S65/W65),"",S65/W65)</f>
        <v/>
      </c>
      <c r="AB65" s="377"/>
      <c r="AC65" s="377"/>
      <c r="AD65" s="408" t="str">
        <f>IF(ISERROR(AA65/P65),"",(AA65/P65))</f>
        <v/>
      </c>
      <c r="AE65" s="408"/>
      <c r="AF65" s="409"/>
      <c r="AG65" s="674"/>
      <c r="AH65" s="675"/>
      <c r="AI65" s="675"/>
      <c r="AJ65" s="676"/>
      <c r="AK65" s="389"/>
      <c r="AL65" s="390"/>
      <c r="AM65" s="390"/>
      <c r="AN65" s="390"/>
      <c r="AO65" s="377" t="str">
        <f>IF(ISERROR(AG65/AK65),"",AG65/AK65)</f>
        <v/>
      </c>
      <c r="AP65" s="377"/>
      <c r="AQ65" s="404"/>
      <c r="AR65" s="134"/>
      <c r="AS65" s="154"/>
      <c r="AT65" s="154"/>
      <c r="AU65" s="212"/>
    </row>
    <row r="66" spans="1:47" ht="12" customHeight="1">
      <c r="B66" s="492"/>
      <c r="C66" s="493"/>
      <c r="D66" s="494"/>
      <c r="E66" s="401"/>
      <c r="F66" s="401"/>
      <c r="G66" s="401"/>
      <c r="H66" s="402"/>
      <c r="I66" s="403"/>
      <c r="J66" s="403"/>
      <c r="K66" s="403"/>
      <c r="L66" s="403"/>
      <c r="M66" s="403"/>
      <c r="N66" s="403"/>
      <c r="O66" s="403"/>
      <c r="P66" s="378"/>
      <c r="Q66" s="378"/>
      <c r="R66" s="621"/>
      <c r="S66" s="424"/>
      <c r="T66" s="403"/>
      <c r="U66" s="403"/>
      <c r="V66" s="425"/>
      <c r="W66" s="410"/>
      <c r="X66" s="411"/>
      <c r="Y66" s="411"/>
      <c r="Z66" s="411"/>
      <c r="AA66" s="378"/>
      <c r="AB66" s="378"/>
      <c r="AC66" s="378"/>
      <c r="AD66" s="408"/>
      <c r="AE66" s="408"/>
      <c r="AF66" s="409"/>
      <c r="AG66" s="677"/>
      <c r="AH66" s="678"/>
      <c r="AI66" s="678"/>
      <c r="AJ66" s="679"/>
      <c r="AK66" s="410"/>
      <c r="AL66" s="411"/>
      <c r="AM66" s="411"/>
      <c r="AN66" s="411"/>
      <c r="AO66" s="378"/>
      <c r="AP66" s="378"/>
      <c r="AQ66" s="407"/>
      <c r="AR66" s="134"/>
      <c r="AS66" s="154"/>
      <c r="AT66" s="154"/>
      <c r="AU66" s="212"/>
    </row>
    <row r="67" spans="1:47" ht="12" customHeight="1">
      <c r="B67" s="492"/>
      <c r="C67" s="493"/>
      <c r="D67" s="494"/>
      <c r="E67" s="401" t="s">
        <v>182</v>
      </c>
      <c r="F67" s="401"/>
      <c r="G67" s="401"/>
      <c r="H67" s="402"/>
      <c r="I67" s="403"/>
      <c r="J67" s="403"/>
      <c r="K67" s="403"/>
      <c r="L67" s="403"/>
      <c r="M67" s="403"/>
      <c r="N67" s="403"/>
      <c r="O67" s="403"/>
      <c r="P67" s="377" t="str">
        <f>IF(ISERROR(H67/L67),"",H67/L67)</f>
        <v/>
      </c>
      <c r="Q67" s="377"/>
      <c r="R67" s="620"/>
      <c r="S67" s="424"/>
      <c r="T67" s="403"/>
      <c r="U67" s="403"/>
      <c r="V67" s="425"/>
      <c r="W67" s="389"/>
      <c r="X67" s="390"/>
      <c r="Y67" s="390"/>
      <c r="Z67" s="390"/>
      <c r="AA67" s="377" t="str">
        <f>IF(ISERROR(S67/W67),"",S67/W67)</f>
        <v/>
      </c>
      <c r="AB67" s="377"/>
      <c r="AC67" s="377"/>
      <c r="AD67" s="408" t="str">
        <f>IF(ISERROR(AA67/P67),"",(AA67/P67))</f>
        <v/>
      </c>
      <c r="AE67" s="408"/>
      <c r="AF67" s="409"/>
      <c r="AG67" s="643"/>
      <c r="AH67" s="644"/>
      <c r="AI67" s="644"/>
      <c r="AJ67" s="645"/>
      <c r="AK67" s="389"/>
      <c r="AL67" s="390"/>
      <c r="AM67" s="390"/>
      <c r="AN67" s="390"/>
      <c r="AO67" s="377" t="str">
        <f>IF(ISERROR(AG67/AK67),"",AG67/AK67)</f>
        <v/>
      </c>
      <c r="AP67" s="377"/>
      <c r="AQ67" s="404"/>
      <c r="AR67" s="134"/>
      <c r="AS67" s="154"/>
      <c r="AT67" s="154"/>
      <c r="AU67" s="212"/>
    </row>
    <row r="68" spans="1:47" ht="12" customHeight="1" thickBot="1">
      <c r="B68" s="495"/>
      <c r="C68" s="496"/>
      <c r="D68" s="497"/>
      <c r="E68" s="401"/>
      <c r="F68" s="401"/>
      <c r="G68" s="401"/>
      <c r="H68" s="402"/>
      <c r="I68" s="403"/>
      <c r="J68" s="403"/>
      <c r="K68" s="403"/>
      <c r="L68" s="403"/>
      <c r="M68" s="403"/>
      <c r="N68" s="403"/>
      <c r="O68" s="403"/>
      <c r="P68" s="378"/>
      <c r="Q68" s="378"/>
      <c r="R68" s="621"/>
      <c r="S68" s="424"/>
      <c r="T68" s="403"/>
      <c r="U68" s="403"/>
      <c r="V68" s="425"/>
      <c r="W68" s="410"/>
      <c r="X68" s="411"/>
      <c r="Y68" s="411"/>
      <c r="Z68" s="411"/>
      <c r="AA68" s="378"/>
      <c r="AB68" s="378"/>
      <c r="AC68" s="378"/>
      <c r="AD68" s="408"/>
      <c r="AE68" s="408"/>
      <c r="AF68" s="409"/>
      <c r="AG68" s="646"/>
      <c r="AH68" s="647"/>
      <c r="AI68" s="647"/>
      <c r="AJ68" s="648"/>
      <c r="AK68" s="391"/>
      <c r="AL68" s="392"/>
      <c r="AM68" s="392"/>
      <c r="AN68" s="392"/>
      <c r="AO68" s="405"/>
      <c r="AP68" s="405"/>
      <c r="AQ68" s="406"/>
      <c r="AR68" s="134"/>
      <c r="AS68" s="154"/>
      <c r="AT68" s="154"/>
      <c r="AU68" s="212"/>
    </row>
    <row r="69" spans="1:47" ht="24" customHeight="1" thickBot="1">
      <c r="B69" s="684" t="s">
        <v>371</v>
      </c>
      <c r="C69" s="684"/>
      <c r="D69" s="684"/>
      <c r="E69" s="684"/>
      <c r="F69" s="684"/>
      <c r="G69" s="684"/>
      <c r="H69" s="684"/>
      <c r="I69" s="684"/>
      <c r="J69" s="684"/>
      <c r="K69" s="684"/>
      <c r="L69" s="684"/>
      <c r="M69" s="684"/>
      <c r="N69" s="684"/>
      <c r="O69" s="684"/>
      <c r="P69" s="684"/>
      <c r="Q69" s="684"/>
      <c r="R69" s="685"/>
      <c r="S69" s="668" t="str">
        <f>IF(SUM(S65:V68)&gt;0,SUM(S65:V68),"")</f>
        <v/>
      </c>
      <c r="T69" s="669"/>
      <c r="U69" s="669"/>
      <c r="V69" s="670"/>
      <c r="AG69" s="671" t="str">
        <f>IF(SUM(AG65:AJ68)&gt;0,SUM(AG65:AJ68),"")</f>
        <v/>
      </c>
      <c r="AH69" s="672"/>
      <c r="AI69" s="672"/>
      <c r="AJ69" s="673"/>
      <c r="AS69" s="154"/>
      <c r="AT69" s="154"/>
      <c r="AU69" s="212"/>
    </row>
    <row r="70" spans="1:47" ht="20.100000000000001" customHeight="1" thickTop="1" thickBot="1">
      <c r="AS70" s="154"/>
      <c r="AT70" s="154"/>
      <c r="AU70" s="212"/>
    </row>
    <row r="71" spans="1:47" ht="27.95" customHeight="1" thickTop="1">
      <c r="B71" s="650" t="s">
        <v>357</v>
      </c>
      <c r="C71" s="651"/>
      <c r="D71" s="651"/>
      <c r="E71" s="651"/>
      <c r="F71" s="651"/>
      <c r="G71" s="652"/>
      <c r="H71" s="659" t="s">
        <v>271</v>
      </c>
      <c r="I71" s="660"/>
      <c r="J71" s="660"/>
      <c r="K71" s="660"/>
      <c r="L71" s="660"/>
      <c r="M71" s="661"/>
      <c r="N71" s="659" t="s">
        <v>217</v>
      </c>
      <c r="O71" s="660"/>
      <c r="P71" s="660"/>
      <c r="Q71" s="660"/>
      <c r="R71" s="661"/>
      <c r="S71" s="659" t="s">
        <v>218</v>
      </c>
      <c r="T71" s="660"/>
      <c r="U71" s="660"/>
      <c r="V71" s="660"/>
      <c r="W71" s="660"/>
      <c r="X71" s="661"/>
      <c r="Y71" s="662" t="s">
        <v>298</v>
      </c>
      <c r="Z71" s="663"/>
      <c r="AA71" s="663"/>
      <c r="AB71" s="663"/>
      <c r="AC71" s="664"/>
      <c r="AD71" s="681" t="s">
        <v>358</v>
      </c>
      <c r="AE71" s="682"/>
      <c r="AF71" s="682"/>
      <c r="AG71" s="682"/>
      <c r="AH71" s="683"/>
      <c r="AI71" s="699" t="s">
        <v>249</v>
      </c>
      <c r="AJ71" s="700"/>
      <c r="AK71" s="700"/>
      <c r="AL71" s="701"/>
      <c r="AM71" s="699" t="s">
        <v>250</v>
      </c>
      <c r="AN71" s="700"/>
      <c r="AO71" s="700"/>
      <c r="AP71" s="700"/>
      <c r="AQ71" s="702"/>
      <c r="AR71" s="87"/>
      <c r="AS71" s="154"/>
      <c r="AT71" s="154"/>
      <c r="AU71" s="212"/>
    </row>
    <row r="72" spans="1:47" ht="18" hidden="1" customHeight="1">
      <c r="B72" s="653"/>
      <c r="C72" s="654"/>
      <c r="D72" s="654"/>
      <c r="E72" s="654"/>
      <c r="F72" s="654"/>
      <c r="G72" s="655"/>
      <c r="H72" s="137" t="s">
        <v>261</v>
      </c>
      <c r="I72" s="137"/>
      <c r="J72" s="137"/>
      <c r="K72" s="137"/>
      <c r="L72" s="137" t="s">
        <v>283</v>
      </c>
      <c r="M72" s="137"/>
      <c r="N72" s="137" t="s">
        <v>261</v>
      </c>
      <c r="O72" s="137"/>
      <c r="P72" s="137"/>
      <c r="Q72" s="137"/>
      <c r="R72" s="137"/>
      <c r="S72" s="137" t="s">
        <v>261</v>
      </c>
      <c r="T72" s="137"/>
      <c r="U72" s="137"/>
      <c r="V72" s="137"/>
      <c r="W72" s="137" t="s">
        <v>283</v>
      </c>
      <c r="X72" s="137"/>
      <c r="Y72" s="131"/>
      <c r="Z72" s="131"/>
      <c r="AA72" s="131"/>
      <c r="AB72" s="131"/>
      <c r="AC72" s="131"/>
      <c r="AD72" s="128"/>
      <c r="AE72" s="129"/>
      <c r="AF72" s="129"/>
      <c r="AG72" s="129"/>
      <c r="AH72" s="130"/>
      <c r="AI72" s="138"/>
      <c r="AJ72" s="139"/>
      <c r="AK72" s="139"/>
      <c r="AL72" s="139"/>
      <c r="AM72" s="138"/>
      <c r="AN72" s="139"/>
      <c r="AO72" s="139"/>
      <c r="AP72" s="139"/>
      <c r="AQ72" s="140"/>
      <c r="AR72" s="87"/>
      <c r="AS72" s="154"/>
      <c r="AT72" s="154"/>
      <c r="AU72" s="212"/>
    </row>
    <row r="73" spans="1:47" ht="30" customHeight="1" thickBot="1">
      <c r="B73" s="656"/>
      <c r="C73" s="657"/>
      <c r="D73" s="657"/>
      <c r="E73" s="657"/>
      <c r="F73" s="657"/>
      <c r="G73" s="658"/>
      <c r="H73" s="703">
        <f>COUNTA('1-3（申請名簿）'!$B$8:$B$17)</f>
        <v>0</v>
      </c>
      <c r="I73" s="704"/>
      <c r="J73" s="704"/>
      <c r="K73" s="704"/>
      <c r="L73" s="704"/>
      <c r="M73" s="705"/>
      <c r="N73" s="703">
        <f>COUNTA('1-3（申請名簿）'!$B$18:$B$25)</f>
        <v>0</v>
      </c>
      <c r="O73" s="704"/>
      <c r="P73" s="704"/>
      <c r="Q73" s="704"/>
      <c r="R73" s="705"/>
      <c r="S73" s="703">
        <f>COUNTA('1-3（申請名簿）'!$B$26:$B$32)</f>
        <v>0</v>
      </c>
      <c r="T73" s="704"/>
      <c r="U73" s="704"/>
      <c r="V73" s="704"/>
      <c r="W73" s="704"/>
      <c r="X73" s="705"/>
      <c r="Y73" s="703">
        <f>COUNTA('1-3（申請名簿）'!$B$33:$B$37)</f>
        <v>0</v>
      </c>
      <c r="Z73" s="704"/>
      <c r="AA73" s="704"/>
      <c r="AB73" s="704"/>
      <c r="AC73" s="705"/>
      <c r="AD73" s="706"/>
      <c r="AE73" s="707"/>
      <c r="AF73" s="707"/>
      <c r="AG73" s="707"/>
      <c r="AH73" s="708"/>
      <c r="AI73" s="703">
        <f>COUNTA('1-3（申請名簿）'!$B$38:$B$44)</f>
        <v>0</v>
      </c>
      <c r="AJ73" s="704"/>
      <c r="AK73" s="704"/>
      <c r="AL73" s="705"/>
      <c r="AM73" s="703">
        <f>COUNTA('1-3（申請名簿）'!$B$45:$B$47)</f>
        <v>0</v>
      </c>
      <c r="AN73" s="704"/>
      <c r="AO73" s="704"/>
      <c r="AP73" s="704"/>
      <c r="AQ73" s="709"/>
      <c r="AR73" s="87"/>
      <c r="AS73" s="154"/>
      <c r="AT73" s="154"/>
      <c r="AU73" s="212"/>
    </row>
    <row r="74" spans="1:47" ht="15.95" customHeight="1" thickTop="1">
      <c r="A74" s="123"/>
      <c r="B74" s="123" t="s">
        <v>210</v>
      </c>
      <c r="C74" s="123"/>
      <c r="D74" s="123"/>
      <c r="E74" s="123"/>
      <c r="F74" s="123"/>
      <c r="G74" s="123"/>
      <c r="H74" s="123"/>
      <c r="I74" s="123"/>
      <c r="J74" s="123"/>
      <c r="K74" s="124"/>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5"/>
      <c r="AK74" s="125"/>
      <c r="AL74" s="125"/>
      <c r="AM74" s="125"/>
      <c r="AN74" s="125"/>
      <c r="AO74" s="125"/>
      <c r="AP74" s="125"/>
      <c r="AQ74" s="123"/>
      <c r="AR74" s="123"/>
      <c r="AS74" s="154"/>
      <c r="AT74" s="154"/>
      <c r="AU74" s="212"/>
    </row>
    <row r="75" spans="1:47" ht="24.95" customHeight="1">
      <c r="A75" s="123"/>
      <c r="B75" s="237" t="s">
        <v>443</v>
      </c>
      <c r="C75" s="711" t="s">
        <v>444</v>
      </c>
      <c r="D75" s="711"/>
      <c r="E75" s="711"/>
      <c r="F75" s="711"/>
      <c r="G75" s="711"/>
      <c r="H75" s="711"/>
      <c r="I75" s="711"/>
      <c r="J75" s="711"/>
      <c r="K75" s="711"/>
      <c r="L75" s="711"/>
      <c r="M75" s="711"/>
      <c r="N75" s="711"/>
      <c r="O75" s="711"/>
      <c r="P75" s="711"/>
      <c r="Q75" s="711"/>
      <c r="R75" s="711"/>
      <c r="S75" s="711"/>
      <c r="T75" s="711"/>
      <c r="U75" s="711"/>
      <c r="V75" s="711"/>
      <c r="W75" s="711"/>
      <c r="X75" s="711"/>
      <c r="Y75" s="711"/>
      <c r="Z75" s="711"/>
      <c r="AA75" s="711"/>
      <c r="AB75" s="711"/>
      <c r="AC75" s="711"/>
      <c r="AD75" s="711"/>
      <c r="AE75" s="711"/>
      <c r="AF75" s="711"/>
      <c r="AG75" s="711"/>
      <c r="AH75" s="711"/>
      <c r="AI75" s="711"/>
      <c r="AJ75" s="711"/>
      <c r="AK75" s="711"/>
      <c r="AL75" s="711"/>
      <c r="AM75" s="711"/>
      <c r="AN75" s="711"/>
      <c r="AO75" s="711"/>
      <c r="AP75" s="711"/>
      <c r="AQ75" s="711"/>
      <c r="AR75" s="711"/>
      <c r="AS75" s="154"/>
      <c r="AT75" s="154"/>
      <c r="AU75" s="212"/>
    </row>
    <row r="76" spans="1:47" ht="24.95" customHeight="1">
      <c r="A76" s="126"/>
      <c r="B76" s="236" t="s">
        <v>445</v>
      </c>
      <c r="C76" s="610" t="s">
        <v>446</v>
      </c>
      <c r="D76" s="610"/>
      <c r="E76" s="610"/>
      <c r="F76" s="610"/>
      <c r="G76" s="610"/>
      <c r="H76" s="610"/>
      <c r="I76" s="610"/>
      <c r="J76" s="610"/>
      <c r="K76" s="610"/>
      <c r="L76" s="610"/>
      <c r="M76" s="610"/>
      <c r="N76" s="610"/>
      <c r="O76" s="610"/>
      <c r="P76" s="610"/>
      <c r="Q76" s="610"/>
      <c r="R76" s="610"/>
      <c r="S76" s="610"/>
      <c r="T76" s="610"/>
      <c r="U76" s="610"/>
      <c r="V76" s="610"/>
      <c r="W76" s="610"/>
      <c r="X76" s="610"/>
      <c r="Y76" s="610"/>
      <c r="Z76" s="610"/>
      <c r="AA76" s="610"/>
      <c r="AB76" s="610"/>
      <c r="AC76" s="610"/>
      <c r="AD76" s="610"/>
      <c r="AE76" s="610"/>
      <c r="AF76" s="610"/>
      <c r="AG76" s="610"/>
      <c r="AH76" s="610"/>
      <c r="AI76" s="610"/>
      <c r="AJ76" s="610"/>
      <c r="AK76" s="610"/>
      <c r="AL76" s="610"/>
      <c r="AM76" s="610"/>
      <c r="AN76" s="610"/>
      <c r="AO76" s="610"/>
      <c r="AP76" s="610"/>
      <c r="AQ76" s="610"/>
      <c r="AR76" s="610"/>
      <c r="AS76" s="154"/>
      <c r="AT76" s="154"/>
      <c r="AU76" s="212"/>
    </row>
    <row r="77" spans="1:47" ht="24.95" customHeight="1">
      <c r="A77" s="126"/>
      <c r="B77" s="236" t="s">
        <v>447</v>
      </c>
      <c r="C77" s="610" t="s">
        <v>448</v>
      </c>
      <c r="D77" s="610"/>
      <c r="E77" s="610"/>
      <c r="F77" s="610"/>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610"/>
      <c r="AK77" s="610"/>
      <c r="AL77" s="610"/>
      <c r="AM77" s="610"/>
      <c r="AN77" s="610"/>
      <c r="AO77" s="610"/>
      <c r="AP77" s="610"/>
      <c r="AQ77" s="610"/>
      <c r="AR77" s="610"/>
      <c r="AS77" s="154"/>
      <c r="AT77" s="154"/>
      <c r="AU77" s="212"/>
    </row>
    <row r="78" spans="1:47" ht="24.95" customHeight="1">
      <c r="A78" s="126"/>
      <c r="B78" s="144"/>
      <c r="C78" s="609" t="s">
        <v>449</v>
      </c>
      <c r="D78" s="609"/>
      <c r="E78" s="609"/>
      <c r="F78" s="609"/>
      <c r="G78" s="609"/>
      <c r="H78" s="609"/>
      <c r="I78" s="609"/>
      <c r="J78" s="609"/>
      <c r="K78" s="609"/>
      <c r="L78" s="609"/>
      <c r="M78" s="609"/>
      <c r="N78" s="609"/>
      <c r="O78" s="609"/>
      <c r="P78" s="609"/>
      <c r="Q78" s="609"/>
      <c r="R78" s="609"/>
      <c r="S78" s="609"/>
      <c r="T78" s="609"/>
      <c r="U78" s="609"/>
      <c r="V78" s="609"/>
      <c r="W78" s="609"/>
      <c r="X78" s="609"/>
      <c r="Y78" s="609"/>
      <c r="Z78" s="609"/>
      <c r="AA78" s="609"/>
      <c r="AB78" s="609"/>
      <c r="AC78" s="609"/>
      <c r="AD78" s="609"/>
      <c r="AE78" s="609"/>
      <c r="AF78" s="609"/>
      <c r="AG78" s="609"/>
      <c r="AH78" s="609"/>
      <c r="AI78" s="609"/>
      <c r="AJ78" s="609"/>
      <c r="AK78" s="609"/>
      <c r="AL78" s="609"/>
      <c r="AM78" s="609"/>
      <c r="AN78" s="609"/>
      <c r="AO78" s="609"/>
      <c r="AP78" s="609"/>
      <c r="AQ78" s="609"/>
      <c r="AR78" s="609"/>
      <c r="AS78" s="154"/>
      <c r="AT78" s="154"/>
      <c r="AU78" s="212"/>
    </row>
    <row r="79" spans="1:47" ht="24.95" customHeight="1">
      <c r="A79" s="126"/>
      <c r="B79" s="144" t="s">
        <v>450</v>
      </c>
      <c r="C79" s="609" t="s">
        <v>338</v>
      </c>
      <c r="D79" s="609"/>
      <c r="E79" s="609"/>
      <c r="F79" s="609"/>
      <c r="G79" s="609"/>
      <c r="H79" s="609"/>
      <c r="I79" s="609"/>
      <c r="J79" s="609"/>
      <c r="K79" s="609"/>
      <c r="L79" s="609"/>
      <c r="M79" s="609"/>
      <c r="N79" s="609"/>
      <c r="O79" s="609"/>
      <c r="P79" s="609"/>
      <c r="Q79" s="609"/>
      <c r="R79" s="609"/>
      <c r="S79" s="609"/>
      <c r="T79" s="609"/>
      <c r="U79" s="609"/>
      <c r="V79" s="609"/>
      <c r="W79" s="609"/>
      <c r="X79" s="609"/>
      <c r="Y79" s="609"/>
      <c r="Z79" s="609"/>
      <c r="AA79" s="609"/>
      <c r="AB79" s="609"/>
      <c r="AC79" s="609"/>
      <c r="AD79" s="609"/>
      <c r="AE79" s="609"/>
      <c r="AF79" s="609"/>
      <c r="AG79" s="609"/>
      <c r="AH79" s="609"/>
      <c r="AI79" s="609"/>
      <c r="AJ79" s="609"/>
      <c r="AK79" s="609"/>
      <c r="AL79" s="609"/>
      <c r="AM79" s="609"/>
      <c r="AN79" s="609"/>
      <c r="AO79" s="609"/>
      <c r="AP79" s="609"/>
      <c r="AQ79" s="609"/>
      <c r="AR79" s="609"/>
      <c r="AS79" s="154"/>
      <c r="AT79" s="154"/>
      <c r="AU79" s="212"/>
    </row>
    <row r="80" spans="1:47" ht="24.95" customHeight="1">
      <c r="A80" s="126"/>
      <c r="B80" s="144" t="s">
        <v>450</v>
      </c>
      <c r="C80" s="609" t="s">
        <v>339</v>
      </c>
      <c r="D80" s="609"/>
      <c r="E80" s="609"/>
      <c r="F80" s="609"/>
      <c r="G80" s="609"/>
      <c r="H80" s="609"/>
      <c r="I80" s="609"/>
      <c r="J80" s="609"/>
      <c r="K80" s="609"/>
      <c r="L80" s="609"/>
      <c r="M80" s="609"/>
      <c r="N80" s="609"/>
      <c r="O80" s="609"/>
      <c r="P80" s="609"/>
      <c r="Q80" s="609"/>
      <c r="R80" s="609"/>
      <c r="S80" s="609"/>
      <c r="T80" s="609"/>
      <c r="U80" s="609"/>
      <c r="V80" s="609"/>
      <c r="W80" s="609"/>
      <c r="X80" s="609"/>
      <c r="Y80" s="609"/>
      <c r="Z80" s="609"/>
      <c r="AA80" s="609"/>
      <c r="AB80" s="609"/>
      <c r="AC80" s="609"/>
      <c r="AD80" s="609"/>
      <c r="AE80" s="609"/>
      <c r="AF80" s="609"/>
      <c r="AG80" s="609"/>
      <c r="AH80" s="609"/>
      <c r="AI80" s="609"/>
      <c r="AJ80" s="609"/>
      <c r="AK80" s="609"/>
      <c r="AL80" s="609"/>
      <c r="AM80" s="609"/>
      <c r="AN80" s="609"/>
      <c r="AO80" s="609"/>
      <c r="AP80" s="609"/>
      <c r="AQ80" s="609"/>
      <c r="AR80" s="609"/>
      <c r="AS80" s="154"/>
      <c r="AT80" s="154"/>
      <c r="AU80" s="212"/>
    </row>
    <row r="81" spans="1:47" ht="24.95" customHeight="1">
      <c r="A81" s="126"/>
      <c r="B81" s="144" t="s">
        <v>450</v>
      </c>
      <c r="C81" s="609" t="s">
        <v>340</v>
      </c>
      <c r="D81" s="609"/>
      <c r="E81" s="609"/>
      <c r="F81" s="609"/>
      <c r="G81" s="609"/>
      <c r="H81" s="609"/>
      <c r="I81" s="609"/>
      <c r="J81" s="609"/>
      <c r="K81" s="609"/>
      <c r="L81" s="609"/>
      <c r="M81" s="609"/>
      <c r="N81" s="609"/>
      <c r="O81" s="609"/>
      <c r="P81" s="609"/>
      <c r="Q81" s="609"/>
      <c r="R81" s="609"/>
      <c r="S81" s="609"/>
      <c r="T81" s="609"/>
      <c r="U81" s="609"/>
      <c r="V81" s="609"/>
      <c r="W81" s="609"/>
      <c r="X81" s="609"/>
      <c r="Y81" s="609"/>
      <c r="Z81" s="609"/>
      <c r="AA81" s="609"/>
      <c r="AB81" s="609"/>
      <c r="AC81" s="609"/>
      <c r="AD81" s="609"/>
      <c r="AE81" s="609"/>
      <c r="AF81" s="609"/>
      <c r="AG81" s="609"/>
      <c r="AH81" s="609"/>
      <c r="AI81" s="609"/>
      <c r="AJ81" s="609"/>
      <c r="AK81" s="609"/>
      <c r="AL81" s="609"/>
      <c r="AM81" s="609"/>
      <c r="AN81" s="609"/>
      <c r="AO81" s="609"/>
      <c r="AP81" s="609"/>
      <c r="AQ81" s="609"/>
      <c r="AR81" s="609"/>
      <c r="AS81" s="154"/>
      <c r="AT81" s="154"/>
      <c r="AU81" s="212"/>
    </row>
    <row r="82" spans="1:47" ht="24.95" customHeight="1">
      <c r="A82" s="242"/>
      <c r="B82" s="145"/>
      <c r="C82" s="609" t="s">
        <v>451</v>
      </c>
      <c r="D82" s="609"/>
      <c r="E82" s="609"/>
      <c r="F82" s="609"/>
      <c r="G82" s="609"/>
      <c r="H82" s="609"/>
      <c r="I82" s="609"/>
      <c r="J82" s="609"/>
      <c r="K82" s="609"/>
      <c r="L82" s="609"/>
      <c r="M82" s="609"/>
      <c r="N82" s="609"/>
      <c r="O82" s="609"/>
      <c r="P82" s="609"/>
      <c r="Q82" s="609"/>
      <c r="R82" s="609"/>
      <c r="S82" s="609"/>
      <c r="T82" s="609"/>
      <c r="U82" s="609"/>
      <c r="V82" s="609"/>
      <c r="W82" s="609"/>
      <c r="X82" s="609"/>
      <c r="Y82" s="609"/>
      <c r="Z82" s="609"/>
      <c r="AA82" s="609"/>
      <c r="AB82" s="609"/>
      <c r="AC82" s="609"/>
      <c r="AD82" s="609"/>
      <c r="AE82" s="609"/>
      <c r="AF82" s="609"/>
      <c r="AG82" s="609"/>
      <c r="AH82" s="609"/>
      <c r="AI82" s="609"/>
      <c r="AJ82" s="609"/>
      <c r="AK82" s="609"/>
      <c r="AL82" s="609"/>
      <c r="AM82" s="609"/>
      <c r="AN82" s="609"/>
      <c r="AO82" s="609"/>
      <c r="AP82" s="609"/>
      <c r="AQ82" s="609"/>
      <c r="AR82" s="609"/>
      <c r="AS82" s="154"/>
      <c r="AT82" s="154"/>
      <c r="AU82" s="212"/>
    </row>
    <row r="83" spans="1:47" ht="30" customHeight="1">
      <c r="A83" s="242"/>
      <c r="B83" s="145" t="s">
        <v>450</v>
      </c>
      <c r="C83" s="608" t="s">
        <v>452</v>
      </c>
      <c r="D83" s="608"/>
      <c r="E83" s="608"/>
      <c r="F83" s="608"/>
      <c r="G83" s="608"/>
      <c r="H83" s="608"/>
      <c r="I83" s="608"/>
      <c r="J83" s="608"/>
      <c r="K83" s="608"/>
      <c r="L83" s="608"/>
      <c r="M83" s="608"/>
      <c r="N83" s="608"/>
      <c r="O83" s="608"/>
      <c r="P83" s="608"/>
      <c r="Q83" s="608"/>
      <c r="R83" s="608"/>
      <c r="S83" s="608"/>
      <c r="T83" s="608"/>
      <c r="U83" s="608"/>
      <c r="V83" s="608"/>
      <c r="W83" s="608"/>
      <c r="X83" s="608"/>
      <c r="Y83" s="608"/>
      <c r="Z83" s="608"/>
      <c r="AA83" s="608"/>
      <c r="AB83" s="608"/>
      <c r="AC83" s="608"/>
      <c r="AD83" s="608"/>
      <c r="AE83" s="608"/>
      <c r="AF83" s="608"/>
      <c r="AG83" s="608"/>
      <c r="AH83" s="608"/>
      <c r="AI83" s="608"/>
      <c r="AJ83" s="608"/>
      <c r="AK83" s="608"/>
      <c r="AL83" s="608"/>
      <c r="AM83" s="608"/>
      <c r="AN83" s="608"/>
      <c r="AO83" s="608"/>
      <c r="AP83" s="608"/>
      <c r="AQ83" s="608"/>
      <c r="AR83" s="608"/>
      <c r="AS83" s="154"/>
      <c r="AT83" s="154"/>
      <c r="AU83" s="212"/>
    </row>
    <row r="84" spans="1:47" ht="30" customHeight="1">
      <c r="A84" s="242"/>
      <c r="B84" s="238" t="s">
        <v>450</v>
      </c>
      <c r="C84" s="710" t="s">
        <v>453</v>
      </c>
      <c r="D84" s="710"/>
      <c r="E84" s="710"/>
      <c r="F84" s="710"/>
      <c r="G84" s="710"/>
      <c r="H84" s="710"/>
      <c r="I84" s="710"/>
      <c r="J84" s="710"/>
      <c r="K84" s="710"/>
      <c r="L84" s="710"/>
      <c r="M84" s="710"/>
      <c r="N84" s="710"/>
      <c r="O84" s="710"/>
      <c r="P84" s="710"/>
      <c r="Q84" s="710"/>
      <c r="R84" s="710"/>
      <c r="S84" s="710"/>
      <c r="T84" s="710"/>
      <c r="U84" s="710"/>
      <c r="V84" s="710"/>
      <c r="W84" s="710"/>
      <c r="X84" s="710"/>
      <c r="Y84" s="710"/>
      <c r="Z84" s="710"/>
      <c r="AA84" s="710"/>
      <c r="AB84" s="710"/>
      <c r="AC84" s="710"/>
      <c r="AD84" s="710"/>
      <c r="AE84" s="710"/>
      <c r="AF84" s="710"/>
      <c r="AG84" s="710"/>
      <c r="AH84" s="710"/>
      <c r="AI84" s="710"/>
      <c r="AJ84" s="710"/>
      <c r="AK84" s="710"/>
      <c r="AL84" s="710"/>
      <c r="AM84" s="710"/>
      <c r="AN84" s="710"/>
      <c r="AO84" s="710"/>
      <c r="AP84" s="710"/>
      <c r="AQ84" s="710"/>
      <c r="AR84" s="710"/>
      <c r="AS84" s="154"/>
      <c r="AT84" s="154"/>
      <c r="AU84" s="212"/>
    </row>
    <row r="85" spans="1:47" ht="24.95" customHeight="1">
      <c r="A85" s="126"/>
      <c r="B85" s="144" t="s">
        <v>454</v>
      </c>
      <c r="C85" s="609" t="s">
        <v>455</v>
      </c>
      <c r="D85" s="609"/>
      <c r="E85" s="609"/>
      <c r="F85" s="609"/>
      <c r="G85" s="609"/>
      <c r="H85" s="609"/>
      <c r="I85" s="609"/>
      <c r="J85" s="609"/>
      <c r="K85" s="609"/>
      <c r="L85" s="609"/>
      <c r="M85" s="609"/>
      <c r="N85" s="609"/>
      <c r="O85" s="609"/>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09"/>
      <c r="AN85" s="609"/>
      <c r="AO85" s="609"/>
      <c r="AP85" s="609"/>
      <c r="AQ85" s="609"/>
      <c r="AR85" s="609"/>
      <c r="AS85" s="154"/>
      <c r="AT85" s="154"/>
      <c r="AU85" s="212"/>
    </row>
    <row r="86" spans="1:47" ht="24.95" customHeight="1">
      <c r="A86" s="126"/>
      <c r="B86" s="236" t="s">
        <v>456</v>
      </c>
      <c r="C86" s="610" t="s">
        <v>457</v>
      </c>
      <c r="D86" s="610"/>
      <c r="E86" s="610"/>
      <c r="F86" s="610"/>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610"/>
      <c r="AK86" s="610"/>
      <c r="AL86" s="610"/>
      <c r="AM86" s="610"/>
      <c r="AN86" s="610"/>
      <c r="AO86" s="610"/>
      <c r="AP86" s="610"/>
      <c r="AQ86" s="610"/>
      <c r="AR86" s="610"/>
      <c r="AS86" s="158"/>
      <c r="AT86" s="154"/>
      <c r="AU86" s="212"/>
    </row>
    <row r="87" spans="1:47" ht="24.95" customHeight="1">
      <c r="B87" s="144" t="s">
        <v>458</v>
      </c>
      <c r="C87" s="649" t="s">
        <v>459</v>
      </c>
      <c r="D87" s="649"/>
      <c r="E87" s="649"/>
      <c r="F87" s="649"/>
      <c r="G87" s="649"/>
      <c r="H87" s="649"/>
      <c r="I87" s="649"/>
      <c r="J87" s="649"/>
      <c r="K87" s="649"/>
      <c r="L87" s="649"/>
      <c r="M87" s="649"/>
      <c r="N87" s="649"/>
      <c r="O87" s="649"/>
      <c r="P87" s="649"/>
      <c r="Q87" s="649"/>
      <c r="R87" s="649"/>
      <c r="S87" s="649"/>
      <c r="T87" s="649"/>
      <c r="U87" s="649"/>
      <c r="V87" s="649"/>
      <c r="W87" s="649"/>
      <c r="X87" s="649"/>
      <c r="Y87" s="649"/>
      <c r="Z87" s="649"/>
      <c r="AA87" s="649"/>
      <c r="AB87" s="649"/>
      <c r="AC87" s="649"/>
      <c r="AD87" s="649"/>
      <c r="AE87" s="649"/>
      <c r="AF87" s="649"/>
      <c r="AG87" s="649"/>
      <c r="AH87" s="649"/>
      <c r="AI87" s="649"/>
      <c r="AJ87" s="649"/>
      <c r="AK87" s="649"/>
      <c r="AL87" s="649"/>
      <c r="AM87" s="649"/>
      <c r="AN87" s="649"/>
      <c r="AO87" s="649"/>
      <c r="AP87" s="649"/>
      <c r="AQ87" s="649"/>
      <c r="AR87" s="649"/>
      <c r="AU87" s="212"/>
    </row>
    <row r="88" spans="1:47" ht="24.95" customHeight="1">
      <c r="B88" s="146" t="s">
        <v>460</v>
      </c>
      <c r="C88" s="649" t="s">
        <v>461</v>
      </c>
      <c r="D88" s="649"/>
      <c r="E88" s="649"/>
      <c r="F88" s="649"/>
      <c r="G88" s="649"/>
      <c r="H88" s="649"/>
      <c r="I88" s="649"/>
      <c r="J88" s="649"/>
      <c r="K88" s="649"/>
      <c r="L88" s="649"/>
      <c r="M88" s="649"/>
      <c r="N88" s="649"/>
      <c r="O88" s="649"/>
      <c r="P88" s="649"/>
      <c r="Q88" s="649"/>
      <c r="R88" s="649"/>
      <c r="S88" s="649"/>
      <c r="T88" s="649"/>
      <c r="U88" s="649"/>
      <c r="V88" s="649"/>
      <c r="W88" s="649"/>
      <c r="X88" s="649"/>
      <c r="Y88" s="649"/>
      <c r="Z88" s="649"/>
      <c r="AA88" s="649"/>
      <c r="AB88" s="649"/>
      <c r="AC88" s="649"/>
      <c r="AD88" s="649"/>
      <c r="AE88" s="649"/>
      <c r="AF88" s="649"/>
      <c r="AG88" s="649"/>
      <c r="AH88" s="649"/>
      <c r="AI88" s="649"/>
      <c r="AJ88" s="649"/>
      <c r="AK88" s="649"/>
      <c r="AL88" s="649"/>
      <c r="AM88" s="649"/>
      <c r="AN88" s="649"/>
      <c r="AO88" s="649"/>
      <c r="AP88" s="649"/>
      <c r="AQ88" s="649"/>
      <c r="AR88" s="649"/>
      <c r="AU88" s="212"/>
    </row>
    <row r="89" spans="1:47" ht="24.95" customHeight="1">
      <c r="B89" s="146" t="s">
        <v>462</v>
      </c>
      <c r="C89" s="680" t="s">
        <v>463</v>
      </c>
      <c r="D89" s="680"/>
      <c r="E89" s="680"/>
      <c r="F89" s="680"/>
      <c r="G89" s="680"/>
      <c r="H89" s="680"/>
      <c r="I89" s="680"/>
      <c r="J89" s="680"/>
      <c r="K89" s="680"/>
      <c r="L89" s="680"/>
      <c r="M89" s="680"/>
      <c r="N89" s="680"/>
      <c r="O89" s="680"/>
      <c r="P89" s="680"/>
      <c r="Q89" s="680"/>
      <c r="R89" s="680"/>
      <c r="S89" s="680"/>
      <c r="T89" s="680"/>
      <c r="U89" s="680"/>
      <c r="V89" s="680"/>
      <c r="W89" s="680"/>
      <c r="X89" s="680"/>
      <c r="Y89" s="680"/>
      <c r="Z89" s="680"/>
      <c r="AA89" s="680"/>
      <c r="AB89" s="680"/>
      <c r="AC89" s="680"/>
      <c r="AD89" s="680"/>
      <c r="AE89" s="680"/>
      <c r="AF89" s="680"/>
      <c r="AG89" s="680"/>
      <c r="AH89" s="680"/>
      <c r="AI89" s="680"/>
      <c r="AJ89" s="680"/>
      <c r="AK89" s="680"/>
      <c r="AL89" s="680"/>
      <c r="AM89" s="680"/>
      <c r="AN89" s="680"/>
      <c r="AO89" s="680"/>
      <c r="AP89" s="680"/>
      <c r="AQ89" s="680"/>
      <c r="AR89" s="680"/>
      <c r="AU89" s="212"/>
    </row>
    <row r="90" spans="1:47" ht="20.100000000000001" customHeight="1">
      <c r="A90" s="123"/>
      <c r="B90" s="243" t="s">
        <v>464</v>
      </c>
      <c r="C90" s="639" t="s">
        <v>397</v>
      </c>
      <c r="D90" s="639"/>
      <c r="E90" s="639"/>
      <c r="F90" s="639"/>
      <c r="G90" s="639"/>
      <c r="H90" s="639"/>
      <c r="I90" s="639"/>
      <c r="J90" s="639"/>
      <c r="K90" s="639"/>
      <c r="L90" s="639"/>
      <c r="M90" s="639"/>
      <c r="N90" s="639"/>
      <c r="O90" s="639"/>
      <c r="P90" s="639"/>
      <c r="Q90" s="639"/>
      <c r="R90" s="639"/>
      <c r="S90" s="639"/>
      <c r="T90" s="639"/>
      <c r="U90" s="639"/>
      <c r="V90" s="639"/>
      <c r="W90" s="639"/>
      <c r="X90" s="639"/>
      <c r="Y90" s="639"/>
      <c r="Z90" s="639"/>
      <c r="AA90" s="639"/>
      <c r="AB90" s="639"/>
      <c r="AC90" s="639"/>
      <c r="AD90" s="639"/>
      <c r="AE90" s="639"/>
      <c r="AF90" s="639"/>
      <c r="AG90" s="639"/>
      <c r="AH90" s="639"/>
      <c r="AI90" s="639"/>
      <c r="AJ90" s="639"/>
      <c r="AK90" s="639"/>
      <c r="AL90" s="639"/>
      <c r="AM90" s="639"/>
      <c r="AN90" s="639"/>
      <c r="AO90" s="639"/>
      <c r="AP90" s="639"/>
      <c r="AQ90" s="639"/>
      <c r="AR90" s="639"/>
      <c r="AS90" s="206"/>
      <c r="AT90" s="154"/>
      <c r="AU90" s="211">
        <v>1</v>
      </c>
    </row>
    <row r="91" spans="1:47" ht="20.100000000000001" customHeight="1">
      <c r="A91" s="123"/>
      <c r="B91" s="144"/>
      <c r="C91" s="609" t="s">
        <v>465</v>
      </c>
      <c r="D91" s="609"/>
      <c r="E91" s="609"/>
      <c r="F91" s="609"/>
      <c r="G91" s="609"/>
      <c r="H91" s="609"/>
      <c r="I91" s="609"/>
      <c r="J91" s="609"/>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09"/>
      <c r="AN91" s="609"/>
      <c r="AO91" s="609"/>
      <c r="AP91" s="609"/>
      <c r="AQ91" s="609"/>
      <c r="AR91" s="609"/>
      <c r="AS91" s="154"/>
      <c r="AT91" s="154"/>
      <c r="AU91" s="212"/>
    </row>
    <row r="92" spans="1:47" ht="18" customHeight="1">
      <c r="A92" s="123"/>
      <c r="B92" s="144"/>
      <c r="C92" s="609" t="s">
        <v>466</v>
      </c>
      <c r="D92" s="609"/>
      <c r="E92" s="609"/>
      <c r="F92" s="609"/>
      <c r="G92" s="609"/>
      <c r="H92" s="609"/>
      <c r="I92" s="609"/>
      <c r="J92" s="609"/>
      <c r="K92" s="609"/>
      <c r="L92" s="609"/>
      <c r="M92" s="609"/>
      <c r="N92" s="609"/>
      <c r="O92" s="609"/>
      <c r="P92" s="609"/>
      <c r="Q92" s="609"/>
      <c r="R92" s="609"/>
      <c r="S92" s="609"/>
      <c r="T92" s="609"/>
      <c r="U92" s="609"/>
      <c r="V92" s="609"/>
      <c r="W92" s="609"/>
      <c r="X92" s="609"/>
      <c r="Y92" s="609"/>
      <c r="Z92" s="609"/>
      <c r="AA92" s="609"/>
      <c r="AB92" s="609"/>
      <c r="AC92" s="609"/>
      <c r="AD92" s="609"/>
      <c r="AE92" s="609"/>
      <c r="AF92" s="609"/>
      <c r="AG92" s="609"/>
      <c r="AH92" s="609"/>
      <c r="AI92" s="609"/>
      <c r="AJ92" s="609"/>
      <c r="AK92" s="609"/>
      <c r="AL92" s="609"/>
      <c r="AM92" s="609"/>
      <c r="AN92" s="609"/>
      <c r="AO92" s="609"/>
      <c r="AP92" s="609"/>
      <c r="AQ92" s="609"/>
      <c r="AR92" s="609"/>
      <c r="AS92" s="154"/>
      <c r="AT92" s="154"/>
      <c r="AU92" s="212"/>
    </row>
    <row r="93" spans="1:47" ht="18" customHeight="1">
      <c r="A93" s="123"/>
      <c r="B93" s="144"/>
      <c r="C93" s="609" t="s">
        <v>467</v>
      </c>
      <c r="D93" s="609"/>
      <c r="E93" s="609"/>
      <c r="F93" s="609"/>
      <c r="G93" s="609"/>
      <c r="H93" s="609"/>
      <c r="I93" s="609"/>
      <c r="J93" s="609"/>
      <c r="K93" s="609"/>
      <c r="L93" s="609"/>
      <c r="M93" s="609"/>
      <c r="N93" s="609"/>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c r="AO93" s="609"/>
      <c r="AP93" s="609"/>
      <c r="AQ93" s="609"/>
      <c r="AR93" s="609"/>
      <c r="AS93" s="154"/>
      <c r="AT93" s="154"/>
      <c r="AU93" s="212"/>
    </row>
    <row r="94" spans="1:47" ht="20.100000000000001" customHeight="1">
      <c r="A94" s="123"/>
      <c r="B94" s="244"/>
      <c r="C94" s="607" t="s">
        <v>468</v>
      </c>
      <c r="D94" s="607"/>
      <c r="E94" s="607"/>
      <c r="F94" s="607"/>
      <c r="G94" s="607"/>
      <c r="H94" s="607"/>
      <c r="I94" s="607"/>
      <c r="J94" s="607"/>
      <c r="K94" s="607"/>
      <c r="L94" s="607"/>
      <c r="M94" s="607"/>
      <c r="N94" s="607"/>
      <c r="O94" s="607"/>
      <c r="P94" s="607"/>
      <c r="Q94" s="607"/>
      <c r="R94" s="607"/>
      <c r="S94" s="607"/>
      <c r="T94" s="607"/>
      <c r="U94" s="607"/>
      <c r="V94" s="607"/>
      <c r="W94" s="607"/>
      <c r="X94" s="607"/>
      <c r="Y94" s="607"/>
      <c r="Z94" s="607"/>
      <c r="AA94" s="607"/>
      <c r="AB94" s="607"/>
      <c r="AC94" s="607"/>
      <c r="AD94" s="607"/>
      <c r="AE94" s="607"/>
      <c r="AF94" s="607"/>
      <c r="AG94" s="607"/>
      <c r="AH94" s="607"/>
      <c r="AI94" s="607"/>
      <c r="AJ94" s="607"/>
      <c r="AK94" s="607"/>
      <c r="AL94" s="607"/>
      <c r="AM94" s="607"/>
      <c r="AN94" s="607"/>
      <c r="AO94" s="607"/>
      <c r="AP94" s="607"/>
      <c r="AQ94" s="607"/>
      <c r="AR94" s="607"/>
      <c r="AS94" s="154"/>
      <c r="AT94" s="154"/>
      <c r="AU94" s="212"/>
    </row>
    <row r="95" spans="1:47" ht="24.95" customHeight="1">
      <c r="A95" s="123"/>
      <c r="B95" s="239" t="s">
        <v>469</v>
      </c>
      <c r="C95" s="698" t="s">
        <v>470</v>
      </c>
      <c r="D95" s="698"/>
      <c r="E95" s="698"/>
      <c r="F95" s="698"/>
      <c r="G95" s="698"/>
      <c r="H95" s="698"/>
      <c r="I95" s="698"/>
      <c r="J95" s="698"/>
      <c r="K95" s="698"/>
      <c r="L95" s="698"/>
      <c r="M95" s="698"/>
      <c r="N95" s="698"/>
      <c r="O95" s="698"/>
      <c r="P95" s="698"/>
      <c r="Q95" s="698"/>
      <c r="R95" s="698"/>
      <c r="S95" s="698"/>
      <c r="T95" s="698"/>
      <c r="U95" s="698"/>
      <c r="V95" s="698"/>
      <c r="W95" s="698"/>
      <c r="X95" s="698"/>
      <c r="Y95" s="698"/>
      <c r="Z95" s="698"/>
      <c r="AA95" s="698"/>
      <c r="AB95" s="698"/>
      <c r="AC95" s="698"/>
      <c r="AD95" s="698"/>
      <c r="AE95" s="698"/>
      <c r="AF95" s="698"/>
      <c r="AG95" s="698"/>
      <c r="AH95" s="698"/>
      <c r="AI95" s="698"/>
      <c r="AJ95" s="698"/>
      <c r="AK95" s="698"/>
      <c r="AL95" s="698"/>
      <c r="AM95" s="698"/>
      <c r="AN95" s="698"/>
      <c r="AO95" s="698"/>
      <c r="AP95" s="698"/>
      <c r="AQ95" s="698"/>
      <c r="AR95" s="698"/>
      <c r="AS95" s="154"/>
      <c r="AT95" s="154"/>
      <c r="AU95" s="212"/>
    </row>
    <row r="96" spans="1:47" ht="24.95" customHeight="1">
      <c r="A96" s="123"/>
      <c r="B96" s="146" t="s">
        <v>471</v>
      </c>
      <c r="C96" s="624" t="s">
        <v>472</v>
      </c>
      <c r="D96" s="624"/>
      <c r="E96" s="624"/>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4"/>
      <c r="AL96" s="624"/>
      <c r="AM96" s="624"/>
      <c r="AN96" s="624"/>
      <c r="AO96" s="624"/>
      <c r="AP96" s="624"/>
      <c r="AQ96" s="624"/>
      <c r="AR96" s="624"/>
      <c r="AS96" s="154"/>
      <c r="AT96" s="154"/>
      <c r="AU96" s="212"/>
    </row>
    <row r="97" spans="1:47" s="248" customFormat="1" ht="20.100000000000001" customHeight="1">
      <c r="A97" s="243"/>
      <c r="B97" s="245" t="s">
        <v>473</v>
      </c>
      <c r="C97" s="625" t="s">
        <v>314</v>
      </c>
      <c r="D97" s="625"/>
      <c r="E97" s="625"/>
      <c r="F97" s="625"/>
      <c r="G97" s="625"/>
      <c r="H97" s="625"/>
      <c r="I97" s="625"/>
      <c r="J97" s="625"/>
      <c r="K97" s="625"/>
      <c r="L97" s="625"/>
      <c r="M97" s="625"/>
      <c r="N97" s="625"/>
      <c r="O97" s="625"/>
      <c r="P97" s="625"/>
      <c r="Q97" s="625"/>
      <c r="R97" s="625"/>
      <c r="S97" s="625"/>
      <c r="T97" s="625"/>
      <c r="U97" s="625"/>
      <c r="V97" s="625"/>
      <c r="W97" s="625"/>
      <c r="X97" s="625"/>
      <c r="Y97" s="625"/>
      <c r="Z97" s="625"/>
      <c r="AA97" s="625"/>
      <c r="AB97" s="625"/>
      <c r="AC97" s="625"/>
      <c r="AD97" s="625"/>
      <c r="AE97" s="625"/>
      <c r="AF97" s="625"/>
      <c r="AG97" s="625"/>
      <c r="AH97" s="625"/>
      <c r="AI97" s="625"/>
      <c r="AJ97" s="625"/>
      <c r="AK97" s="625"/>
      <c r="AL97" s="625"/>
      <c r="AM97" s="625"/>
      <c r="AN97" s="625"/>
      <c r="AO97" s="625"/>
      <c r="AP97" s="625"/>
      <c r="AQ97" s="625"/>
      <c r="AR97" s="625"/>
      <c r="AS97" s="246"/>
      <c r="AT97" s="246"/>
      <c r="AU97" s="247"/>
    </row>
    <row r="98" spans="1:47" s="228" customFormat="1" ht="20.100000000000001" customHeight="1">
      <c r="A98" s="249"/>
      <c r="B98" s="250"/>
      <c r="C98" s="626" t="s">
        <v>474</v>
      </c>
      <c r="D98" s="626"/>
      <c r="E98" s="626"/>
      <c r="F98" s="626"/>
      <c r="G98" s="626"/>
      <c r="H98" s="626"/>
      <c r="I98" s="626"/>
      <c r="J98" s="626"/>
      <c r="K98" s="626"/>
      <c r="L98" s="626"/>
      <c r="M98" s="626"/>
      <c r="N98" s="626"/>
      <c r="O98" s="626"/>
      <c r="P98" s="626"/>
      <c r="Q98" s="626"/>
      <c r="R98" s="626"/>
      <c r="S98" s="626"/>
      <c r="T98" s="626"/>
      <c r="U98" s="626"/>
      <c r="V98" s="626"/>
      <c r="W98" s="626"/>
      <c r="X98" s="626"/>
      <c r="Y98" s="626"/>
      <c r="Z98" s="626"/>
      <c r="AA98" s="626"/>
      <c r="AB98" s="626"/>
      <c r="AC98" s="626"/>
      <c r="AD98" s="626"/>
      <c r="AE98" s="626"/>
      <c r="AF98" s="626"/>
      <c r="AG98" s="626"/>
      <c r="AH98" s="626"/>
      <c r="AI98" s="626"/>
      <c r="AJ98" s="626"/>
      <c r="AK98" s="626"/>
      <c r="AL98" s="626"/>
      <c r="AM98" s="626"/>
      <c r="AN98" s="626"/>
      <c r="AO98" s="626"/>
      <c r="AP98" s="626"/>
      <c r="AQ98" s="626"/>
      <c r="AR98" s="626"/>
      <c r="AS98" s="251"/>
      <c r="AT98" s="252"/>
      <c r="AU98" s="253">
        <v>1</v>
      </c>
    </row>
    <row r="99" spans="1:47" ht="35.1" customHeight="1">
      <c r="A99" s="123"/>
      <c r="B99" s="241" t="s">
        <v>475</v>
      </c>
      <c r="C99" s="627" t="s">
        <v>420</v>
      </c>
      <c r="D99" s="610"/>
      <c r="E99" s="610"/>
      <c r="F99" s="610"/>
      <c r="G99" s="610"/>
      <c r="H99" s="610"/>
      <c r="I99" s="610"/>
      <c r="J99" s="610"/>
      <c r="K99" s="610"/>
      <c r="L99" s="610"/>
      <c r="M99" s="610"/>
      <c r="N99" s="610"/>
      <c r="O99" s="610"/>
      <c r="P99" s="610"/>
      <c r="Q99" s="610"/>
      <c r="R99" s="610"/>
      <c r="S99" s="610"/>
      <c r="T99" s="610"/>
      <c r="U99" s="610"/>
      <c r="V99" s="610"/>
      <c r="W99" s="610"/>
      <c r="X99" s="610"/>
      <c r="Y99" s="610"/>
      <c r="Z99" s="610"/>
      <c r="AA99" s="610"/>
      <c r="AB99" s="610"/>
      <c r="AC99" s="610"/>
      <c r="AD99" s="610"/>
      <c r="AE99" s="610"/>
      <c r="AF99" s="610"/>
      <c r="AG99" s="610"/>
      <c r="AH99" s="610"/>
      <c r="AI99" s="610"/>
      <c r="AJ99" s="610"/>
      <c r="AK99" s="610"/>
      <c r="AL99" s="610"/>
      <c r="AM99" s="610"/>
      <c r="AN99" s="610"/>
      <c r="AO99" s="610"/>
      <c r="AP99" s="610"/>
      <c r="AQ99" s="610"/>
      <c r="AR99" s="610"/>
      <c r="AS99" s="154"/>
      <c r="AT99" s="154"/>
      <c r="AU99" s="212"/>
    </row>
    <row r="100" spans="1:47" ht="75" customHeight="1">
      <c r="A100" s="123"/>
      <c r="B100" s="240"/>
      <c r="C100" s="606" t="s">
        <v>476</v>
      </c>
      <c r="D100" s="607"/>
      <c r="E100" s="607"/>
      <c r="F100" s="607"/>
      <c r="G100" s="607"/>
      <c r="H100" s="607"/>
      <c r="I100" s="607"/>
      <c r="J100" s="607"/>
      <c r="K100" s="607"/>
      <c r="L100" s="607"/>
      <c r="M100" s="607"/>
      <c r="N100" s="607"/>
      <c r="O100" s="607"/>
      <c r="P100" s="607"/>
      <c r="Q100" s="607"/>
      <c r="R100" s="607"/>
      <c r="S100" s="607"/>
      <c r="T100" s="607"/>
      <c r="U100" s="607"/>
      <c r="V100" s="607"/>
      <c r="W100" s="607"/>
      <c r="X100" s="607"/>
      <c r="Y100" s="607"/>
      <c r="Z100" s="607"/>
      <c r="AA100" s="607"/>
      <c r="AB100" s="607"/>
      <c r="AC100" s="607"/>
      <c r="AD100" s="607"/>
      <c r="AE100" s="607"/>
      <c r="AF100" s="607"/>
      <c r="AG100" s="607"/>
      <c r="AH100" s="607"/>
      <c r="AI100" s="607"/>
      <c r="AJ100" s="607"/>
      <c r="AK100" s="607"/>
      <c r="AL100" s="607"/>
      <c r="AM100" s="607"/>
      <c r="AN100" s="607"/>
      <c r="AO100" s="607"/>
      <c r="AP100" s="607"/>
      <c r="AQ100" s="607"/>
      <c r="AR100" s="607"/>
      <c r="AS100" s="154"/>
      <c r="AT100" s="154"/>
      <c r="AU100" s="212"/>
    </row>
    <row r="101" spans="1:47" ht="24.95" customHeight="1">
      <c r="A101" s="123"/>
      <c r="B101" s="236" t="s">
        <v>368</v>
      </c>
      <c r="C101" s="698" t="s">
        <v>477</v>
      </c>
      <c r="D101" s="698"/>
      <c r="E101" s="698"/>
      <c r="F101" s="698"/>
      <c r="G101" s="698"/>
      <c r="H101" s="698"/>
      <c r="I101" s="698"/>
      <c r="J101" s="698"/>
      <c r="K101" s="698"/>
      <c r="L101" s="698"/>
      <c r="M101" s="698"/>
      <c r="N101" s="698"/>
      <c r="O101" s="698"/>
      <c r="P101" s="698"/>
      <c r="Q101" s="698"/>
      <c r="R101" s="698"/>
      <c r="S101" s="698"/>
      <c r="T101" s="698"/>
      <c r="U101" s="698"/>
      <c r="V101" s="698"/>
      <c r="W101" s="698"/>
      <c r="X101" s="698"/>
      <c r="Y101" s="698"/>
      <c r="Z101" s="698"/>
      <c r="AA101" s="698"/>
      <c r="AB101" s="698"/>
      <c r="AC101" s="698"/>
      <c r="AD101" s="698"/>
      <c r="AE101" s="698"/>
      <c r="AF101" s="698"/>
      <c r="AG101" s="698"/>
      <c r="AH101" s="698"/>
      <c r="AI101" s="698"/>
      <c r="AJ101" s="698"/>
      <c r="AK101" s="698"/>
      <c r="AL101" s="698"/>
      <c r="AM101" s="698"/>
      <c r="AN101" s="698"/>
      <c r="AO101" s="698"/>
      <c r="AP101" s="698"/>
      <c r="AQ101" s="698"/>
      <c r="AR101" s="698"/>
      <c r="AS101" s="154"/>
      <c r="AT101" s="154"/>
      <c r="AU101" s="212"/>
    </row>
    <row r="102" spans="1:47" ht="35.1" customHeight="1">
      <c r="A102" s="123"/>
      <c r="B102" s="146" t="s">
        <v>478</v>
      </c>
      <c r="C102" s="697" t="s">
        <v>479</v>
      </c>
      <c r="D102" s="698"/>
      <c r="E102" s="698"/>
      <c r="F102" s="698"/>
      <c r="G102" s="698"/>
      <c r="H102" s="698"/>
      <c r="I102" s="698"/>
      <c r="J102" s="698"/>
      <c r="K102" s="698"/>
      <c r="L102" s="698"/>
      <c r="M102" s="698"/>
      <c r="N102" s="698"/>
      <c r="O102" s="698"/>
      <c r="P102" s="698"/>
      <c r="Q102" s="698"/>
      <c r="R102" s="698"/>
      <c r="S102" s="698"/>
      <c r="T102" s="698"/>
      <c r="U102" s="698"/>
      <c r="V102" s="698"/>
      <c r="W102" s="698"/>
      <c r="X102" s="698"/>
      <c r="Y102" s="698"/>
      <c r="Z102" s="698"/>
      <c r="AA102" s="698"/>
      <c r="AB102" s="698"/>
      <c r="AC102" s="698"/>
      <c r="AD102" s="698"/>
      <c r="AE102" s="698"/>
      <c r="AF102" s="698"/>
      <c r="AG102" s="698"/>
      <c r="AH102" s="698"/>
      <c r="AI102" s="698"/>
      <c r="AJ102" s="698"/>
      <c r="AK102" s="698"/>
      <c r="AL102" s="698"/>
      <c r="AM102" s="698"/>
      <c r="AN102" s="698"/>
      <c r="AO102" s="698"/>
      <c r="AP102" s="698"/>
      <c r="AQ102" s="698"/>
      <c r="AR102" s="698"/>
      <c r="AS102" s="154"/>
      <c r="AT102" s="154"/>
      <c r="AU102" s="213"/>
    </row>
  </sheetData>
  <sheetProtection password="FA29" sheet="1" objects="1" scenarios="1"/>
  <dataConsolidate/>
  <mergeCells count="265">
    <mergeCell ref="AH14:AI15"/>
    <mergeCell ref="AJ14:AQ15"/>
    <mergeCell ref="C102:AR102"/>
    <mergeCell ref="AI71:AL71"/>
    <mergeCell ref="AM71:AQ71"/>
    <mergeCell ref="H73:M73"/>
    <mergeCell ref="N73:R73"/>
    <mergeCell ref="S73:X73"/>
    <mergeCell ref="Y73:AC73"/>
    <mergeCell ref="AD73:AH73"/>
    <mergeCell ref="AI73:AL73"/>
    <mergeCell ref="AM73:AQ73"/>
    <mergeCell ref="C76:AR76"/>
    <mergeCell ref="C95:AR95"/>
    <mergeCell ref="C101:AR101"/>
    <mergeCell ref="C84:AR84"/>
    <mergeCell ref="C85:AR85"/>
    <mergeCell ref="C75:AR75"/>
    <mergeCell ref="C77:AR77"/>
    <mergeCell ref="H71:M71"/>
    <mergeCell ref="C78:AR78"/>
    <mergeCell ref="C79:AR79"/>
    <mergeCell ref="C80:AR80"/>
    <mergeCell ref="C93:AR93"/>
    <mergeCell ref="B63:R63"/>
    <mergeCell ref="S63:V63"/>
    <mergeCell ref="AG63:AJ63"/>
    <mergeCell ref="C81:AR81"/>
    <mergeCell ref="C91:AR91"/>
    <mergeCell ref="C92:AR92"/>
    <mergeCell ref="W67:Z68"/>
    <mergeCell ref="AG65:AJ66"/>
    <mergeCell ref="C89:AR89"/>
    <mergeCell ref="C87:AR87"/>
    <mergeCell ref="N71:R71"/>
    <mergeCell ref="AD71:AH71"/>
    <mergeCell ref="S69:V69"/>
    <mergeCell ref="AG69:AJ69"/>
    <mergeCell ref="B69:R69"/>
    <mergeCell ref="AK65:AN66"/>
    <mergeCell ref="B65:D68"/>
    <mergeCell ref="E65:G66"/>
    <mergeCell ref="H67:K68"/>
    <mergeCell ref="P67:R68"/>
    <mergeCell ref="S67:V68"/>
    <mergeCell ref="H65:K66"/>
    <mergeCell ref="S64:V64"/>
    <mergeCell ref="P64:R64"/>
    <mergeCell ref="C99:AR99"/>
    <mergeCell ref="AF50:AI52"/>
    <mergeCell ref="AJ50:AM52"/>
    <mergeCell ref="AN50:AQ52"/>
    <mergeCell ref="AA58:AC58"/>
    <mergeCell ref="P57:R57"/>
    <mergeCell ref="B59:D62"/>
    <mergeCell ref="AA64:AC64"/>
    <mergeCell ref="AD64:AF64"/>
    <mergeCell ref="C90:AR90"/>
    <mergeCell ref="P61:R62"/>
    <mergeCell ref="AD57:AF58"/>
    <mergeCell ref="H64:K64"/>
    <mergeCell ref="S65:V66"/>
    <mergeCell ref="AG67:AJ68"/>
    <mergeCell ref="E67:G68"/>
    <mergeCell ref="L65:O66"/>
    <mergeCell ref="P65:R66"/>
    <mergeCell ref="C88:AR88"/>
    <mergeCell ref="B71:G73"/>
    <mergeCell ref="L67:O68"/>
    <mergeCell ref="S71:X71"/>
    <mergeCell ref="Y71:AC71"/>
    <mergeCell ref="AG58:AJ58"/>
    <mergeCell ref="O34:Q36"/>
    <mergeCell ref="C100:AR100"/>
    <mergeCell ref="C83:AR83"/>
    <mergeCell ref="C82:AR82"/>
    <mergeCell ref="C86:AR86"/>
    <mergeCell ref="AE42:AQ46"/>
    <mergeCell ref="W57:Z57"/>
    <mergeCell ref="AO59:AQ60"/>
    <mergeCell ref="AO61:AQ62"/>
    <mergeCell ref="S61:V62"/>
    <mergeCell ref="AK59:AN60"/>
    <mergeCell ref="AG59:AJ60"/>
    <mergeCell ref="AA61:AC62"/>
    <mergeCell ref="W59:Z60"/>
    <mergeCell ref="H59:K60"/>
    <mergeCell ref="L59:O60"/>
    <mergeCell ref="P59:R60"/>
    <mergeCell ref="AG61:AJ62"/>
    <mergeCell ref="R40:T42"/>
    <mergeCell ref="C94:AR94"/>
    <mergeCell ref="C96:AR96"/>
    <mergeCell ref="C97:AR97"/>
    <mergeCell ref="C98:AR98"/>
    <mergeCell ref="L64:O64"/>
    <mergeCell ref="B1:F1"/>
    <mergeCell ref="B2:P4"/>
    <mergeCell ref="X2:AQ2"/>
    <mergeCell ref="X3:AB3"/>
    <mergeCell ref="AC3:AG3"/>
    <mergeCell ref="AH3:AL3"/>
    <mergeCell ref="AM3:AQ3"/>
    <mergeCell ref="X4:AB4"/>
    <mergeCell ref="AC4:AG4"/>
    <mergeCell ref="AH4:AL4"/>
    <mergeCell ref="AM4:AQ4"/>
    <mergeCell ref="D6:G6"/>
    <mergeCell ref="H6:AQ6"/>
    <mergeCell ref="D7:G7"/>
    <mergeCell ref="H7:AQ7"/>
    <mergeCell ref="R18:AQ18"/>
    <mergeCell ref="L12:U12"/>
    <mergeCell ref="H12:K12"/>
    <mergeCell ref="D12:G13"/>
    <mergeCell ref="H13:K13"/>
    <mergeCell ref="AF13:AQ13"/>
    <mergeCell ref="AA12:AQ12"/>
    <mergeCell ref="V12:Z12"/>
    <mergeCell ref="V13:AE13"/>
    <mergeCell ref="AA9:AQ9"/>
    <mergeCell ref="H10:AQ10"/>
    <mergeCell ref="B18:Q18"/>
    <mergeCell ref="L13:U13"/>
    <mergeCell ref="D8:G8"/>
    <mergeCell ref="H8:Z8"/>
    <mergeCell ref="AA8:AE8"/>
    <mergeCell ref="AF8:AQ8"/>
    <mergeCell ref="D9:G10"/>
    <mergeCell ref="H9:K9"/>
    <mergeCell ref="V9:Z9"/>
    <mergeCell ref="AA11:AQ11"/>
    <mergeCell ref="D11:G11"/>
    <mergeCell ref="H11:U11"/>
    <mergeCell ref="V11:Z11"/>
    <mergeCell ref="H20:Q20"/>
    <mergeCell ref="R25:AQ25"/>
    <mergeCell ref="R26:AQ26"/>
    <mergeCell ref="AE37:AQ41"/>
    <mergeCell ref="R21:AQ21"/>
    <mergeCell ref="R24:AQ24"/>
    <mergeCell ref="R23:AQ23"/>
    <mergeCell ref="B20:G25"/>
    <mergeCell ref="H25:Q25"/>
    <mergeCell ref="H24:Q24"/>
    <mergeCell ref="H23:Q23"/>
    <mergeCell ref="H22:Q22"/>
    <mergeCell ref="H21:Q21"/>
    <mergeCell ref="B26:Q26"/>
    <mergeCell ref="K37:N39"/>
    <mergeCell ref="R34:T36"/>
    <mergeCell ref="U34:W36"/>
    <mergeCell ref="X34:Z36"/>
    <mergeCell ref="U37:W39"/>
    <mergeCell ref="D37:J39"/>
    <mergeCell ref="R28:AQ28"/>
    <mergeCell ref="B55:G58"/>
    <mergeCell ref="H55:AF55"/>
    <mergeCell ref="O43:Q45"/>
    <mergeCell ref="R43:T45"/>
    <mergeCell ref="B47:J49"/>
    <mergeCell ref="U43:W45"/>
    <mergeCell ref="H58:K58"/>
    <mergeCell ref="W58:Z58"/>
    <mergeCell ref="L57:O57"/>
    <mergeCell ref="H56:R56"/>
    <mergeCell ref="H57:K57"/>
    <mergeCell ref="B32:J33"/>
    <mergeCell ref="K32:AC32"/>
    <mergeCell ref="K33:N33"/>
    <mergeCell ref="O33:Q33"/>
    <mergeCell ref="R33:T33"/>
    <mergeCell ref="AA33:AC33"/>
    <mergeCell ref="AE32:AQ32"/>
    <mergeCell ref="AE33:AQ33"/>
    <mergeCell ref="AA37:AC39"/>
    <mergeCell ref="AA34:AC36"/>
    <mergeCell ref="X37:Z39"/>
    <mergeCell ref="K34:N36"/>
    <mergeCell ref="S59:V60"/>
    <mergeCell ref="L9:U9"/>
    <mergeCell ref="B34:J36"/>
    <mergeCell ref="R37:T39"/>
    <mergeCell ref="AS13:AS17"/>
    <mergeCell ref="D14:G15"/>
    <mergeCell ref="K47:N49"/>
    <mergeCell ref="AJ48:AM49"/>
    <mergeCell ref="AN48:AQ49"/>
    <mergeCell ref="D40:J42"/>
    <mergeCell ref="X40:Z42"/>
    <mergeCell ref="H14:I15"/>
    <mergeCell ref="J14:AE15"/>
    <mergeCell ref="B29:Q29"/>
    <mergeCell ref="R29:AQ29"/>
    <mergeCell ref="B30:Q30"/>
    <mergeCell ref="R30:AQ30"/>
    <mergeCell ref="AF14:AG15"/>
    <mergeCell ref="B6:C16"/>
    <mergeCell ref="D16:G16"/>
    <mergeCell ref="U47:AE49"/>
    <mergeCell ref="U33:W33"/>
    <mergeCell ref="X33:Z33"/>
    <mergeCell ref="O40:Q42"/>
    <mergeCell ref="B64:G64"/>
    <mergeCell ref="E61:G62"/>
    <mergeCell ref="H61:K62"/>
    <mergeCell ref="L61:O62"/>
    <mergeCell ref="AF53:AI53"/>
    <mergeCell ref="AO67:AQ68"/>
    <mergeCell ref="AO65:AQ66"/>
    <mergeCell ref="AK67:AN68"/>
    <mergeCell ref="AD59:AF60"/>
    <mergeCell ref="AD65:AF66"/>
    <mergeCell ref="W65:Z66"/>
    <mergeCell ref="AA65:AC66"/>
    <mergeCell ref="AD67:AF68"/>
    <mergeCell ref="W64:Z64"/>
    <mergeCell ref="E59:G60"/>
    <mergeCell ref="Y53:AE53"/>
    <mergeCell ref="AD61:AF62"/>
    <mergeCell ref="L58:O58"/>
    <mergeCell ref="P58:R58"/>
    <mergeCell ref="S58:V58"/>
    <mergeCell ref="S57:V57"/>
    <mergeCell ref="S56:AF56"/>
    <mergeCell ref="W61:Z62"/>
    <mergeCell ref="AA59:AC60"/>
    <mergeCell ref="AA67:AC68"/>
    <mergeCell ref="AJ53:AM53"/>
    <mergeCell ref="AG57:AJ57"/>
    <mergeCell ref="AK57:AN57"/>
    <mergeCell ref="AN53:AQ53"/>
    <mergeCell ref="AK58:AN58"/>
    <mergeCell ref="AO58:AQ58"/>
    <mergeCell ref="AG55:AQ55"/>
    <mergeCell ref="AK61:AN62"/>
    <mergeCell ref="AK64:AN64"/>
    <mergeCell ref="AG64:AJ64"/>
    <mergeCell ref="AO64:AQ64"/>
    <mergeCell ref="AA57:AC57"/>
    <mergeCell ref="AO57:AQ57"/>
    <mergeCell ref="AF47:AQ47"/>
    <mergeCell ref="D43:J45"/>
    <mergeCell ref="H16:I16"/>
    <mergeCell ref="J16:U16"/>
    <mergeCell ref="K43:N45"/>
    <mergeCell ref="AG56:AQ56"/>
    <mergeCell ref="X43:Z45"/>
    <mergeCell ref="R27:AQ27"/>
    <mergeCell ref="AA43:AC45"/>
    <mergeCell ref="AE34:AQ36"/>
    <mergeCell ref="U40:W42"/>
    <mergeCell ref="B51:J53"/>
    <mergeCell ref="K51:S53"/>
    <mergeCell ref="U50:V53"/>
    <mergeCell ref="B37:C45"/>
    <mergeCell ref="K40:N42"/>
    <mergeCell ref="R20:AQ20"/>
    <mergeCell ref="O37:Q39"/>
    <mergeCell ref="R22:AQ22"/>
    <mergeCell ref="B27:Q27"/>
    <mergeCell ref="B28:Q28"/>
    <mergeCell ref="AF48:AI49"/>
    <mergeCell ref="W50:AE52"/>
    <mergeCell ref="AA40:AC42"/>
  </mergeCells>
  <phoneticPr fontId="13"/>
  <conditionalFormatting sqref="AC4:AQ4 AA9 AA34:AC45 AE34 P59:R62 P65:R68 AA59:AF62 AA65:AF68 AO59:AQ62 AO65:AQ68 K34:Z36 H73 AI73 N73 S73 Y73 AM73 S69 AG69">
    <cfRule type="containsBlanks" dxfId="55" priority="65" stopIfTrue="1">
      <formula>LEN(TRIM(H4))=0</formula>
    </cfRule>
  </conditionalFormatting>
  <conditionalFormatting sqref="H8 AF8 L9 H10:AQ11 L12:U13 AA12 AF13 R18 R20:AQ20 R26:R27 K37:Z45 H59:O62 H65:O68 S59:Z62 S65:Z68 AG59:AN62 AG65:AN68 K47 K51 AF50:AQ53 AD73 R22:AQ22 R25:AQ25">
    <cfRule type="expression" dxfId="54" priority="63" stopIfTrue="1">
      <formula>H8=""</formula>
    </cfRule>
  </conditionalFormatting>
  <conditionalFormatting sqref="AM73">
    <cfRule type="expression" dxfId="53" priority="52" stopIfTrue="1">
      <formula>AM73=""</formula>
    </cfRule>
  </conditionalFormatting>
  <conditionalFormatting sqref="R21:AQ21">
    <cfRule type="expression" dxfId="52" priority="47" stopIfTrue="1">
      <formula>R21=""</formula>
    </cfRule>
  </conditionalFormatting>
  <conditionalFormatting sqref="R24:AQ24">
    <cfRule type="expression" dxfId="51" priority="46" stopIfTrue="1">
      <formula>R24=""</formula>
    </cfRule>
  </conditionalFormatting>
  <conditionalFormatting sqref="R23:AQ23">
    <cfRule type="expression" dxfId="50" priority="45" stopIfTrue="1">
      <formula>R23=""</formula>
    </cfRule>
  </conditionalFormatting>
  <conditionalFormatting sqref="S63 AG63">
    <cfRule type="expression" dxfId="49" priority="44" stopIfTrue="1">
      <formula>S63=""</formula>
    </cfRule>
  </conditionalFormatting>
  <conditionalFormatting sqref="H14">
    <cfRule type="expression" dxfId="48" priority="38" stopIfTrue="1">
      <formula>H14=""</formula>
    </cfRule>
  </conditionalFormatting>
  <conditionalFormatting sqref="H14:AJ14">
    <cfRule type="expression" dxfId="47" priority="5" stopIfTrue="1">
      <formula>OR($L$12&lt;&gt;"",$AF$13&lt;&gt;"",$H$16&lt;&gt;"")</formula>
    </cfRule>
  </conditionalFormatting>
  <conditionalFormatting sqref="H12:AQ13">
    <cfRule type="expression" dxfId="46" priority="37" stopIfTrue="1">
      <formula>OR($H$14&lt;&gt;"",$H$15&lt;&gt;"")</formula>
    </cfRule>
  </conditionalFormatting>
  <conditionalFormatting sqref="H12:AQ13">
    <cfRule type="expression" dxfId="45" priority="22">
      <formula>$H$16&lt;&gt;""</formula>
    </cfRule>
  </conditionalFormatting>
  <conditionalFormatting sqref="R28">
    <cfRule type="expression" dxfId="44" priority="20" stopIfTrue="1">
      <formula>R28=""</formula>
    </cfRule>
  </conditionalFormatting>
  <conditionalFormatting sqref="R29">
    <cfRule type="expression" dxfId="43" priority="19" stopIfTrue="1">
      <formula>R29=""</formula>
    </cfRule>
  </conditionalFormatting>
  <conditionalFormatting sqref="R30">
    <cfRule type="expression" dxfId="42" priority="18" stopIfTrue="1">
      <formula>R30=""</formula>
    </cfRule>
  </conditionalFormatting>
  <conditionalFormatting sqref="AE34 AA43">
    <cfRule type="expression" dxfId="41" priority="66" stopIfTrue="1">
      <formula>$AS$39="NG"</formula>
    </cfRule>
  </conditionalFormatting>
  <conditionalFormatting sqref="J14:AE15">
    <cfRule type="expression" dxfId="40" priority="13">
      <formula>$H$14="○"</formula>
    </cfRule>
  </conditionalFormatting>
  <conditionalFormatting sqref="AH14:AI15">
    <cfRule type="expression" dxfId="39" priority="6">
      <formula>AND($H$14="○",$AH$14="")</formula>
    </cfRule>
    <cfRule type="containsBlanks" dxfId="38" priority="25">
      <formula>LEN(TRIM(AH14))=0</formula>
    </cfRule>
  </conditionalFormatting>
  <conditionalFormatting sqref="H16">
    <cfRule type="expression" dxfId="37" priority="4" stopIfTrue="1">
      <formula>H16=""</formula>
    </cfRule>
  </conditionalFormatting>
  <conditionalFormatting sqref="H16:U16">
    <cfRule type="expression" dxfId="36" priority="2" stopIfTrue="1">
      <formula>OR($L$12&lt;&gt;"",$AF$13&lt;&gt;"")</formula>
    </cfRule>
  </conditionalFormatting>
  <conditionalFormatting sqref="H16:J16">
    <cfRule type="expression" dxfId="35" priority="3" stopIfTrue="1">
      <formula>OR($H$14&lt;&gt;"",$H$15&lt;&gt;"")</formula>
    </cfRule>
  </conditionalFormatting>
  <conditionalFormatting sqref="AN53:AQ53">
    <cfRule type="cellIs" dxfId="34" priority="1" operator="greaterThan">
      <formula>0</formula>
    </cfRule>
  </conditionalFormatting>
  <dataValidations count="29">
    <dataValidation type="whole" imeMode="disabled" allowBlank="1" showInputMessage="1" showErrorMessage="1" error="0～99の間の半角数字で入力してください。" sqref="AF50 AJ50 AN50">
      <formula1>0</formula1>
      <formula2>99</formula2>
    </dataValidation>
    <dataValidation imeMode="disabled" allowBlank="1" showInputMessage="1" showErrorMessage="1" error="①研修生数（FW1）は0～100の半角数字で入力してください。" sqref="R34 O34 K34"/>
    <dataValidation type="whole" imeMode="halfAlpha" allowBlank="1" showInputMessage="1" showErrorMessage="1" error="0～99の半角数字で入力して下さい。" sqref="AM73 H73 N73 AI73">
      <formula1>0</formula1>
      <formula2>99</formula2>
    </dataValidation>
    <dataValidation type="custom" imeMode="disabled" allowBlank="1" showErrorMessage="1" error="電話番号は13桁以内で入力してください。_x000a_電話番号を有していない場合は-（ハイフン）を入力してください。" sqref="H11:U11">
      <formula1>OR(H11="-",LENB(H11)&lt;=13)</formula1>
    </dataValidation>
    <dataValidation type="list" imeMode="disabled" allowBlank="1" showInputMessage="1" promptTitle="認定申請中の場合" prompt="&quot;－&quot;を選択して下さい" sqref="L12:U13">
      <formula1>"-"</formula1>
    </dataValidation>
    <dataValidation type="custom" allowBlank="1" showInputMessage="1" showErrorMessage="1" error="住所は255文字以内です。_x000a_※空白（スペース）も全角で入力して下さい。" sqref="H10:AQ10">
      <formula1>OR(H10="-",LENB(H10)&lt;=510)</formula1>
    </dataValidation>
    <dataValidation type="custom" allowBlank="1" showErrorMessage="1" error="郵便番号は「000-0000」の形式で入力してください。" sqref="L9:U9">
      <formula1>OR(L9="-",AND(LENB(L9)=8,ISNUMBER(INT(MID(L9,1,3))),MID(L9,4,1)="-",ISNUMBER(INT(MID(L9,5,4)))))</formula1>
    </dataValidation>
    <dataValidation type="list" allowBlank="1" showInputMessage="1" promptTitle="認定申請中の場合" prompt="&quot;－&quot;を選択して下さい" sqref="AA12:AQ12">
      <formula1>"-"</formula1>
    </dataValidation>
    <dataValidation type="list" allowBlank="1" showErrorMessage="1" error="事業体区分はリストから選択してください。" sqref="H8:Z8">
      <formula1>INDIRECT("リスト!$S$4:$S$21")</formula1>
    </dataValidation>
    <dataValidation type="custom" allowBlank="1" showErrorMessage="1" error="担当者名は全角20文字です。_x000a_※空白（スペース）も全角で入力して下さい。_x000a_担当者を設定していない場合は-（ハイフン）を入力してください。" sqref="AF8:AQ8">
      <formula1>OR(AF8="-",AND(LENB(AF8)&lt;=40,AF8=DBCS(AF8)))</formula1>
    </dataValidation>
    <dataValidation type="whole" allowBlank="1" showInputMessage="1" showErrorMessage="1" error="労働生産性（ha／人日）は事業量（ha）／雇用量（人日）の数値を入力して下さい。" sqref="AA65:AC68">
      <formula1>0</formula1>
      <formula2>999</formula2>
    </dataValidation>
    <dataValidation type="whole" allowBlank="1" showInputMessage="1" showErrorMessage="1" error="労働生産性（㎥／人日）は事業量（㎥）／雇用量（人日）の数値を入力して下さい。" sqref="AA59:AC62">
      <formula1>0</formula1>
      <formula2>999</formula2>
    </dataValidation>
    <dataValidation imeMode="disabled" allowBlank="1" showInputMessage="1" error="雇用量（人日）は0～99,999の半角数字で入力してください。" sqref="W65:Z68 W59:Z62 AK65:AN68 AK59:AN62 L65:O68 L59:O62"/>
    <dataValidation imeMode="disabled" allowBlank="1" showInputMessage="1" error="事業量（ｈａ）は0～999の半角数字で入力してください。" sqref="S65:V68 AG65:AJ68 H65:K68"/>
    <dataValidation imeMode="disabled" allowBlank="1" showInputMessage="1" error="事業量（㎥）は0～99,999の間の半角数字で入力してください。" sqref="H59:K62 S59:V62 AG59:AJ62"/>
    <dataValidation allowBlank="1" showInputMessage="1" showErrorMessage="1" error="①研修生数（FW1）は0～100の半角数字で入力してください。" sqref="X34"/>
    <dataValidation type="list" imeMode="halfAlpha" allowBlank="1" showInputMessage="1" promptTitle="認定済みの場合" prompt="&quot;－&quot;を選択して下さい" sqref="AF13:AQ13">
      <formula1>"-"</formula1>
    </dataValidation>
    <dataValidation type="list" allowBlank="1" showInputMessage="1" showErrorMessage="1" error="加入している場合は&quot;○&quot;を選択して下さい" sqref="K47:N49">
      <formula1>"○,×"</formula1>
    </dataValidation>
    <dataValidation type="whole" allowBlank="1" showInputMessage="1" showErrorMessage="1" error="0～99の間の半角数字で入力してください。" sqref="K37:Z45">
      <formula1>0</formula1>
      <formula2>99</formula2>
    </dataValidation>
    <dataValidation type="whole" allowBlank="1" showInputMessage="1" showErrorMessage="1" error="0～99の半角数字で入力して下さい。" sqref="S73">
      <formula1>0</formula1>
      <formula2>99</formula2>
    </dataValidation>
    <dataValidation type="whole" allowBlank="1" showInputMessage="1" showErrorMessage="1" error="1～999の間の半角数字で入力してください。" sqref="K51">
      <formula1>1</formula1>
      <formula2>999</formula2>
    </dataValidation>
    <dataValidation type="whole" allowBlank="1" showInputMessage="1" showErrorMessage="1" error="うち死亡者数は件数の範囲内で入力してください。" sqref="AN53">
      <formula1>0</formula1>
      <formula2>$AN$50</formula2>
    </dataValidation>
    <dataValidation type="whole" allowBlank="1" showInputMessage="1" showErrorMessage="1" error="うち死亡者数は件数の範囲内で入力してください。" sqref="AJ53">
      <formula1>0</formula1>
      <formula2>$AJ$50</formula2>
    </dataValidation>
    <dataValidation type="whole" allowBlank="1" showInputMessage="1" showErrorMessage="1" error="うち死亡者数は件数の範囲内で入力してください。" sqref="AF53">
      <formula1>0</formula1>
      <formula2>$AF$50</formula2>
    </dataValidation>
    <dataValidation imeMode="halfAlpha" allowBlank="1" showInputMessage="1" showErrorMessage="1" sqref="Y73:AC73"/>
    <dataValidation type="whole" imeMode="halfAlpha" operator="greaterThanOrEqual" allowBlank="1" showInputMessage="1" showErrorMessage="1" error="1以上の数値を入力して下さい" prompt="⑮対象事業所数は、1以上の数を入力してください。_x000a_経営体登録のみ（研修生数0）の場合でも、対象事業所数の入力が必要です。" sqref="AD73:AH73">
      <formula1>1</formula1>
    </dataValidation>
    <dataValidation type="custom" imeMode="disabled" allowBlank="1" showInputMessage="1" showErrorMessage="1" error="E-Mail は100文字以内で入力してください。_x000a_E-Mailを有していない場合は-（ハイフン）を入力してください。" sqref="AA11:AQ11">
      <formula1>OR(AA11="-",LENB(AA11)&lt;=100)</formula1>
    </dataValidation>
    <dataValidation type="list" imeMode="disabled" allowBlank="1" showInputMessage="1" showErrorMessage="1" error="該当する場合は、リストから「☑」を選択してください。" prompt="労確法の認定なし（未申請）で_x000a__x000a_・新たに造林事業を開始する者_x000a_・新たに伐採事業を開始する者_x000a__x000a_は本項目の☑が必須事項です。" sqref="AH14:AI15">
      <formula1>"☑"</formula1>
    </dataValidation>
    <dataValidation type="list" imeMode="disabled" allowBlank="1" showInputMessage="1" showErrorMessage="1" error="該当する場合は、リストから「○」を選択してください。" sqref="H14 H16:I16">
      <formula1>"○"</formula1>
    </dataValidation>
  </dataValidations>
  <printOptions horizontalCentered="1"/>
  <pageMargins left="0.43307086614173229" right="0.23622047244094491" top="0.19685039370078741" bottom="0.19685039370078741" header="0.31496062992125984" footer="0.11811023622047245"/>
  <pageSetup paperSize="9" scale="87" orientation="portrait" errors="blank" r:id="rId1"/>
  <headerFooter>
    <oddFooter>&amp;C&amp;P/&amp;N</oddFooter>
  </headerFooter>
  <rowBreaks count="2" manualBreakCount="2">
    <brk id="54" max="43" man="1"/>
    <brk id="73" max="4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B4DD45E8-DC61-4D2C-BC95-2549AC59A0D4}">
            <xm:f>AND($Y$73&gt;0,COUNTIF('1-3（申請名簿）'!$L$33:$L$37,"造林")&gt;0,$S$69&lt;&gt;"",$S$69&gt;=$AG$69)</xm:f>
            <x14:dxf>
              <font>
                <b/>
                <i val="0"/>
                <color rgb="FFFF0000"/>
              </font>
            </x14:dxf>
          </x14:cfRule>
          <xm:sqref>S69 AG69</xm:sqref>
        </x14:conditionalFormatting>
        <x14:conditionalFormatting xmlns:xm="http://schemas.microsoft.com/office/excel/2006/main">
          <x14:cfRule type="expression" priority="43" id="{109157E2-CB87-40BD-9175-1CEFD38E0EE0}">
            <xm:f>AND($Y$73&gt;0,COUNTIF('1-3（申請名簿）'!$L$33:$L$37,"伐採等")&gt;0,$S$63&gt;0,$AG$63="")</xm:f>
            <x14:dxf>
              <font>
                <b/>
                <i val="0"/>
                <color rgb="FFFF0000"/>
              </font>
            </x14:dxf>
          </x14:cfRule>
          <xm:sqref>S63</xm:sqref>
        </x14:conditionalFormatting>
        <x14:conditionalFormatting xmlns:xm="http://schemas.microsoft.com/office/excel/2006/main">
          <x14:cfRule type="expression" priority="42" id="{20ED8853-0697-4B2C-9C58-EA623208B8B4}">
            <xm:f>AND($Y$73&gt;0,COUNTIF('1-3（申請名簿）'!$L$33:$L$37,"伐採等")&gt;0,$S$63&lt;&gt;"",$S$63&gt;=$AG$63)</xm:f>
            <x14:dxf>
              <font>
                <b/>
                <i val="0"/>
                <color rgb="FFFF0000"/>
              </font>
            </x14:dxf>
          </x14:cfRule>
          <xm:sqref>S63 AG63</xm:sqref>
        </x14:conditionalFormatting>
        <x14:conditionalFormatting xmlns:xm="http://schemas.microsoft.com/office/excel/2006/main">
          <x14:cfRule type="expression" priority="41" id="{2D46E01C-F3BB-42AE-8FAE-FB81E6BD8951}">
            <xm:f>AND($Y$73&gt;0,COUNTIF('1-3（申請名簿）'!$L$33:$L$37,"造林")&gt;0,$S$69&lt;&gt;"",$S$69&gt;=$AG$69)</xm:f>
            <x14:dxf>
              <font>
                <color rgb="FFFF0000"/>
              </font>
            </x14:dxf>
          </x14:cfRule>
          <x14:cfRule type="expression" priority="49" id="{1312DA0A-F1CB-4AB0-9556-7868C26C08DB}">
            <xm:f>AND($Y$73&gt;0,COUNTIF('1-3（申請名簿）'!$L$33:$L$37,"造林")&gt;0,$S$69&gt;0,$AG$69="")</xm:f>
            <x14:dxf>
              <font>
                <b val="0"/>
                <i val="0"/>
                <color rgb="FFFF0000"/>
              </font>
            </x14:dxf>
          </x14:cfRule>
          <xm:sqref>B69</xm:sqref>
        </x14:conditionalFormatting>
        <x14:conditionalFormatting xmlns:xm="http://schemas.microsoft.com/office/excel/2006/main">
          <x14:cfRule type="expression" priority="32" id="{556923ED-FDA0-4031-95B6-A2CEF4D78E3F}">
            <xm:f>AND('1-1（表紙）'!$H$9&lt;&gt;"",$AD$73="")</xm:f>
            <x14:dxf>
              <fill>
                <patternFill>
                  <bgColor rgb="FFFF0000"/>
                </patternFill>
              </fill>
            </x14:dxf>
          </x14:cfRule>
          <xm:sqref>AD73</xm:sqref>
        </x14:conditionalFormatting>
        <x14:conditionalFormatting xmlns:xm="http://schemas.microsoft.com/office/excel/2006/main">
          <x14:cfRule type="expression" priority="17" id="{8598E973-DA68-4F5D-9C7E-AF8440C5C704}">
            <xm:f>AND($Y$73&gt;0,COUNTIF('1-3（申請名簿）'!$L$33:$L$37,"伐採等")&gt;0,$S$63&lt;&gt;"",$S$63&gt;=$AG$63)</xm:f>
            <x14:dxf>
              <font>
                <color rgb="FFFF0000"/>
              </font>
            </x14:dxf>
          </x14:cfRule>
          <x14:cfRule type="expression" priority="40" id="{DE86ADF2-A355-47AC-A6FD-B994D7C3ABFC}">
            <xm:f>AND($Y$73&gt;0,COUNTIF('1-3（申請名簿）'!$L$33:$L$37,"伐採等")&gt;0,$S$63&gt;0,$AG$63="")</xm:f>
            <x14:dxf>
              <font>
                <color rgb="FFFF0000"/>
              </font>
            </x14:dxf>
          </x14:cfRule>
          <xm:sqref>B63</xm:sqref>
        </x14:conditionalFormatting>
        <x14:conditionalFormatting xmlns:xm="http://schemas.microsoft.com/office/excel/2006/main">
          <x14:cfRule type="expression" priority="48" id="{D986A39D-13BE-4686-BD4C-BB88A95FFEC1}">
            <xm:f>AND($Y$73&gt;0,COUNTIF('1-3（申請名簿）'!$L$33:$L$37,"造林")&gt;0,$S$69&gt;0,$AG$69="")</xm:f>
            <x14:dxf>
              <font>
                <b/>
                <i val="0"/>
                <color rgb="FFFF0000"/>
              </font>
            </x14:dxf>
          </x14:cfRule>
          <xm:sqref>S69</xm:sqref>
        </x14:conditionalFormatting>
        <x14:conditionalFormatting xmlns:xm="http://schemas.microsoft.com/office/excel/2006/main">
          <x14:cfRule type="expression" priority="15" id="{1F697AC3-98F1-4C35-AA32-5F32C634A9E4}">
            <xm:f>'1-1（表紙）'!$H$9=""</xm:f>
            <x14:dxf>
              <fill>
                <patternFill>
                  <bgColor theme="9" tint="0.79998168889431442"/>
                </patternFill>
              </fill>
            </x14:dxf>
          </x14:cfRule>
          <xm:sqref>H6:AQ6</xm:sqref>
        </x14:conditionalFormatting>
        <x14:conditionalFormatting xmlns:xm="http://schemas.microsoft.com/office/excel/2006/main">
          <x14:cfRule type="expression" priority="14" id="{281172D7-0558-47E2-9FEA-5C6A21814A04}">
            <xm:f>'1-1（表紙）'!$J$10=""</xm:f>
            <x14:dxf>
              <fill>
                <patternFill>
                  <bgColor theme="9" tint="0.79998168889431442"/>
                </patternFill>
              </fill>
            </x14:dxf>
          </x14:cfRule>
          <xm:sqref>H7:AQ7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リスト!$V$16:$V$17</xm:f>
          </x14:formula1>
          <xm:sqref>R18:AQ18</xm:sqref>
        </x14:dataValidation>
        <x14:dataValidation type="list" allowBlank="1" showInputMessage="1" showErrorMessage="1">
          <x14:formula1>
            <xm:f>リスト!$V$20:$V$22</xm:f>
          </x14:formula1>
          <xm:sqref>R20:AQ20</xm:sqref>
        </x14:dataValidation>
        <x14:dataValidation type="list" allowBlank="1" showInputMessage="1" showErrorMessage="1">
          <x14:formula1>
            <xm:f>リスト!$V$28:$V$30</xm:f>
          </x14:formula1>
          <xm:sqref>R22:AQ22</xm:sqref>
        </x14:dataValidation>
        <x14:dataValidation type="list" allowBlank="1" showInputMessage="1" showErrorMessage="1">
          <x14:formula1>
            <xm:f>リスト!$V$42:$V$43</xm:f>
          </x14:formula1>
          <xm:sqref>R26:AQ26</xm:sqref>
        </x14:dataValidation>
        <x14:dataValidation type="list" allowBlank="1" showInputMessage="1" showErrorMessage="1">
          <x14:formula1>
            <xm:f>リスト!$V$36:$V$37</xm:f>
          </x14:formula1>
          <xm:sqref>R24:AQ24</xm:sqref>
        </x14:dataValidation>
        <x14:dataValidation type="list" allowBlank="1" showInputMessage="1" showErrorMessage="1">
          <x14:formula1>
            <xm:f>リスト!$V$24:$V$26</xm:f>
          </x14:formula1>
          <xm:sqref>R21:AQ21</xm:sqref>
        </x14:dataValidation>
        <x14:dataValidation type="list" allowBlank="1" showInputMessage="1" showErrorMessage="1">
          <x14:formula1>
            <xm:f>リスト!$V$32:$V$34</xm:f>
          </x14:formula1>
          <xm:sqref>R23:AQ23</xm:sqref>
        </x14:dataValidation>
        <x14:dataValidation type="list" allowBlank="1" showInputMessage="1" showErrorMessage="1">
          <x14:formula1>
            <xm:f>リスト!$V$39:$V$40</xm:f>
          </x14:formula1>
          <xm:sqref>R25:AQ25</xm:sqref>
        </x14:dataValidation>
        <x14:dataValidation type="list" allowBlank="1" showInputMessage="1" showErrorMessage="1">
          <x14:formula1>
            <xm:f>リスト!$V$45:$V$46</xm:f>
          </x14:formula1>
          <xm:sqref>R27:AQ27</xm:sqref>
        </x14:dataValidation>
        <x14:dataValidation type="list" allowBlank="1" showInputMessage="1" showErrorMessage="1">
          <x14:formula1>
            <xm:f>リスト!$V$48:$V$49</xm:f>
          </x14:formula1>
          <xm:sqref>R28:AQ28</xm:sqref>
        </x14:dataValidation>
        <x14:dataValidation type="list" allowBlank="1" showInputMessage="1" showErrorMessage="1">
          <x14:formula1>
            <xm:f>リスト!$V$51:$V$52</xm:f>
          </x14:formula1>
          <xm:sqref>R29:AQ29</xm:sqref>
        </x14:dataValidation>
        <x14:dataValidation type="list" allowBlank="1" showInputMessage="1" showErrorMessage="1">
          <x14:formula1>
            <xm:f>リスト!$V$54:$V$56</xm:f>
          </x14:formula1>
          <xm:sqref>R30:AQ30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AT37"/>
  <sheetViews>
    <sheetView view="pageBreakPreview" zoomScaleNormal="100" zoomScaleSheetLayoutView="100" workbookViewId="0">
      <selection activeCell="AS1" sqref="AS1"/>
    </sheetView>
  </sheetViews>
  <sheetFormatPr defaultRowHeight="13.5" customHeight="1"/>
  <cols>
    <col min="1" max="5" width="1.875" style="36" customWidth="1"/>
    <col min="6" max="6" width="3.625" style="36" customWidth="1"/>
    <col min="7" max="7" width="2.625" style="36" customWidth="1"/>
    <col min="8" max="8" width="2.125" style="36" customWidth="1"/>
    <col min="9" max="10" width="2.625" style="36" customWidth="1"/>
    <col min="11" max="11" width="3.125" style="36" customWidth="1"/>
    <col min="12" max="14" width="2.625" style="36" customWidth="1"/>
    <col min="15" max="15" width="3.125" style="36" customWidth="1"/>
    <col min="16" max="17" width="2.625" style="36" customWidth="1"/>
    <col min="18" max="21" width="3.125" style="36" customWidth="1"/>
    <col min="22" max="24" width="2.625" style="36" customWidth="1"/>
    <col min="25" max="25" width="3.125" style="36" customWidth="1"/>
    <col min="26" max="28" width="2.625" style="36" customWidth="1"/>
    <col min="29" max="30" width="3.125" style="36" customWidth="1"/>
    <col min="31" max="33" width="2.625" style="36" customWidth="1"/>
    <col min="34" max="34" width="2.125" style="36" customWidth="1"/>
    <col min="35" max="35" width="3.875" style="36" customWidth="1"/>
    <col min="36" max="38" width="2.5" style="36" customWidth="1"/>
    <col min="39" max="39" width="3.375" style="36" customWidth="1"/>
    <col min="40" max="40" width="2" style="36" customWidth="1"/>
    <col min="41" max="41" width="2.625" style="36" customWidth="1"/>
    <col min="42" max="42" width="3.125" style="36" customWidth="1"/>
    <col min="43" max="43" width="2.625" style="36" customWidth="1"/>
    <col min="44" max="44" width="1.875" style="36" customWidth="1"/>
    <col min="45" max="74" width="2.625" style="87" customWidth="1"/>
    <col min="75" max="16384" width="9" style="87"/>
  </cols>
  <sheetData>
    <row r="1" spans="1:46" ht="20.100000000000001" customHeight="1">
      <c r="B1" s="597" t="s">
        <v>399</v>
      </c>
      <c r="C1" s="598"/>
      <c r="D1" s="598"/>
      <c r="E1" s="598"/>
      <c r="F1" s="599"/>
      <c r="G1" s="109" t="str">
        <f>IF('1-1（表紙）'!D1&lt;&gt;"",'1-1（表紙）'!D1,"")</f>
        <v>R6緑</v>
      </c>
      <c r="AR1" s="85"/>
    </row>
    <row r="2" spans="1:46" ht="20.100000000000001" customHeight="1">
      <c r="B2" s="600" t="str">
        <f>IF('1-1（表紙）'!J2&lt;&gt;"",'1-1（表紙）'!J2,"")</f>
        <v/>
      </c>
      <c r="C2" s="601"/>
      <c r="D2" s="601"/>
      <c r="E2" s="601"/>
      <c r="F2" s="601"/>
      <c r="G2" s="601"/>
      <c r="H2" s="601"/>
      <c r="I2" s="601"/>
      <c r="J2" s="601"/>
      <c r="K2" s="601"/>
      <c r="L2" s="601"/>
      <c r="M2" s="601"/>
      <c r="N2" s="601"/>
      <c r="O2" s="601"/>
      <c r="P2" s="601"/>
      <c r="X2" s="401" t="s">
        <v>279</v>
      </c>
      <c r="Y2" s="401"/>
      <c r="Z2" s="401"/>
      <c r="AA2" s="401"/>
      <c r="AB2" s="401"/>
      <c r="AC2" s="401"/>
      <c r="AD2" s="401"/>
      <c r="AE2" s="401"/>
      <c r="AF2" s="401"/>
      <c r="AG2" s="401"/>
      <c r="AH2" s="401"/>
      <c r="AI2" s="401"/>
      <c r="AJ2" s="401"/>
      <c r="AK2" s="401"/>
      <c r="AL2" s="401"/>
      <c r="AM2" s="401"/>
      <c r="AN2" s="401"/>
      <c r="AO2" s="401"/>
      <c r="AP2" s="401"/>
      <c r="AQ2" s="401"/>
    </row>
    <row r="3" spans="1:46" ht="20.100000000000001" customHeight="1">
      <c r="B3" s="601"/>
      <c r="C3" s="601"/>
      <c r="D3" s="601"/>
      <c r="E3" s="601"/>
      <c r="F3" s="601"/>
      <c r="G3" s="601"/>
      <c r="H3" s="601"/>
      <c r="I3" s="601"/>
      <c r="J3" s="601"/>
      <c r="K3" s="601"/>
      <c r="L3" s="601"/>
      <c r="M3" s="601"/>
      <c r="N3" s="601"/>
      <c r="O3" s="601"/>
      <c r="P3" s="601"/>
      <c r="X3" s="401" t="s">
        <v>186</v>
      </c>
      <c r="Y3" s="401"/>
      <c r="Z3" s="401"/>
      <c r="AA3" s="401"/>
      <c r="AB3" s="401"/>
      <c r="AC3" s="401" t="s">
        <v>187</v>
      </c>
      <c r="AD3" s="401"/>
      <c r="AE3" s="401"/>
      <c r="AF3" s="401"/>
      <c r="AG3" s="401"/>
      <c r="AH3" s="401" t="s">
        <v>188</v>
      </c>
      <c r="AI3" s="401"/>
      <c r="AJ3" s="401"/>
      <c r="AK3" s="401"/>
      <c r="AL3" s="401"/>
      <c r="AM3" s="401" t="s">
        <v>189</v>
      </c>
      <c r="AN3" s="401"/>
      <c r="AO3" s="401"/>
      <c r="AP3" s="401"/>
      <c r="AQ3" s="401"/>
    </row>
    <row r="4" spans="1:46" ht="20.100000000000001" customHeight="1">
      <c r="B4" s="601"/>
      <c r="C4" s="601"/>
      <c r="D4" s="601"/>
      <c r="E4" s="601"/>
      <c r="F4" s="601"/>
      <c r="G4" s="601"/>
      <c r="H4" s="601"/>
      <c r="I4" s="601"/>
      <c r="J4" s="601"/>
      <c r="K4" s="601"/>
      <c r="L4" s="601"/>
      <c r="M4" s="601"/>
      <c r="N4" s="601"/>
      <c r="O4" s="601"/>
      <c r="P4" s="601"/>
      <c r="X4" s="401">
        <f>'1-1（表紙）'!H14</f>
        <v>6</v>
      </c>
      <c r="Y4" s="401"/>
      <c r="Z4" s="401"/>
      <c r="AA4" s="401"/>
      <c r="AB4" s="401"/>
      <c r="AC4" s="602" t="str">
        <f>IF('1-1（表紙）'!$I$14="","",'1-1（表紙）'!$I$14)</f>
        <v/>
      </c>
      <c r="AD4" s="602"/>
      <c r="AE4" s="602"/>
      <c r="AF4" s="602"/>
      <c r="AG4" s="602"/>
      <c r="AH4" s="603" t="str">
        <f>IF('1-1（表紙）'!$J$14="","",'1-1（表紙）'!$J$14)</f>
        <v/>
      </c>
      <c r="AI4" s="604"/>
      <c r="AJ4" s="604"/>
      <c r="AK4" s="604"/>
      <c r="AL4" s="605"/>
      <c r="AM4" s="602" t="str">
        <f>IF('1-1（表紙）'!$K$14="","",'1-1（表紙）'!$K$14)</f>
        <v/>
      </c>
      <c r="AN4" s="602"/>
      <c r="AO4" s="602"/>
      <c r="AP4" s="602"/>
      <c r="AQ4" s="602"/>
    </row>
    <row r="5" spans="1:46" ht="20.100000000000001" customHeight="1"/>
    <row r="6" spans="1:46" ht="24.95" customHeight="1">
      <c r="B6" s="132"/>
      <c r="C6" s="218"/>
      <c r="D6" s="285" t="s">
        <v>276</v>
      </c>
      <c r="E6" s="401"/>
      <c r="F6" s="401"/>
      <c r="G6" s="401"/>
      <c r="H6" s="574" t="str">
        <f>IF('1-1（表紙）'!$H$9="","",'1-1（表紙）'!$H$9)</f>
        <v/>
      </c>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row>
    <row r="7" spans="1:46" ht="24.95" customHeight="1">
      <c r="B7" s="73"/>
      <c r="C7" s="218"/>
      <c r="D7" s="285" t="s">
        <v>190</v>
      </c>
      <c r="E7" s="401"/>
      <c r="F7" s="401"/>
      <c r="G7" s="401"/>
      <c r="H7" s="574" t="str">
        <f>IF(('1-1（表紙）'!$J$10=""),"",CONCATENATE('1-1（表紙）'!$H$10,"　",'1-1（表紙）'!$J$10))</f>
        <v/>
      </c>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574"/>
      <c r="AL7" s="574"/>
      <c r="AM7" s="574"/>
      <c r="AN7" s="574"/>
      <c r="AO7" s="574"/>
      <c r="AP7" s="574"/>
      <c r="AQ7" s="574"/>
    </row>
    <row r="8" spans="1:46" ht="24.95" customHeight="1">
      <c r="AS8" s="36"/>
    </row>
    <row r="9" spans="1:46" ht="30" customHeight="1" thickBot="1">
      <c r="B9" s="87"/>
      <c r="C9" s="790" t="s">
        <v>402</v>
      </c>
      <c r="D9" s="791"/>
      <c r="E9" s="791"/>
      <c r="F9" s="791"/>
      <c r="G9" s="791"/>
      <c r="H9" s="791"/>
      <c r="I9" s="791"/>
      <c r="J9" s="791"/>
      <c r="K9" s="791"/>
      <c r="L9" s="791"/>
      <c r="M9" s="791"/>
      <c r="N9" s="791"/>
      <c r="O9" s="791"/>
      <c r="P9" s="791"/>
      <c r="Q9" s="791"/>
      <c r="R9" s="791"/>
      <c r="S9" s="791"/>
      <c r="T9" s="791"/>
      <c r="U9" s="791"/>
      <c r="V9" s="791"/>
      <c r="W9" s="791"/>
      <c r="X9" s="791"/>
      <c r="Y9" s="791"/>
      <c r="Z9" s="791"/>
      <c r="AA9" s="791"/>
      <c r="AB9" s="791"/>
      <c r="AC9" s="791"/>
      <c r="AD9" s="791"/>
      <c r="AE9" s="791"/>
      <c r="AF9" s="791"/>
      <c r="AG9" s="791"/>
      <c r="AH9" s="791"/>
      <c r="AI9" s="791"/>
      <c r="AJ9" s="791"/>
      <c r="AK9" s="791"/>
      <c r="AL9" s="791"/>
      <c r="AM9" s="791"/>
      <c r="AN9" s="791"/>
      <c r="AO9" s="791"/>
      <c r="AP9" s="791"/>
      <c r="AQ9" s="792"/>
    </row>
    <row r="10" spans="1:46" s="228" customFormat="1" ht="120" customHeight="1" thickTop="1" thickBot="1">
      <c r="A10" s="225"/>
      <c r="B10" s="226"/>
      <c r="C10" s="227"/>
      <c r="D10" s="83"/>
      <c r="E10" s="229"/>
      <c r="F10" s="793" t="s">
        <v>416</v>
      </c>
      <c r="G10" s="793"/>
      <c r="H10" s="793"/>
      <c r="I10" s="793"/>
      <c r="J10" s="793"/>
      <c r="K10" s="793"/>
      <c r="L10" s="793"/>
      <c r="M10" s="793"/>
      <c r="N10" s="793"/>
      <c r="O10" s="793"/>
      <c r="P10" s="793"/>
      <c r="Q10" s="793"/>
      <c r="R10" s="793"/>
      <c r="S10" s="793"/>
      <c r="T10" s="793"/>
      <c r="U10" s="793"/>
      <c r="V10" s="793"/>
      <c r="W10" s="793"/>
      <c r="X10" s="793"/>
      <c r="Y10" s="793"/>
      <c r="Z10" s="793"/>
      <c r="AA10" s="793"/>
      <c r="AB10" s="793"/>
      <c r="AC10" s="793"/>
      <c r="AD10" s="793"/>
      <c r="AE10" s="793"/>
      <c r="AF10" s="793"/>
      <c r="AG10" s="793"/>
      <c r="AH10" s="793"/>
      <c r="AI10" s="793"/>
      <c r="AJ10" s="793"/>
      <c r="AK10" s="793"/>
      <c r="AL10" s="793"/>
      <c r="AM10" s="793"/>
      <c r="AN10" s="793"/>
      <c r="AO10" s="793"/>
      <c r="AP10" s="793"/>
      <c r="AQ10" s="216"/>
      <c r="AR10" s="225"/>
    </row>
    <row r="11" spans="1:46" ht="15" customHeight="1" thickTop="1">
      <c r="B11" s="73"/>
      <c r="C11" s="217"/>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216"/>
    </row>
    <row r="12" spans="1:46" ht="24.95" customHeight="1" thickBot="1">
      <c r="B12" s="73"/>
      <c r="C12" s="217"/>
      <c r="D12" s="738" t="s">
        <v>438</v>
      </c>
      <c r="E12" s="738"/>
      <c r="F12" s="738"/>
      <c r="G12" s="738"/>
      <c r="H12" s="738"/>
      <c r="I12" s="738"/>
      <c r="J12" s="738"/>
      <c r="K12" s="738"/>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8"/>
      <c r="AI12" s="738"/>
      <c r="AJ12" s="738"/>
      <c r="AK12" s="738"/>
      <c r="AL12" s="738"/>
      <c r="AM12" s="738"/>
      <c r="AN12" s="738"/>
      <c r="AO12" s="738"/>
      <c r="AP12" s="738"/>
      <c r="AQ12" s="739"/>
    </row>
    <row r="13" spans="1:46" ht="24.95" customHeight="1" thickBot="1">
      <c r="B13" s="73"/>
      <c r="C13" s="217"/>
      <c r="D13" s="223"/>
      <c r="E13" s="223"/>
      <c r="F13" s="757" t="s">
        <v>412</v>
      </c>
      <c r="G13" s="771"/>
      <c r="H13" s="759" t="s">
        <v>406</v>
      </c>
      <c r="I13" s="760"/>
      <c r="J13" s="760"/>
      <c r="K13" s="760"/>
      <c r="L13" s="760"/>
      <c r="M13" s="760"/>
      <c r="N13" s="760"/>
      <c r="O13" s="760"/>
      <c r="P13" s="760"/>
      <c r="Q13" s="760"/>
      <c r="R13" s="760"/>
      <c r="S13" s="760"/>
      <c r="T13" s="760"/>
      <c r="U13" s="760"/>
      <c r="V13" s="760"/>
      <c r="W13" s="760"/>
      <c r="X13" s="760"/>
      <c r="Y13" s="760"/>
      <c r="Z13" s="760"/>
      <c r="AA13" s="760"/>
      <c r="AB13" s="760"/>
      <c r="AC13" s="760"/>
      <c r="AD13" s="761"/>
      <c r="AE13" s="223"/>
      <c r="AF13" s="757" t="s">
        <v>413</v>
      </c>
      <c r="AG13" s="771"/>
      <c r="AH13" s="740"/>
      <c r="AI13" s="741"/>
      <c r="AJ13" s="741"/>
      <c r="AK13" s="741"/>
      <c r="AL13" s="741"/>
      <c r="AM13" s="741"/>
      <c r="AN13" s="741"/>
      <c r="AO13" s="741"/>
      <c r="AP13" s="741"/>
      <c r="AQ13" s="224"/>
    </row>
    <row r="14" spans="1:46" ht="21.95" customHeight="1">
      <c r="B14" s="73"/>
      <c r="C14" s="217"/>
      <c r="D14" s="83"/>
      <c r="E14" s="83"/>
      <c r="F14" s="742"/>
      <c r="G14" s="743"/>
      <c r="H14" s="762" t="s">
        <v>421</v>
      </c>
      <c r="I14" s="763"/>
      <c r="J14" s="763"/>
      <c r="K14" s="763"/>
      <c r="L14" s="763"/>
      <c r="M14" s="763"/>
      <c r="N14" s="763"/>
      <c r="O14" s="763"/>
      <c r="P14" s="763"/>
      <c r="Q14" s="763"/>
      <c r="R14" s="763"/>
      <c r="S14" s="763"/>
      <c r="T14" s="763"/>
      <c r="U14" s="763"/>
      <c r="V14" s="763"/>
      <c r="W14" s="763"/>
      <c r="X14" s="763"/>
      <c r="Y14" s="763"/>
      <c r="Z14" s="763"/>
      <c r="AA14" s="763"/>
      <c r="AB14" s="763"/>
      <c r="AC14" s="763"/>
      <c r="AD14" s="764"/>
      <c r="AE14" s="794" t="s">
        <v>306</v>
      </c>
      <c r="AF14" s="745"/>
      <c r="AG14" s="746"/>
      <c r="AH14" s="749" t="s">
        <v>437</v>
      </c>
      <c r="AI14" s="750"/>
      <c r="AJ14" s="750"/>
      <c r="AK14" s="750"/>
      <c r="AL14" s="750"/>
      <c r="AM14" s="750"/>
      <c r="AN14" s="750"/>
      <c r="AO14" s="750"/>
      <c r="AP14" s="751"/>
      <c r="AQ14" s="219"/>
    </row>
    <row r="15" spans="1:46" ht="21.95" customHeight="1" thickBot="1">
      <c r="B15" s="73"/>
      <c r="C15" s="217"/>
      <c r="D15" s="83"/>
      <c r="E15" s="83"/>
      <c r="F15" s="755"/>
      <c r="G15" s="756"/>
      <c r="H15" s="765" t="s">
        <v>422</v>
      </c>
      <c r="I15" s="766"/>
      <c r="J15" s="766"/>
      <c r="K15" s="766"/>
      <c r="L15" s="766"/>
      <c r="M15" s="766"/>
      <c r="N15" s="766"/>
      <c r="O15" s="766"/>
      <c r="P15" s="766"/>
      <c r="Q15" s="766"/>
      <c r="R15" s="766"/>
      <c r="S15" s="766"/>
      <c r="T15" s="766"/>
      <c r="U15" s="766"/>
      <c r="V15" s="766"/>
      <c r="W15" s="766"/>
      <c r="X15" s="766"/>
      <c r="Y15" s="766"/>
      <c r="Z15" s="766"/>
      <c r="AA15" s="766"/>
      <c r="AB15" s="766"/>
      <c r="AC15" s="766"/>
      <c r="AD15" s="767"/>
      <c r="AE15" s="794"/>
      <c r="AF15" s="747"/>
      <c r="AG15" s="748"/>
      <c r="AH15" s="752"/>
      <c r="AI15" s="753"/>
      <c r="AJ15" s="753"/>
      <c r="AK15" s="753"/>
      <c r="AL15" s="753"/>
      <c r="AM15" s="753"/>
      <c r="AN15" s="753"/>
      <c r="AO15" s="753"/>
      <c r="AP15" s="754"/>
      <c r="AQ15" s="219"/>
    </row>
    <row r="16" spans="1:46" ht="20.100000000000001" customHeight="1">
      <c r="C16" s="220"/>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215"/>
      <c r="AS16" s="36"/>
      <c r="AT16" s="36"/>
    </row>
    <row r="17" spans="1:44" ht="24.95" customHeight="1" thickBot="1">
      <c r="B17" s="73"/>
      <c r="C17" s="217"/>
      <c r="D17" s="738" t="s">
        <v>425</v>
      </c>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38"/>
      <c r="AH17" s="738"/>
      <c r="AI17" s="738"/>
      <c r="AJ17" s="738"/>
      <c r="AK17" s="738"/>
      <c r="AL17" s="738"/>
      <c r="AM17" s="738"/>
      <c r="AN17" s="738"/>
      <c r="AO17" s="738"/>
      <c r="AP17" s="738"/>
      <c r="AQ17" s="739"/>
    </row>
    <row r="18" spans="1:44" ht="24.95" customHeight="1" thickBot="1">
      <c r="B18" s="73"/>
      <c r="C18" s="217"/>
      <c r="D18" s="223"/>
      <c r="E18" s="223"/>
      <c r="F18" s="757" t="s">
        <v>412</v>
      </c>
      <c r="G18" s="758"/>
      <c r="H18" s="759" t="s">
        <v>406</v>
      </c>
      <c r="I18" s="760"/>
      <c r="J18" s="760"/>
      <c r="K18" s="760"/>
      <c r="L18" s="760"/>
      <c r="M18" s="760"/>
      <c r="N18" s="760"/>
      <c r="O18" s="760"/>
      <c r="P18" s="760"/>
      <c r="Q18" s="760"/>
      <c r="R18" s="760"/>
      <c r="S18" s="760"/>
      <c r="T18" s="760"/>
      <c r="U18" s="760"/>
      <c r="V18" s="760"/>
      <c r="W18" s="760"/>
      <c r="X18" s="760"/>
      <c r="Y18" s="760"/>
      <c r="Z18" s="760"/>
      <c r="AA18" s="760"/>
      <c r="AB18" s="760"/>
      <c r="AC18" s="760"/>
      <c r="AD18" s="761"/>
      <c r="AE18" s="223"/>
      <c r="AF18" s="757" t="s">
        <v>414</v>
      </c>
      <c r="AG18" s="771"/>
      <c r="AH18" s="772"/>
      <c r="AI18" s="773"/>
      <c r="AJ18" s="773"/>
      <c r="AK18" s="773"/>
      <c r="AL18" s="773"/>
      <c r="AM18" s="773"/>
      <c r="AN18" s="773"/>
      <c r="AO18" s="773"/>
      <c r="AP18" s="773"/>
      <c r="AQ18" s="224"/>
    </row>
    <row r="19" spans="1:44" ht="21.95" customHeight="1">
      <c r="B19" s="73"/>
      <c r="C19" s="217"/>
      <c r="D19" s="83"/>
      <c r="E19" s="83"/>
      <c r="F19" s="742"/>
      <c r="G19" s="743"/>
      <c r="H19" s="768" t="s">
        <v>423</v>
      </c>
      <c r="I19" s="769"/>
      <c r="J19" s="769"/>
      <c r="K19" s="769"/>
      <c r="L19" s="769"/>
      <c r="M19" s="769"/>
      <c r="N19" s="769"/>
      <c r="O19" s="769"/>
      <c r="P19" s="769"/>
      <c r="Q19" s="769"/>
      <c r="R19" s="769"/>
      <c r="S19" s="769"/>
      <c r="T19" s="769"/>
      <c r="U19" s="769"/>
      <c r="V19" s="769"/>
      <c r="W19" s="769"/>
      <c r="X19" s="769"/>
      <c r="Y19" s="769"/>
      <c r="Z19" s="769"/>
      <c r="AA19" s="769"/>
      <c r="AB19" s="769"/>
      <c r="AC19" s="769"/>
      <c r="AD19" s="770"/>
      <c r="AE19" s="744" t="s">
        <v>306</v>
      </c>
      <c r="AF19" s="745"/>
      <c r="AG19" s="746"/>
      <c r="AH19" s="749" t="s">
        <v>437</v>
      </c>
      <c r="AI19" s="750"/>
      <c r="AJ19" s="750"/>
      <c r="AK19" s="750"/>
      <c r="AL19" s="750"/>
      <c r="AM19" s="750"/>
      <c r="AN19" s="750"/>
      <c r="AO19" s="750"/>
      <c r="AP19" s="751"/>
      <c r="AQ19" s="219"/>
    </row>
    <row r="20" spans="1:44" ht="21.95" customHeight="1" thickBot="1">
      <c r="B20" s="73"/>
      <c r="C20" s="217"/>
      <c r="D20" s="83"/>
      <c r="E20" s="83"/>
      <c r="F20" s="755"/>
      <c r="G20" s="756"/>
      <c r="H20" s="765" t="s">
        <v>424</v>
      </c>
      <c r="I20" s="766"/>
      <c r="J20" s="766"/>
      <c r="K20" s="766"/>
      <c r="L20" s="766"/>
      <c r="M20" s="766"/>
      <c r="N20" s="766"/>
      <c r="O20" s="766"/>
      <c r="P20" s="766"/>
      <c r="Q20" s="766"/>
      <c r="R20" s="766"/>
      <c r="S20" s="766"/>
      <c r="T20" s="766"/>
      <c r="U20" s="766"/>
      <c r="V20" s="766"/>
      <c r="W20" s="766"/>
      <c r="X20" s="766"/>
      <c r="Y20" s="766"/>
      <c r="Z20" s="766"/>
      <c r="AA20" s="766"/>
      <c r="AB20" s="766"/>
      <c r="AC20" s="766"/>
      <c r="AD20" s="767"/>
      <c r="AE20" s="744"/>
      <c r="AF20" s="747"/>
      <c r="AG20" s="748"/>
      <c r="AH20" s="752"/>
      <c r="AI20" s="753"/>
      <c r="AJ20" s="753"/>
      <c r="AK20" s="753"/>
      <c r="AL20" s="753"/>
      <c r="AM20" s="753"/>
      <c r="AN20" s="753"/>
      <c r="AO20" s="753"/>
      <c r="AP20" s="754"/>
      <c r="AQ20" s="219"/>
    </row>
    <row r="21" spans="1:44" ht="20.100000000000001" customHeight="1" thickBot="1">
      <c r="B21" s="73"/>
      <c r="C21" s="217"/>
      <c r="D21" s="83"/>
      <c r="E21" s="83"/>
      <c r="F21" s="782"/>
      <c r="G21" s="782"/>
      <c r="H21" s="782"/>
      <c r="I21" s="782"/>
      <c r="J21" s="782"/>
      <c r="K21" s="782"/>
      <c r="L21" s="782"/>
      <c r="M21" s="782"/>
      <c r="N21" s="782"/>
      <c r="O21" s="782"/>
      <c r="P21" s="782"/>
      <c r="Q21" s="782"/>
      <c r="R21" s="782"/>
      <c r="S21" s="782"/>
      <c r="T21" s="782"/>
      <c r="U21" s="782"/>
      <c r="V21" s="782"/>
      <c r="W21" s="782"/>
      <c r="X21" s="782"/>
      <c r="Y21" s="782"/>
      <c r="Z21" s="782"/>
      <c r="AA21" s="782"/>
      <c r="AB21" s="782"/>
      <c r="AC21" s="782"/>
      <c r="AD21" s="782"/>
      <c r="AE21" s="782"/>
      <c r="AF21" s="782"/>
      <c r="AG21" s="783"/>
      <c r="AH21" s="783"/>
      <c r="AI21" s="783"/>
      <c r="AJ21" s="783"/>
      <c r="AK21" s="783"/>
      <c r="AL21" s="783"/>
      <c r="AM21" s="783"/>
      <c r="AN21" s="783"/>
      <c r="AO21" s="783"/>
      <c r="AP21" s="132"/>
      <c r="AQ21" s="219"/>
    </row>
    <row r="22" spans="1:44" ht="39.950000000000003" customHeight="1" thickBot="1">
      <c r="B22" s="73"/>
      <c r="C22" s="217"/>
      <c r="D22" s="83"/>
      <c r="E22" s="83"/>
      <c r="F22" s="757" t="s">
        <v>415</v>
      </c>
      <c r="G22" s="771"/>
      <c r="H22" s="779" t="s">
        <v>417</v>
      </c>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780"/>
      <c r="AG22" s="780"/>
      <c r="AH22" s="780"/>
      <c r="AI22" s="780"/>
      <c r="AJ22" s="780"/>
      <c r="AK22" s="780"/>
      <c r="AL22" s="780"/>
      <c r="AM22" s="780"/>
      <c r="AN22" s="780"/>
      <c r="AO22" s="781"/>
      <c r="AP22" s="132"/>
      <c r="AQ22" s="219"/>
    </row>
    <row r="23" spans="1:44" ht="50.1" customHeight="1">
      <c r="B23" s="73"/>
      <c r="C23" s="217"/>
      <c r="D23" s="83"/>
      <c r="E23" s="83"/>
      <c r="F23" s="774"/>
      <c r="G23" s="775"/>
      <c r="H23" s="784" t="s">
        <v>403</v>
      </c>
      <c r="I23" s="785"/>
      <c r="J23" s="785"/>
      <c r="K23" s="785"/>
      <c r="L23" s="785"/>
      <c r="M23" s="785"/>
      <c r="N23" s="785"/>
      <c r="O23" s="785"/>
      <c r="P23" s="785"/>
      <c r="Q23" s="785"/>
      <c r="R23" s="785"/>
      <c r="S23" s="785"/>
      <c r="T23" s="785"/>
      <c r="U23" s="785"/>
      <c r="V23" s="785"/>
      <c r="W23" s="785"/>
      <c r="X23" s="785"/>
      <c r="Y23" s="785"/>
      <c r="Z23" s="785"/>
      <c r="AA23" s="785"/>
      <c r="AB23" s="785"/>
      <c r="AC23" s="785"/>
      <c r="AD23" s="785"/>
      <c r="AE23" s="785"/>
      <c r="AF23" s="785"/>
      <c r="AG23" s="785"/>
      <c r="AH23" s="785"/>
      <c r="AI23" s="785"/>
      <c r="AJ23" s="785"/>
      <c r="AK23" s="785"/>
      <c r="AL23" s="785"/>
      <c r="AM23" s="785"/>
      <c r="AN23" s="785"/>
      <c r="AO23" s="786"/>
      <c r="AP23" s="132"/>
      <c r="AQ23" s="219"/>
    </row>
    <row r="24" spans="1:44" ht="20.100000000000001" customHeight="1">
      <c r="B24" s="73"/>
      <c r="C24" s="217"/>
      <c r="D24" s="83"/>
      <c r="E24" s="83"/>
      <c r="F24" s="776"/>
      <c r="G24" s="777"/>
      <c r="H24" s="788" t="s">
        <v>409</v>
      </c>
      <c r="I24" s="789"/>
      <c r="J24" s="789"/>
      <c r="K24" s="789"/>
      <c r="L24" s="789"/>
      <c r="M24" s="789"/>
      <c r="N24" s="789"/>
      <c r="O24" s="789"/>
      <c r="P24" s="789"/>
      <c r="Q24" s="789"/>
      <c r="R24" s="789"/>
      <c r="S24" s="789"/>
      <c r="T24" s="787"/>
      <c r="U24" s="787"/>
      <c r="V24" s="787"/>
      <c r="W24" s="787"/>
      <c r="X24" s="787"/>
      <c r="Y24" s="234" t="s">
        <v>410</v>
      </c>
      <c r="Z24" s="235"/>
      <c r="AA24" s="232" t="s">
        <v>408</v>
      </c>
      <c r="AC24" s="778" t="s">
        <v>411</v>
      </c>
      <c r="AD24" s="778"/>
      <c r="AE24" s="778"/>
      <c r="AF24" s="778"/>
      <c r="AG24" s="778"/>
      <c r="AH24" s="787"/>
      <c r="AI24" s="787"/>
      <c r="AJ24" s="787"/>
      <c r="AK24" s="787"/>
      <c r="AL24" s="787"/>
      <c r="AM24" s="234" t="s">
        <v>410</v>
      </c>
      <c r="AN24" s="232"/>
      <c r="AO24" s="233"/>
      <c r="AP24" s="132"/>
      <c r="AQ24" s="219"/>
    </row>
    <row r="25" spans="1:44" ht="39.950000000000003" customHeight="1">
      <c r="B25" s="73"/>
      <c r="C25" s="217"/>
      <c r="D25" s="83"/>
      <c r="E25" s="83"/>
      <c r="F25" s="729"/>
      <c r="G25" s="730"/>
      <c r="H25" s="720" t="s">
        <v>440</v>
      </c>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2"/>
      <c r="AP25" s="132"/>
      <c r="AQ25" s="219"/>
    </row>
    <row r="26" spans="1:44" ht="39.950000000000003" customHeight="1" thickBot="1">
      <c r="B26" s="73"/>
      <c r="C26" s="217"/>
      <c r="D26" s="83"/>
      <c r="E26" s="83"/>
      <c r="F26" s="718"/>
      <c r="G26" s="719"/>
      <c r="H26" s="723" t="s">
        <v>441</v>
      </c>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4"/>
      <c r="AM26" s="724"/>
      <c r="AN26" s="724"/>
      <c r="AO26" s="725"/>
      <c r="AP26" s="132"/>
      <c r="AQ26" s="219"/>
    </row>
    <row r="27" spans="1:44" ht="45" customHeight="1">
      <c r="C27" s="221"/>
      <c r="D27" s="222"/>
      <c r="E27" s="222"/>
      <c r="F27" s="222"/>
      <c r="G27" s="795" t="s">
        <v>439</v>
      </c>
      <c r="H27" s="795"/>
      <c r="I27" s="795"/>
      <c r="J27" s="726" t="s">
        <v>442</v>
      </c>
      <c r="K27" s="727"/>
      <c r="L27" s="727"/>
      <c r="M27" s="727"/>
      <c r="N27" s="727"/>
      <c r="O27" s="727"/>
      <c r="P27" s="727"/>
      <c r="Q27" s="727"/>
      <c r="R27" s="727"/>
      <c r="S27" s="727"/>
      <c r="T27" s="727"/>
      <c r="U27" s="727"/>
      <c r="V27" s="727"/>
      <c r="W27" s="727"/>
      <c r="X27" s="727"/>
      <c r="Y27" s="727"/>
      <c r="Z27" s="727"/>
      <c r="AA27" s="727"/>
      <c r="AB27" s="727"/>
      <c r="AC27" s="727"/>
      <c r="AD27" s="727"/>
      <c r="AE27" s="727"/>
      <c r="AF27" s="727"/>
      <c r="AG27" s="727"/>
      <c r="AH27" s="727"/>
      <c r="AI27" s="727"/>
      <c r="AJ27" s="727"/>
      <c r="AK27" s="727"/>
      <c r="AL27" s="727"/>
      <c r="AM27" s="727"/>
      <c r="AN27" s="727"/>
      <c r="AO27" s="727"/>
      <c r="AP27" s="727"/>
      <c r="AQ27" s="728"/>
    </row>
    <row r="28" spans="1:44" ht="9.9499999999999993"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30" spans="1:44" ht="24.95" customHeight="1"/>
    <row r="31" spans="1:44" ht="24.95" customHeight="1">
      <c r="A31" s="87"/>
      <c r="B31" s="87"/>
      <c r="C31" s="731" t="s">
        <v>436</v>
      </c>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87"/>
      <c r="AI31" s="87"/>
      <c r="AJ31" s="87"/>
      <c r="AK31" s="87"/>
      <c r="AL31" s="87"/>
      <c r="AM31" s="87"/>
      <c r="AN31" s="87"/>
      <c r="AO31" s="87"/>
      <c r="AP31" s="87"/>
      <c r="AQ31" s="87"/>
      <c r="AR31" s="87"/>
    </row>
    <row r="32" spans="1:44" ht="9.9499999999999993"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row>
    <row r="33" spans="1:44" ht="15" customHeight="1" thickBot="1">
      <c r="A33" s="87"/>
      <c r="B33" s="87"/>
      <c r="C33" s="87"/>
      <c r="D33" s="714">
        <v>44287</v>
      </c>
      <c r="E33" s="714"/>
      <c r="F33" s="714"/>
      <c r="G33" s="87"/>
      <c r="H33" s="87"/>
      <c r="I33" s="87"/>
      <c r="J33" s="87"/>
      <c r="K33" s="87"/>
      <c r="L33" s="87"/>
      <c r="M33" s="87"/>
      <c r="N33" s="87"/>
      <c r="O33" s="87"/>
      <c r="P33" s="87"/>
      <c r="Q33" s="714">
        <v>45383</v>
      </c>
      <c r="R33" s="714"/>
      <c r="S33" s="714"/>
      <c r="T33" s="87"/>
      <c r="U33" s="714">
        <v>45747</v>
      </c>
      <c r="V33" s="715"/>
      <c r="W33" s="715"/>
      <c r="X33" s="87"/>
      <c r="Y33" s="87"/>
      <c r="Z33" s="87"/>
      <c r="AA33" s="87"/>
      <c r="AB33" s="87"/>
      <c r="AC33" s="87"/>
      <c r="AD33" s="87"/>
      <c r="AE33" s="87"/>
      <c r="AF33" s="87"/>
      <c r="AG33" s="714">
        <v>46843</v>
      </c>
      <c r="AH33" s="715"/>
      <c r="AI33" s="715"/>
      <c r="AJ33" s="87"/>
      <c r="AK33" s="87"/>
      <c r="AL33" s="87"/>
      <c r="AM33" s="87"/>
      <c r="AN33" s="87"/>
      <c r="AO33" s="87"/>
      <c r="AP33" s="87"/>
      <c r="AQ33" s="87"/>
      <c r="AR33" s="87"/>
    </row>
    <row r="34" spans="1:44" ht="39.950000000000003" customHeight="1" thickBot="1">
      <c r="A34" s="87"/>
      <c r="B34" s="87"/>
      <c r="C34" s="87"/>
      <c r="D34" s="87"/>
      <c r="E34" s="87"/>
      <c r="F34" s="732" t="s">
        <v>429</v>
      </c>
      <c r="G34" s="732"/>
      <c r="H34" s="732"/>
      <c r="I34" s="732"/>
      <c r="J34" s="732" t="s">
        <v>428</v>
      </c>
      <c r="K34" s="732"/>
      <c r="L34" s="732"/>
      <c r="M34" s="732"/>
      <c r="N34" s="732" t="s">
        <v>427</v>
      </c>
      <c r="O34" s="732"/>
      <c r="P34" s="732"/>
      <c r="Q34" s="733"/>
      <c r="R34" s="734" t="s">
        <v>426</v>
      </c>
      <c r="S34" s="735"/>
      <c r="T34" s="735"/>
      <c r="U34" s="736"/>
      <c r="V34" s="737" t="s">
        <v>430</v>
      </c>
      <c r="W34" s="717"/>
      <c r="X34" s="717"/>
      <c r="Y34" s="717"/>
      <c r="Z34" s="716" t="s">
        <v>431</v>
      </c>
      <c r="AA34" s="717"/>
      <c r="AB34" s="717"/>
      <c r="AC34" s="717"/>
      <c r="AD34" s="716" t="s">
        <v>432</v>
      </c>
      <c r="AE34" s="717"/>
      <c r="AF34" s="717"/>
      <c r="AG34" s="717"/>
      <c r="AH34" s="87"/>
      <c r="AI34" s="87"/>
      <c r="AJ34" s="87"/>
      <c r="AK34" s="87"/>
      <c r="AL34" s="87"/>
      <c r="AM34" s="87"/>
      <c r="AN34" s="87"/>
      <c r="AO34" s="87"/>
      <c r="AP34" s="87"/>
      <c r="AQ34" s="87"/>
      <c r="AR34" s="87"/>
    </row>
    <row r="35" spans="1:44" ht="9.9499999999999993"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row>
    <row r="36" spans="1:44" ht="24.95" customHeight="1">
      <c r="A36" s="87"/>
      <c r="B36" s="87"/>
      <c r="C36" s="87"/>
      <c r="D36" s="87"/>
      <c r="E36" s="87"/>
      <c r="F36" s="712" t="s">
        <v>434</v>
      </c>
      <c r="G36" s="712"/>
      <c r="H36" s="712"/>
      <c r="I36" s="712"/>
      <c r="J36" s="712"/>
      <c r="K36" s="712"/>
      <c r="L36" s="712"/>
      <c r="M36" s="712"/>
      <c r="N36" s="712"/>
      <c r="O36" s="712"/>
      <c r="P36" s="712"/>
      <c r="Q36" s="712"/>
      <c r="R36" s="161" t="s">
        <v>433</v>
      </c>
      <c r="S36" s="161"/>
      <c r="T36" s="161"/>
      <c r="U36" s="161"/>
      <c r="V36" s="713" t="s">
        <v>435</v>
      </c>
      <c r="W36" s="713"/>
      <c r="X36" s="713"/>
      <c r="Y36" s="713"/>
      <c r="Z36" s="713"/>
      <c r="AA36" s="713"/>
      <c r="AB36" s="713"/>
      <c r="AC36" s="713"/>
      <c r="AD36" s="713"/>
      <c r="AE36" s="713"/>
      <c r="AF36" s="713"/>
      <c r="AG36" s="713"/>
      <c r="AH36" s="87"/>
      <c r="AI36" s="87"/>
      <c r="AJ36" s="87"/>
      <c r="AK36" s="87"/>
      <c r="AL36" s="87"/>
      <c r="AM36" s="87"/>
      <c r="AN36" s="87"/>
      <c r="AO36" s="87"/>
      <c r="AP36" s="87"/>
      <c r="AQ36" s="87"/>
      <c r="AR36" s="87"/>
    </row>
    <row r="37" spans="1:44" ht="24.95" customHeight="1">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row>
  </sheetData>
  <sheetProtection password="FA29" sheet="1" objects="1" scenarios="1"/>
  <dataConsolidate/>
  <mergeCells count="70">
    <mergeCell ref="D6:G6"/>
    <mergeCell ref="H6:AQ6"/>
    <mergeCell ref="G27:I27"/>
    <mergeCell ref="B1:F1"/>
    <mergeCell ref="B2:P4"/>
    <mergeCell ref="X2:AQ2"/>
    <mergeCell ref="X3:AB3"/>
    <mergeCell ref="AC3:AG3"/>
    <mergeCell ref="AH3:AL3"/>
    <mergeCell ref="AM3:AQ3"/>
    <mergeCell ref="X4:AB4"/>
    <mergeCell ref="AC4:AG4"/>
    <mergeCell ref="AH4:AL4"/>
    <mergeCell ref="AM4:AQ4"/>
    <mergeCell ref="D7:G7"/>
    <mergeCell ref="H7:AQ7"/>
    <mergeCell ref="F14:G14"/>
    <mergeCell ref="AE14:AE15"/>
    <mergeCell ref="AF14:AG15"/>
    <mergeCell ref="AH14:AP15"/>
    <mergeCell ref="F15:G15"/>
    <mergeCell ref="D12:AQ12"/>
    <mergeCell ref="C9:AQ9"/>
    <mergeCell ref="F13:G13"/>
    <mergeCell ref="AF13:AG13"/>
    <mergeCell ref="F10:AP10"/>
    <mergeCell ref="F23:G24"/>
    <mergeCell ref="AC24:AG24"/>
    <mergeCell ref="F22:G22"/>
    <mergeCell ref="H22:AO22"/>
    <mergeCell ref="F21:AO21"/>
    <mergeCell ref="H23:AO23"/>
    <mergeCell ref="AH24:AL24"/>
    <mergeCell ref="T24:X24"/>
    <mergeCell ref="H24:S24"/>
    <mergeCell ref="D17:AQ17"/>
    <mergeCell ref="AH13:AP13"/>
    <mergeCell ref="F19:G19"/>
    <mergeCell ref="AE19:AE20"/>
    <mergeCell ref="AF19:AG20"/>
    <mergeCell ref="AH19:AP20"/>
    <mergeCell ref="F20:G20"/>
    <mergeCell ref="F18:G18"/>
    <mergeCell ref="H13:AD13"/>
    <mergeCell ref="H14:AD14"/>
    <mergeCell ref="H15:AD15"/>
    <mergeCell ref="H19:AD19"/>
    <mergeCell ref="H20:AD20"/>
    <mergeCell ref="AF18:AG18"/>
    <mergeCell ref="AH18:AP18"/>
    <mergeCell ref="H18:AD18"/>
    <mergeCell ref="C31:AG31"/>
    <mergeCell ref="F34:I34"/>
    <mergeCell ref="J34:M34"/>
    <mergeCell ref="N34:Q34"/>
    <mergeCell ref="R34:U34"/>
    <mergeCell ref="V34:Y34"/>
    <mergeCell ref="Z34:AC34"/>
    <mergeCell ref="F26:G26"/>
    <mergeCell ref="H25:AO25"/>
    <mergeCell ref="H26:AO26"/>
    <mergeCell ref="J27:AQ27"/>
    <mergeCell ref="F25:G25"/>
    <mergeCell ref="F36:Q36"/>
    <mergeCell ref="V36:AG36"/>
    <mergeCell ref="Q33:S33"/>
    <mergeCell ref="U33:W33"/>
    <mergeCell ref="AG33:AI33"/>
    <mergeCell ref="D33:F33"/>
    <mergeCell ref="AD34:AG34"/>
  </mergeCells>
  <phoneticPr fontId="50"/>
  <conditionalFormatting sqref="AC4:AQ4">
    <cfRule type="containsBlanks" dxfId="22" priority="48" stopIfTrue="1">
      <formula>LEN(TRIM(AC4))=0</formula>
    </cfRule>
  </conditionalFormatting>
  <conditionalFormatting sqref="H6:AQ7">
    <cfRule type="expression" dxfId="21" priority="47" stopIfTrue="1">
      <formula>H6=""</formula>
    </cfRule>
  </conditionalFormatting>
  <conditionalFormatting sqref="F14:F15">
    <cfRule type="expression" dxfId="20" priority="35" stopIfTrue="1">
      <formula>F14=""</formula>
    </cfRule>
  </conditionalFormatting>
  <conditionalFormatting sqref="F14">
    <cfRule type="expression" dxfId="19" priority="27" stopIfTrue="1">
      <formula>OR($F$15&lt;&gt;"",$F$19&lt;&gt;"",$F$20&lt;&gt;"")</formula>
    </cfRule>
  </conditionalFormatting>
  <conditionalFormatting sqref="AF14:AG15">
    <cfRule type="expression" dxfId="18" priority="29">
      <formula>OR($F$19="○",$F$20="○")</formula>
    </cfRule>
    <cfRule type="containsBlanks" dxfId="17" priority="51">
      <formula>LEN(TRIM(AF14))=0</formula>
    </cfRule>
  </conditionalFormatting>
  <conditionalFormatting sqref="F19:F20">
    <cfRule type="expression" dxfId="16" priority="16" stopIfTrue="1">
      <formula>F19=""</formula>
    </cfRule>
  </conditionalFormatting>
  <conditionalFormatting sqref="F19">
    <cfRule type="expression" dxfId="15" priority="10" stopIfTrue="1">
      <formula>OR($F$14&lt;&gt;"",$F$15&lt;&gt;"",$F$20&lt;&gt;"")</formula>
    </cfRule>
  </conditionalFormatting>
  <conditionalFormatting sqref="AF19:AG20">
    <cfRule type="containsBlanks" dxfId="14" priority="50">
      <formula>LEN(TRIM(AF19))=0</formula>
    </cfRule>
  </conditionalFormatting>
  <conditionalFormatting sqref="F25:G26 F23">
    <cfRule type="containsBlanks" dxfId="13" priority="7">
      <formula>LEN(TRIM(F23))=0</formula>
    </cfRule>
  </conditionalFormatting>
  <conditionalFormatting sqref="F15">
    <cfRule type="expression" dxfId="12" priority="6">
      <formula>OR($F$14&lt;&gt;"",$F$19&lt;&gt;"",$F$20&lt;&gt;"")</formula>
    </cfRule>
  </conditionalFormatting>
  <conditionalFormatting sqref="F20:G20">
    <cfRule type="expression" dxfId="11" priority="5">
      <formula>OR($F$14&lt;&gt;"",$F$15&lt;&gt;"",$F$19&lt;&gt;"")</formula>
    </cfRule>
  </conditionalFormatting>
  <conditionalFormatting sqref="AF19 F23 F25:F26">
    <cfRule type="expression" dxfId="10" priority="3">
      <formula>OR($F$14="○",$F$15="○")</formula>
    </cfRule>
  </conditionalFormatting>
  <conditionalFormatting sqref="T24 AH24">
    <cfRule type="containsBlanks" dxfId="9" priority="2">
      <formula>LEN(TRIM(T24))=0</formula>
    </cfRule>
  </conditionalFormatting>
  <dataValidations xWindow="129" yWindow="434" count="3">
    <dataValidation type="list" imeMode="disabled" allowBlank="1" showInputMessage="1" showErrorMessage="1" error="該当する場合は、リストから「○」を選択してください。" prompt="チェック欄①_x000a_（A）～（D）のうち、該当するもの（いずれか1つ）に「○」を入力してください。" sqref="F14:G15 F19:G20">
      <formula1>"○"</formula1>
    </dataValidation>
    <dataValidation type="list" imeMode="disabled" allowBlank="1" showInputMessage="1" showErrorMessage="1" error="該当する場合は、リストから「○」を選択してください。" prompt="労確法の認定なし（未申請）で新たに造林事業を開始する者は本項目の○が必須事項です" sqref="AF14:AG15">
      <formula1>"○"</formula1>
    </dataValidation>
    <dataValidation type="list" imeMode="disabled" allowBlank="1" showInputMessage="1" showErrorMessage="1" error="該当する場合は、リストから「○」を選択してください。" prompt="労確法の認定なし（未申請）で新たに伐採事業を開始する者は本項目の○が必須事項です" sqref="F23:G26 AF19:AG20">
      <formula1>"○"</formula1>
    </dataValidation>
  </dataValidations>
  <pageMargins left="0.39370078740157483" right="0.23622047244094491" top="0.19685039370078741" bottom="0.19685039370078741" header="0.31496062992125984" footer="0.11811023622047245"/>
  <pageSetup paperSize="9" scale="85" orientation="portrait" errors="blank"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59A2E285-1D17-48B0-9728-086A474FA59E}">
            <xm:f>'1-2（登録申請書）'!$H$14=""</xm:f>
            <x14:dxf>
              <fill>
                <patternFill>
                  <bgColor theme="0" tint="-0.499984740745262"/>
                </patternFill>
              </fill>
            </x14:dxf>
          </x14:cfRule>
          <xm:sqref>A1:AR38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9FF66"/>
  </sheetPr>
  <dimension ref="A1:S53"/>
  <sheetViews>
    <sheetView view="pageBreakPreview" zoomScale="85" zoomScaleNormal="100" zoomScaleSheetLayoutView="85" workbookViewId="0">
      <selection activeCell="B8" sqref="B8"/>
    </sheetView>
  </sheetViews>
  <sheetFormatPr defaultRowHeight="13.5" customHeight="1"/>
  <cols>
    <col min="1" max="1" width="4.75" bestFit="1" customWidth="1"/>
    <col min="2" max="3" width="18.625" customWidth="1"/>
    <col min="4" max="4" width="10.75" bestFit="1" customWidth="1"/>
    <col min="5" max="5" width="4.75" bestFit="1" customWidth="1"/>
    <col min="6" max="6" width="6.625" customWidth="1"/>
    <col min="7" max="7" width="10.625" customWidth="1"/>
    <col min="8" max="10" width="4.75" bestFit="1" customWidth="1"/>
    <col min="11" max="11" width="4.75" customWidth="1"/>
    <col min="12" max="12" width="8.625" customWidth="1"/>
    <col min="13" max="13" width="4.75" bestFit="1" customWidth="1"/>
    <col min="14" max="14" width="26.625" customWidth="1"/>
    <col min="15" max="15" width="8.125" style="160" customWidth="1"/>
    <col min="16" max="16" width="11" customWidth="1"/>
    <col min="17" max="17" width="16.875" customWidth="1"/>
  </cols>
  <sheetData>
    <row r="1" spans="1:19" ht="20.100000000000001" customHeight="1">
      <c r="A1" s="277" t="s">
        <v>242</v>
      </c>
      <c r="B1" s="279"/>
      <c r="C1" s="110" t="str">
        <f>IF('1-1（表紙）'!D1&lt;&gt;"",'1-1（表紙）'!D1,"")</f>
        <v>R6緑</v>
      </c>
      <c r="E1" s="38"/>
      <c r="F1" s="802" t="s">
        <v>287</v>
      </c>
      <c r="G1" s="803"/>
      <c r="H1" s="803"/>
      <c r="I1" s="803"/>
      <c r="J1" s="803"/>
      <c r="K1" s="803"/>
      <c r="L1" s="803"/>
      <c r="M1" s="803"/>
      <c r="N1" s="804"/>
    </row>
    <row r="2" spans="1:19" ht="20.100000000000001" customHeight="1">
      <c r="B2" s="67" t="str">
        <f>IF(AND('1-1（表紙）'!J2="予備登録申請書",COUNTIF($P$8:$P$17,"「雇用契約書」")&gt;0),"雇用契約書（写）の提出ができていない研修生がいます。","")</f>
        <v/>
      </c>
      <c r="F2" s="120" t="s">
        <v>231</v>
      </c>
      <c r="G2" s="121" t="s">
        <v>232</v>
      </c>
      <c r="H2" s="797" t="s">
        <v>233</v>
      </c>
      <c r="I2" s="797"/>
      <c r="J2" s="797"/>
      <c r="K2" s="797"/>
      <c r="L2" s="797"/>
      <c r="M2" s="797"/>
      <c r="N2" s="122" t="s">
        <v>234</v>
      </c>
    </row>
    <row r="3" spans="1:19" ht="20.100000000000001" customHeight="1">
      <c r="B3" s="67" t="str">
        <f>IF(AND('1-1（表紙）'!J2="予備登録申請書",COUNTIF($P$8:$P$17,"「雇用契約書」")&gt;0),"予備登録申請書は提出できますが、","")</f>
        <v/>
      </c>
      <c r="F3" s="69">
        <f>'1-1（表紙）'!H14</f>
        <v>6</v>
      </c>
      <c r="G3" s="172" t="str">
        <f>IF('1-1（表紙）'!I14&lt;&gt;"",'1-1（表紙）'!I14,"")</f>
        <v/>
      </c>
      <c r="H3" s="798" t="str">
        <f>IF('1-1（表紙）'!J14&lt;&gt;"",'1-1（表紙）'!J14,"")</f>
        <v/>
      </c>
      <c r="I3" s="798"/>
      <c r="J3" s="798"/>
      <c r="K3" s="798"/>
      <c r="L3" s="798"/>
      <c r="M3" s="798"/>
      <c r="N3" s="68" t="str">
        <f>IF('1-1（表紙）'!K14&lt;&gt;"",'1-1（表紙）'!K14,"")</f>
        <v/>
      </c>
    </row>
    <row r="4" spans="1:19" ht="20.100000000000001" customHeight="1" thickBot="1">
      <c r="B4" s="67" t="str">
        <f>IF(AND('1-1（表紙）'!J2="予備登録申請書",COUNTIF($P$8:$P$17,"「雇用契約書」")&gt;0),"4月10日までに雇用契約書（写）の提出が必要です。","")</f>
        <v/>
      </c>
      <c r="F4" s="799" t="s">
        <v>282</v>
      </c>
      <c r="G4" s="800"/>
      <c r="H4" s="800" t="str">
        <f>IF('1-1（表紙）'!H9&lt;&gt;"",'1-1（表紙）'!H9,"")</f>
        <v/>
      </c>
      <c r="I4" s="800"/>
      <c r="J4" s="800"/>
      <c r="K4" s="800"/>
      <c r="L4" s="800"/>
      <c r="M4" s="800"/>
      <c r="N4" s="801"/>
    </row>
    <row r="5" spans="1:19" ht="14.25" thickBot="1"/>
    <row r="6" spans="1:19" ht="20.100000000000001" customHeight="1">
      <c r="A6" s="46"/>
      <c r="B6" s="796" t="s">
        <v>225</v>
      </c>
      <c r="C6" s="796"/>
      <c r="D6" s="796"/>
      <c r="E6" s="796"/>
      <c r="F6" s="796"/>
      <c r="G6" s="171" t="s">
        <v>219</v>
      </c>
      <c r="H6" s="796" t="s">
        <v>235</v>
      </c>
      <c r="I6" s="796"/>
      <c r="J6" s="796"/>
      <c r="K6" s="796"/>
      <c r="L6" s="796"/>
      <c r="M6" s="796"/>
      <c r="N6" s="812" t="s">
        <v>240</v>
      </c>
    </row>
    <row r="7" spans="1:19" ht="165" customHeight="1" thickBot="1">
      <c r="A7" s="47" t="s">
        <v>226</v>
      </c>
      <c r="B7" s="48" t="s">
        <v>221</v>
      </c>
      <c r="C7" s="48" t="s">
        <v>243</v>
      </c>
      <c r="D7" s="48" t="s">
        <v>222</v>
      </c>
      <c r="E7" s="49" t="s">
        <v>223</v>
      </c>
      <c r="F7" s="49" t="s">
        <v>224</v>
      </c>
      <c r="G7" s="50" t="s">
        <v>239</v>
      </c>
      <c r="H7" s="113" t="s">
        <v>220</v>
      </c>
      <c r="I7" s="113" t="s">
        <v>230</v>
      </c>
      <c r="J7" s="113" t="s">
        <v>280</v>
      </c>
      <c r="K7" s="113" t="s">
        <v>281</v>
      </c>
      <c r="L7" s="177" t="s">
        <v>315</v>
      </c>
      <c r="M7" s="113" t="s">
        <v>244</v>
      </c>
      <c r="N7" s="813"/>
    </row>
    <row r="8" spans="1:19" s="42" customFormat="1" ht="21.95" customHeight="1">
      <c r="A8" s="814" t="s">
        <v>227</v>
      </c>
      <c r="B8" s="54"/>
      <c r="C8" s="54"/>
      <c r="D8" s="95"/>
      <c r="E8" s="114" t="str">
        <f>IF(OR(D8="",リスト!$G$27=""),"",DATEDIF(D8,リスト!$G$27,"Y"))</f>
        <v/>
      </c>
      <c r="F8" s="55"/>
      <c r="G8" s="95"/>
      <c r="H8" s="55"/>
      <c r="I8" s="57"/>
      <c r="J8" s="55"/>
      <c r="K8" s="55"/>
      <c r="L8" s="193"/>
      <c r="M8" s="55"/>
      <c r="N8" s="148"/>
      <c r="O8" s="147" t="str">
        <f>IF(B8="","",IF(J8="○","","「履歴書」"))</f>
        <v/>
      </c>
      <c r="P8" s="202" t="str">
        <f>IF(B8="","",IF(K8="○","","「雇用契約書」"))</f>
        <v/>
      </c>
      <c r="Q8" s="202" t="str">
        <f>IF(B8="","",IF(M8="○","","「研修生資格の確認」"))</f>
        <v/>
      </c>
      <c r="R8" s="202" t="str">
        <f>IF(B8="","",IF(AND(J8="○",K8="○",M8="○"),"","に○がありません"))</f>
        <v/>
      </c>
      <c r="S8" s="203"/>
    </row>
    <row r="9" spans="1:19" s="42" customFormat="1" ht="21.95" customHeight="1">
      <c r="A9" s="806"/>
      <c r="B9" s="44"/>
      <c r="C9" s="44"/>
      <c r="D9" s="96"/>
      <c r="E9" s="114" t="str">
        <f>IF(OR(D9="",リスト!$G$27=""),"",DATEDIF(D9,リスト!$G$27,"Y"))</f>
        <v/>
      </c>
      <c r="F9" s="52"/>
      <c r="G9" s="96"/>
      <c r="H9" s="52"/>
      <c r="I9" s="58"/>
      <c r="J9" s="52"/>
      <c r="K9" s="52"/>
      <c r="L9" s="62"/>
      <c r="M9" s="52"/>
      <c r="N9" s="149"/>
      <c r="O9" s="147" t="str">
        <f t="shared" ref="O9:O17" si="0">IF(B9="","",IF(J9="○","","「履歴書」"))</f>
        <v/>
      </c>
      <c r="P9" s="202" t="str">
        <f t="shared" ref="P9:P17" si="1">IF(B9="","",IF(K9="○","","「雇用契約書」"))</f>
        <v/>
      </c>
      <c r="Q9" s="202" t="str">
        <f t="shared" ref="Q9:Q17" si="2">IF(B9="","",IF(M9="○","","「研修生資格の確認」"))</f>
        <v/>
      </c>
      <c r="R9" s="202" t="str">
        <f t="shared" ref="R9:R17" si="3">IF(B9="","",IF(AND(J9="○",K9="○",M9="○"),"","に○がありません"))</f>
        <v/>
      </c>
      <c r="S9" s="203"/>
    </row>
    <row r="10" spans="1:19" s="42" customFormat="1" ht="21.95" customHeight="1">
      <c r="A10" s="806"/>
      <c r="B10" s="44"/>
      <c r="C10" s="44"/>
      <c r="D10" s="96"/>
      <c r="E10" s="114" t="str">
        <f>IF(OR(D10="",リスト!$G$27=""),"",DATEDIF(D10,リスト!$G$27,"Y"))</f>
        <v/>
      </c>
      <c r="F10" s="52"/>
      <c r="G10" s="96"/>
      <c r="H10" s="52"/>
      <c r="I10" s="58"/>
      <c r="J10" s="52"/>
      <c r="K10" s="52"/>
      <c r="L10" s="62"/>
      <c r="M10" s="52"/>
      <c r="N10" s="149"/>
      <c r="O10" s="147" t="str">
        <f t="shared" si="0"/>
        <v/>
      </c>
      <c r="P10" s="202" t="str">
        <f t="shared" si="1"/>
        <v/>
      </c>
      <c r="Q10" s="202" t="str">
        <f t="shared" si="2"/>
        <v/>
      </c>
      <c r="R10" s="202" t="str">
        <f t="shared" si="3"/>
        <v/>
      </c>
      <c r="S10" s="203"/>
    </row>
    <row r="11" spans="1:19" s="42" customFormat="1" ht="21.95" customHeight="1">
      <c r="A11" s="806"/>
      <c r="B11" s="44"/>
      <c r="C11" s="44"/>
      <c r="D11" s="96"/>
      <c r="E11" s="114" t="str">
        <f>IF(OR(D11="",リスト!$G$27=""),"",DATEDIF(D11,リスト!$G$27,"Y"))</f>
        <v/>
      </c>
      <c r="F11" s="52"/>
      <c r="G11" s="96"/>
      <c r="H11" s="52"/>
      <c r="I11" s="58"/>
      <c r="J11" s="52"/>
      <c r="K11" s="52"/>
      <c r="L11" s="62"/>
      <c r="M11" s="52"/>
      <c r="N11" s="149"/>
      <c r="O11" s="147" t="str">
        <f t="shared" si="0"/>
        <v/>
      </c>
      <c r="P11" s="202" t="str">
        <f t="shared" si="1"/>
        <v/>
      </c>
      <c r="Q11" s="202" t="str">
        <f t="shared" si="2"/>
        <v/>
      </c>
      <c r="R11" s="202" t="str">
        <f t="shared" si="3"/>
        <v/>
      </c>
      <c r="S11" s="203"/>
    </row>
    <row r="12" spans="1:19" s="42" customFormat="1" ht="21.95" customHeight="1">
      <c r="A12" s="806"/>
      <c r="B12" s="44"/>
      <c r="C12" s="44"/>
      <c r="D12" s="96"/>
      <c r="E12" s="114" t="str">
        <f>IF(OR(D12="",リスト!$G$27=""),"",DATEDIF(D12,リスト!$G$27,"Y"))</f>
        <v/>
      </c>
      <c r="F12" s="52"/>
      <c r="G12" s="96"/>
      <c r="H12" s="52"/>
      <c r="I12" s="58"/>
      <c r="J12" s="52"/>
      <c r="K12" s="52"/>
      <c r="L12" s="62"/>
      <c r="M12" s="52"/>
      <c r="N12" s="149"/>
      <c r="O12" s="147" t="str">
        <f t="shared" si="0"/>
        <v/>
      </c>
      <c r="P12" s="202" t="str">
        <f t="shared" si="1"/>
        <v/>
      </c>
      <c r="Q12" s="202" t="str">
        <f t="shared" si="2"/>
        <v/>
      </c>
      <c r="R12" s="202" t="str">
        <f t="shared" si="3"/>
        <v/>
      </c>
      <c r="S12" s="203"/>
    </row>
    <row r="13" spans="1:19" s="42" customFormat="1" ht="21.95" customHeight="1">
      <c r="A13" s="806"/>
      <c r="B13" s="44"/>
      <c r="C13" s="44"/>
      <c r="D13" s="96"/>
      <c r="E13" s="114" t="str">
        <f>IF(OR(D13="",リスト!$G$27=""),"",DATEDIF(D13,リスト!$G$27,"Y"))</f>
        <v/>
      </c>
      <c r="F13" s="52"/>
      <c r="G13" s="96"/>
      <c r="H13" s="52"/>
      <c r="I13" s="58"/>
      <c r="J13" s="52"/>
      <c r="K13" s="52"/>
      <c r="L13" s="62"/>
      <c r="M13" s="52"/>
      <c r="N13" s="149"/>
      <c r="O13" s="147" t="str">
        <f t="shared" si="0"/>
        <v/>
      </c>
      <c r="P13" s="202" t="str">
        <f t="shared" si="1"/>
        <v/>
      </c>
      <c r="Q13" s="202" t="str">
        <f t="shared" si="2"/>
        <v/>
      </c>
      <c r="R13" s="202" t="str">
        <f t="shared" si="3"/>
        <v/>
      </c>
      <c r="S13" s="203"/>
    </row>
    <row r="14" spans="1:19" s="42" customFormat="1" ht="21.95" customHeight="1">
      <c r="A14" s="806"/>
      <c r="B14" s="44"/>
      <c r="C14" s="44"/>
      <c r="D14" s="96"/>
      <c r="E14" s="114" t="str">
        <f>IF(OR(D14="",リスト!$G$27=""),"",DATEDIF(D14,リスト!$G$27,"Y"))</f>
        <v/>
      </c>
      <c r="F14" s="52"/>
      <c r="G14" s="96"/>
      <c r="H14" s="52"/>
      <c r="I14" s="58"/>
      <c r="J14" s="52"/>
      <c r="K14" s="52"/>
      <c r="L14" s="62"/>
      <c r="M14" s="52"/>
      <c r="N14" s="149"/>
      <c r="O14" s="147" t="str">
        <f t="shared" si="0"/>
        <v/>
      </c>
      <c r="P14" s="202" t="str">
        <f t="shared" si="1"/>
        <v/>
      </c>
      <c r="Q14" s="202" t="str">
        <f t="shared" si="2"/>
        <v/>
      </c>
      <c r="R14" s="202" t="str">
        <f t="shared" si="3"/>
        <v/>
      </c>
      <c r="S14" s="203"/>
    </row>
    <row r="15" spans="1:19" s="42" customFormat="1" ht="21.95" customHeight="1">
      <c r="A15" s="806"/>
      <c r="B15" s="44"/>
      <c r="C15" s="44"/>
      <c r="D15" s="96"/>
      <c r="E15" s="114" t="str">
        <f>IF(OR(D15="",リスト!$G$27=""),"",DATEDIF(D15,リスト!$G$27,"Y"))</f>
        <v/>
      </c>
      <c r="F15" s="52"/>
      <c r="G15" s="96"/>
      <c r="H15" s="52"/>
      <c r="I15" s="58"/>
      <c r="J15" s="52"/>
      <c r="K15" s="52"/>
      <c r="L15" s="62"/>
      <c r="M15" s="52"/>
      <c r="N15" s="149"/>
      <c r="O15" s="147" t="str">
        <f t="shared" si="0"/>
        <v/>
      </c>
      <c r="P15" s="202" t="str">
        <f t="shared" si="1"/>
        <v/>
      </c>
      <c r="Q15" s="202" t="str">
        <f t="shared" si="2"/>
        <v/>
      </c>
      <c r="R15" s="202" t="str">
        <f t="shared" si="3"/>
        <v/>
      </c>
      <c r="S15" s="203"/>
    </row>
    <row r="16" spans="1:19" s="42" customFormat="1" ht="21.95" customHeight="1">
      <c r="A16" s="806"/>
      <c r="B16" s="44"/>
      <c r="C16" s="44"/>
      <c r="D16" s="96"/>
      <c r="E16" s="114" t="str">
        <f>IF(OR(D16="",リスト!$G$27=""),"",DATEDIF(D16,リスト!$G$27,"Y"))</f>
        <v/>
      </c>
      <c r="F16" s="52"/>
      <c r="G16" s="96"/>
      <c r="H16" s="52"/>
      <c r="I16" s="58"/>
      <c r="J16" s="52"/>
      <c r="K16" s="52"/>
      <c r="L16" s="62"/>
      <c r="M16" s="52"/>
      <c r="N16" s="149"/>
      <c r="O16" s="147" t="str">
        <f t="shared" si="0"/>
        <v/>
      </c>
      <c r="P16" s="202" t="str">
        <f t="shared" si="1"/>
        <v/>
      </c>
      <c r="Q16" s="202" t="str">
        <f t="shared" si="2"/>
        <v/>
      </c>
      <c r="R16" s="202" t="str">
        <f t="shared" si="3"/>
        <v/>
      </c>
      <c r="S16" s="203"/>
    </row>
    <row r="17" spans="1:19" s="42" customFormat="1" ht="21.95" customHeight="1" thickBot="1">
      <c r="A17" s="807"/>
      <c r="B17" s="45"/>
      <c r="C17" s="45"/>
      <c r="D17" s="97"/>
      <c r="E17" s="141" t="str">
        <f>IF(OR(D17="",リスト!$G$27=""),"",DATEDIF(D17,リスト!$G$27,"Y"))</f>
        <v/>
      </c>
      <c r="F17" s="53"/>
      <c r="G17" s="97"/>
      <c r="H17" s="53"/>
      <c r="I17" s="59"/>
      <c r="J17" s="53"/>
      <c r="K17" s="53"/>
      <c r="L17" s="63"/>
      <c r="M17" s="53"/>
      <c r="N17" s="150"/>
      <c r="O17" s="147" t="str">
        <f t="shared" si="0"/>
        <v/>
      </c>
      <c r="P17" s="202" t="str">
        <f t="shared" si="1"/>
        <v/>
      </c>
      <c r="Q17" s="202" t="str">
        <f t="shared" si="2"/>
        <v/>
      </c>
      <c r="R17" s="202" t="str">
        <f t="shared" si="3"/>
        <v/>
      </c>
      <c r="S17" s="203"/>
    </row>
    <row r="18" spans="1:19" s="42" customFormat="1" ht="21.95" customHeight="1">
      <c r="A18" s="805" t="s">
        <v>228</v>
      </c>
      <c r="B18" s="43"/>
      <c r="C18" s="43"/>
      <c r="D18" s="98"/>
      <c r="E18" s="115" t="str">
        <f>IF(OR(D18="",リスト!$G$27=""),"",DATEDIF(D18,リスト!$G$27,"Y"))</f>
        <v/>
      </c>
      <c r="F18" s="51"/>
      <c r="G18" s="64"/>
      <c r="H18" s="61"/>
      <c r="I18" s="51"/>
      <c r="J18" s="60"/>
      <c r="K18" s="60"/>
      <c r="L18" s="60"/>
      <c r="M18" s="51"/>
      <c r="N18" s="151"/>
      <c r="O18" s="204" t="str">
        <f>IF(B18="","",IF(M18="○","","「研修生資格の確認」に○がありません"))</f>
        <v/>
      </c>
      <c r="P18" s="204"/>
      <c r="Q18" s="204"/>
      <c r="R18" s="204"/>
    </row>
    <row r="19" spans="1:19" s="42" customFormat="1" ht="21.95" customHeight="1">
      <c r="A19" s="806"/>
      <c r="B19" s="44"/>
      <c r="C19" s="44"/>
      <c r="D19" s="96"/>
      <c r="E19" s="114" t="str">
        <f>IF(OR(D19="",リスト!$G$27=""),"",DATEDIF(D19,リスト!$G$27,"Y"))</f>
        <v/>
      </c>
      <c r="F19" s="52"/>
      <c r="G19" s="65"/>
      <c r="H19" s="58"/>
      <c r="I19" s="52"/>
      <c r="J19" s="62"/>
      <c r="K19" s="62"/>
      <c r="L19" s="62"/>
      <c r="M19" s="52"/>
      <c r="N19" s="149"/>
      <c r="O19" s="204" t="str">
        <f t="shared" ref="O19:O47" si="4">IF(B19="","",IF(M19="○","","「研修生資格の確認」に○がありません"))</f>
        <v/>
      </c>
    </row>
    <row r="20" spans="1:19" s="42" customFormat="1" ht="21.95" customHeight="1">
      <c r="A20" s="806"/>
      <c r="B20" s="44"/>
      <c r="C20" s="44"/>
      <c r="D20" s="96"/>
      <c r="E20" s="114" t="str">
        <f>IF(OR(D20="",リスト!$G$27=""),"",DATEDIF(D20,リスト!$G$27,"Y"))</f>
        <v/>
      </c>
      <c r="F20" s="52"/>
      <c r="G20" s="65"/>
      <c r="H20" s="58"/>
      <c r="I20" s="52"/>
      <c r="J20" s="62"/>
      <c r="K20" s="62"/>
      <c r="L20" s="62"/>
      <c r="M20" s="52"/>
      <c r="N20" s="149"/>
      <c r="O20" s="204" t="str">
        <f t="shared" si="4"/>
        <v/>
      </c>
    </row>
    <row r="21" spans="1:19" s="42" customFormat="1" ht="21.95" customHeight="1">
      <c r="A21" s="806"/>
      <c r="B21" s="44"/>
      <c r="C21" s="44"/>
      <c r="D21" s="96"/>
      <c r="E21" s="114" t="str">
        <f>IF(OR(D21="",リスト!$G$27=""),"",DATEDIF(D21,リスト!$G$27,"Y"))</f>
        <v/>
      </c>
      <c r="F21" s="52"/>
      <c r="G21" s="65"/>
      <c r="H21" s="58"/>
      <c r="I21" s="52"/>
      <c r="J21" s="62"/>
      <c r="K21" s="62"/>
      <c r="L21" s="62"/>
      <c r="M21" s="52"/>
      <c r="N21" s="149"/>
      <c r="O21" s="204" t="str">
        <f t="shared" si="4"/>
        <v/>
      </c>
    </row>
    <row r="22" spans="1:19" s="42" customFormat="1" ht="21.95" customHeight="1">
      <c r="A22" s="806"/>
      <c r="B22" s="44"/>
      <c r="C22" s="44"/>
      <c r="D22" s="96"/>
      <c r="E22" s="114" t="str">
        <f>IF(OR(D22="",リスト!$G$27=""),"",DATEDIF(D22,リスト!$G$27,"Y"))</f>
        <v/>
      </c>
      <c r="F22" s="52"/>
      <c r="G22" s="65"/>
      <c r="H22" s="58"/>
      <c r="I22" s="52"/>
      <c r="J22" s="62"/>
      <c r="K22" s="62"/>
      <c r="L22" s="62"/>
      <c r="M22" s="52"/>
      <c r="N22" s="149"/>
      <c r="O22" s="204" t="str">
        <f t="shared" si="4"/>
        <v/>
      </c>
    </row>
    <row r="23" spans="1:19" s="42" customFormat="1" ht="21.95" customHeight="1">
      <c r="A23" s="806"/>
      <c r="B23" s="44"/>
      <c r="C23" s="44"/>
      <c r="D23" s="96"/>
      <c r="E23" s="114" t="str">
        <f>IF(OR(D23="",リスト!$G$27=""),"",DATEDIF(D23,リスト!$G$27,"Y"))</f>
        <v/>
      </c>
      <c r="F23" s="52"/>
      <c r="G23" s="65"/>
      <c r="H23" s="58"/>
      <c r="I23" s="52"/>
      <c r="J23" s="62"/>
      <c r="K23" s="62"/>
      <c r="L23" s="62"/>
      <c r="M23" s="52"/>
      <c r="N23" s="149"/>
      <c r="O23" s="204" t="str">
        <f t="shared" si="4"/>
        <v/>
      </c>
    </row>
    <row r="24" spans="1:19" s="42" customFormat="1" ht="21.95" customHeight="1">
      <c r="A24" s="806"/>
      <c r="B24" s="44"/>
      <c r="C24" s="44"/>
      <c r="D24" s="96"/>
      <c r="E24" s="114" t="str">
        <f>IF(OR(D24="",リスト!$G$27=""),"",DATEDIF(D24,リスト!$G$27,"Y"))</f>
        <v/>
      </c>
      <c r="F24" s="52"/>
      <c r="G24" s="65"/>
      <c r="H24" s="58"/>
      <c r="I24" s="52"/>
      <c r="J24" s="62"/>
      <c r="K24" s="62"/>
      <c r="L24" s="62"/>
      <c r="M24" s="52"/>
      <c r="N24" s="149"/>
      <c r="O24" s="204" t="str">
        <f t="shared" si="4"/>
        <v/>
      </c>
    </row>
    <row r="25" spans="1:19" s="42" customFormat="1" ht="21.95" customHeight="1" thickBot="1">
      <c r="A25" s="807"/>
      <c r="B25" s="45"/>
      <c r="C25" s="45"/>
      <c r="D25" s="97"/>
      <c r="E25" s="142" t="str">
        <f>IF(OR(D25="",リスト!$G$27=""),"",DATEDIF(D25,リスト!$G$27,"Y"))</f>
        <v/>
      </c>
      <c r="F25" s="53"/>
      <c r="G25" s="66"/>
      <c r="H25" s="59"/>
      <c r="I25" s="53"/>
      <c r="J25" s="63"/>
      <c r="K25" s="63"/>
      <c r="L25" s="63"/>
      <c r="M25" s="53"/>
      <c r="N25" s="150"/>
      <c r="O25" s="204" t="str">
        <f t="shared" si="4"/>
        <v/>
      </c>
    </row>
    <row r="26" spans="1:19" s="42" customFormat="1" ht="21.95" customHeight="1">
      <c r="A26" s="805" t="s">
        <v>229</v>
      </c>
      <c r="B26" s="43"/>
      <c r="C26" s="43"/>
      <c r="D26" s="98"/>
      <c r="E26" s="114" t="str">
        <f>IF(OR(D26="",リスト!$G$27=""),"",DATEDIF(D26,リスト!$G$27,"Y"))</f>
        <v/>
      </c>
      <c r="F26" s="51"/>
      <c r="G26" s="64"/>
      <c r="H26" s="61"/>
      <c r="I26" s="51"/>
      <c r="J26" s="60"/>
      <c r="K26" s="60"/>
      <c r="L26" s="60"/>
      <c r="M26" s="51"/>
      <c r="N26" s="151"/>
      <c r="O26" s="204" t="str">
        <f t="shared" si="4"/>
        <v/>
      </c>
    </row>
    <row r="27" spans="1:19" s="42" customFormat="1" ht="21.95" customHeight="1">
      <c r="A27" s="806"/>
      <c r="B27" s="44"/>
      <c r="C27" s="44"/>
      <c r="D27" s="96"/>
      <c r="E27" s="114" t="str">
        <f>IF(OR(D27="",リスト!$G$27=""),"",DATEDIF(D27,リスト!$G$27,"Y"))</f>
        <v/>
      </c>
      <c r="F27" s="52"/>
      <c r="G27" s="65"/>
      <c r="H27" s="58"/>
      <c r="I27" s="52"/>
      <c r="J27" s="62"/>
      <c r="K27" s="62"/>
      <c r="L27" s="62"/>
      <c r="M27" s="52"/>
      <c r="N27" s="149"/>
      <c r="O27" s="204" t="str">
        <f t="shared" si="4"/>
        <v/>
      </c>
    </row>
    <row r="28" spans="1:19" s="42" customFormat="1" ht="21.95" customHeight="1">
      <c r="A28" s="806"/>
      <c r="B28" s="44"/>
      <c r="C28" s="44"/>
      <c r="D28" s="96"/>
      <c r="E28" s="114" t="str">
        <f>IF(OR(D28="",リスト!$G$27=""),"",DATEDIF(D28,リスト!$G$27,"Y"))</f>
        <v/>
      </c>
      <c r="F28" s="52"/>
      <c r="G28" s="65"/>
      <c r="H28" s="58"/>
      <c r="I28" s="52"/>
      <c r="J28" s="62"/>
      <c r="K28" s="62"/>
      <c r="L28" s="62"/>
      <c r="M28" s="52"/>
      <c r="N28" s="149"/>
      <c r="O28" s="204" t="str">
        <f t="shared" si="4"/>
        <v/>
      </c>
    </row>
    <row r="29" spans="1:19" s="42" customFormat="1" ht="21.95" customHeight="1">
      <c r="A29" s="806"/>
      <c r="B29" s="44"/>
      <c r="C29" s="44"/>
      <c r="D29" s="96"/>
      <c r="E29" s="114" t="str">
        <f>IF(OR(D29="",リスト!$G$27=""),"",DATEDIF(D29,リスト!$G$27,"Y"))</f>
        <v/>
      </c>
      <c r="F29" s="52"/>
      <c r="G29" s="65"/>
      <c r="H29" s="58"/>
      <c r="I29" s="52"/>
      <c r="J29" s="62"/>
      <c r="K29" s="62"/>
      <c r="L29" s="62"/>
      <c r="M29" s="52"/>
      <c r="N29" s="149"/>
      <c r="O29" s="204" t="str">
        <f t="shared" si="4"/>
        <v/>
      </c>
    </row>
    <row r="30" spans="1:19" s="42" customFormat="1" ht="21.95" customHeight="1">
      <c r="A30" s="806"/>
      <c r="B30" s="44"/>
      <c r="C30" s="44"/>
      <c r="D30" s="96"/>
      <c r="E30" s="114" t="str">
        <f>IF(OR(D30="",リスト!$G$27=""),"",DATEDIF(D30,リスト!$G$27,"Y"))</f>
        <v/>
      </c>
      <c r="F30" s="52"/>
      <c r="G30" s="65"/>
      <c r="H30" s="58"/>
      <c r="I30" s="52"/>
      <c r="J30" s="62"/>
      <c r="K30" s="62"/>
      <c r="L30" s="62"/>
      <c r="M30" s="52"/>
      <c r="N30" s="149"/>
      <c r="O30" s="204" t="str">
        <f t="shared" si="4"/>
        <v/>
      </c>
    </row>
    <row r="31" spans="1:19" s="42" customFormat="1" ht="21.95" customHeight="1">
      <c r="A31" s="806"/>
      <c r="B31" s="44"/>
      <c r="C31" s="44"/>
      <c r="D31" s="96"/>
      <c r="E31" s="114" t="str">
        <f>IF(OR(D31="",リスト!$G$27=""),"",DATEDIF(D31,リスト!$G$27,"Y"))</f>
        <v/>
      </c>
      <c r="F31" s="52"/>
      <c r="G31" s="65"/>
      <c r="H31" s="58"/>
      <c r="I31" s="52"/>
      <c r="J31" s="62"/>
      <c r="K31" s="62"/>
      <c r="L31" s="62"/>
      <c r="M31" s="52"/>
      <c r="N31" s="149"/>
      <c r="O31" s="204" t="str">
        <f t="shared" si="4"/>
        <v/>
      </c>
    </row>
    <row r="32" spans="1:19" s="42" customFormat="1" ht="21.95" customHeight="1" thickBot="1">
      <c r="A32" s="807"/>
      <c r="B32" s="45"/>
      <c r="C32" s="45"/>
      <c r="D32" s="97"/>
      <c r="E32" s="141" t="str">
        <f>IF(OR(D32="",リスト!$G$27=""),"",DATEDIF(D32,リスト!$G$27,"Y"))</f>
        <v/>
      </c>
      <c r="F32" s="53"/>
      <c r="G32" s="66"/>
      <c r="H32" s="59"/>
      <c r="I32" s="53"/>
      <c r="J32" s="63"/>
      <c r="K32" s="63"/>
      <c r="L32" s="63"/>
      <c r="M32" s="53"/>
      <c r="N32" s="150"/>
      <c r="O32" s="204" t="str">
        <f t="shared" si="4"/>
        <v/>
      </c>
    </row>
    <row r="33" spans="1:18" s="42" customFormat="1" ht="21.95" customHeight="1">
      <c r="A33" s="817" t="s">
        <v>299</v>
      </c>
      <c r="B33" s="43"/>
      <c r="C33" s="43"/>
      <c r="D33" s="98"/>
      <c r="E33" s="115" t="str">
        <f>IF(OR(D33="",リスト!$G$27=""),"",DATEDIF(D33,リスト!$G$27,"Y"))</f>
        <v/>
      </c>
      <c r="F33" s="51"/>
      <c r="G33" s="64"/>
      <c r="H33" s="61"/>
      <c r="I33" s="61"/>
      <c r="J33" s="60"/>
      <c r="K33" s="60"/>
      <c r="L33" s="179"/>
      <c r="M33" s="51"/>
      <c r="N33" s="167"/>
      <c r="O33" s="205" t="str">
        <f>IF(B33="","",IF(N33&lt;&gt;"","","「備考」"))</f>
        <v/>
      </c>
      <c r="P33" s="202" t="str">
        <f>IF(B33="","",IF(L33&lt;&gt;"","","「研修の内容」"))</f>
        <v/>
      </c>
      <c r="Q33" s="202" t="str">
        <f>IF(B33="","",IF(M33&lt;&gt;"","","「研修生資格の確認」"))</f>
        <v/>
      </c>
      <c r="R33" s="202" t="str">
        <f>IF(B33="","",IF(AND(L33&lt;&gt;"",M33&lt;&gt;"",N33&lt;&gt;""),"","が不足しています"))</f>
        <v/>
      </c>
    </row>
    <row r="34" spans="1:18" s="42" customFormat="1" ht="21.95" customHeight="1">
      <c r="A34" s="818"/>
      <c r="B34" s="44"/>
      <c r="C34" s="44"/>
      <c r="D34" s="96"/>
      <c r="E34" s="114" t="str">
        <f>IF(OR(D34="",リスト!$G$27=""),"",DATEDIF(D34,リスト!$G$27,"Y"))</f>
        <v/>
      </c>
      <c r="F34" s="52"/>
      <c r="G34" s="65"/>
      <c r="H34" s="58"/>
      <c r="I34" s="58"/>
      <c r="J34" s="62"/>
      <c r="K34" s="62"/>
      <c r="L34" s="180"/>
      <c r="M34" s="52"/>
      <c r="N34" s="168"/>
      <c r="O34" s="205" t="str">
        <f t="shared" ref="O34:O37" si="5">IF(B34="","",IF(N34&lt;&gt;"","","「備考」"))</f>
        <v/>
      </c>
      <c r="P34" s="202" t="str">
        <f t="shared" ref="P34:P37" si="6">IF(B34="","",IF(L34&lt;&gt;"","","「研修の内容」"))</f>
        <v/>
      </c>
      <c r="Q34" s="202" t="str">
        <f t="shared" ref="Q34:Q37" si="7">IF(B34="","",IF(M34&lt;&gt;"","","「研修生資格の確認」"))</f>
        <v/>
      </c>
      <c r="R34" s="202" t="str">
        <f t="shared" ref="R34:R37" si="8">IF(B34="","",IF(AND(L34&lt;&gt;"",M34&lt;&gt;"",N34&lt;&gt;""),"","が不足しています"))</f>
        <v/>
      </c>
    </row>
    <row r="35" spans="1:18" s="42" customFormat="1" ht="21.95" customHeight="1">
      <c r="A35" s="818"/>
      <c r="B35" s="44"/>
      <c r="C35" s="44"/>
      <c r="D35" s="96"/>
      <c r="E35" s="114" t="str">
        <f>IF(OR(D35="",リスト!$G$27=""),"",DATEDIF(D35,リスト!$G$27,"Y"))</f>
        <v/>
      </c>
      <c r="F35" s="52"/>
      <c r="G35" s="65"/>
      <c r="H35" s="58"/>
      <c r="I35" s="58"/>
      <c r="J35" s="62"/>
      <c r="K35" s="62"/>
      <c r="L35" s="180"/>
      <c r="M35" s="52"/>
      <c r="N35" s="168"/>
      <c r="O35" s="205" t="str">
        <f t="shared" si="5"/>
        <v/>
      </c>
      <c r="P35" s="202" t="str">
        <f t="shared" si="6"/>
        <v/>
      </c>
      <c r="Q35" s="202" t="str">
        <f t="shared" si="7"/>
        <v/>
      </c>
      <c r="R35" s="202" t="str">
        <f t="shared" si="8"/>
        <v/>
      </c>
    </row>
    <row r="36" spans="1:18" s="42" customFormat="1" ht="21.95" customHeight="1">
      <c r="A36" s="818"/>
      <c r="B36" s="44"/>
      <c r="C36" s="44"/>
      <c r="D36" s="96"/>
      <c r="E36" s="114" t="str">
        <f>IF(OR(D36="",リスト!$G$27=""),"",DATEDIF(D36,リスト!$G$27,"Y"))</f>
        <v/>
      </c>
      <c r="F36" s="52"/>
      <c r="G36" s="65"/>
      <c r="H36" s="58"/>
      <c r="I36" s="58"/>
      <c r="J36" s="62"/>
      <c r="K36" s="62"/>
      <c r="L36" s="180"/>
      <c r="M36" s="52"/>
      <c r="N36" s="168"/>
      <c r="O36" s="205" t="str">
        <f t="shared" si="5"/>
        <v/>
      </c>
      <c r="P36" s="202" t="str">
        <f t="shared" si="6"/>
        <v/>
      </c>
      <c r="Q36" s="202" t="str">
        <f t="shared" si="7"/>
        <v/>
      </c>
      <c r="R36" s="202" t="str">
        <f t="shared" si="8"/>
        <v/>
      </c>
    </row>
    <row r="37" spans="1:18" s="42" customFormat="1" ht="21.95" customHeight="1" thickBot="1">
      <c r="A37" s="819"/>
      <c r="B37" s="45"/>
      <c r="C37" s="45"/>
      <c r="D37" s="97"/>
      <c r="E37" s="142" t="str">
        <f>IF(OR(D37="",リスト!$G$27=""),"",DATEDIF(D37,リスト!$G$27,"Y"))</f>
        <v/>
      </c>
      <c r="F37" s="53"/>
      <c r="G37" s="66"/>
      <c r="H37" s="59"/>
      <c r="I37" s="59"/>
      <c r="J37" s="63"/>
      <c r="K37" s="63"/>
      <c r="L37" s="181"/>
      <c r="M37" s="53"/>
      <c r="N37" s="169"/>
      <c r="O37" s="205" t="str">
        <f t="shared" si="5"/>
        <v/>
      </c>
      <c r="P37" s="202" t="str">
        <f t="shared" si="6"/>
        <v/>
      </c>
      <c r="Q37" s="202" t="str">
        <f t="shared" si="7"/>
        <v/>
      </c>
      <c r="R37" s="202" t="str">
        <f t="shared" si="8"/>
        <v/>
      </c>
    </row>
    <row r="38" spans="1:18" s="42" customFormat="1" ht="21.95" customHeight="1">
      <c r="A38" s="808" t="s">
        <v>236</v>
      </c>
      <c r="B38" s="43"/>
      <c r="C38" s="43"/>
      <c r="D38" s="98"/>
      <c r="E38" s="114" t="str">
        <f>IF(OR(D38="",リスト!$G$27=""),"",DATEDIF(D38,リスト!$G$27,"Y"))</f>
        <v/>
      </c>
      <c r="F38" s="51"/>
      <c r="G38" s="64"/>
      <c r="H38" s="61"/>
      <c r="I38" s="51"/>
      <c r="J38" s="60"/>
      <c r="K38" s="60"/>
      <c r="L38" s="60"/>
      <c r="M38" s="51"/>
      <c r="N38" s="151"/>
      <c r="O38" s="204" t="str">
        <f t="shared" si="4"/>
        <v/>
      </c>
      <c r="P38" s="204"/>
      <c r="Q38" s="204"/>
      <c r="R38" s="204"/>
    </row>
    <row r="39" spans="1:18" s="42" customFormat="1" ht="21.95" customHeight="1">
      <c r="A39" s="809"/>
      <c r="B39" s="44"/>
      <c r="C39" s="44"/>
      <c r="D39" s="96"/>
      <c r="E39" s="114" t="str">
        <f>IF(OR(D39="",リスト!$G$27=""),"",DATEDIF(D39,リスト!$G$27,"Y"))</f>
        <v/>
      </c>
      <c r="F39" s="52"/>
      <c r="G39" s="65"/>
      <c r="H39" s="58"/>
      <c r="I39" s="52"/>
      <c r="J39" s="62"/>
      <c r="K39" s="62"/>
      <c r="L39" s="62"/>
      <c r="M39" s="52"/>
      <c r="N39" s="149"/>
      <c r="O39" s="204" t="str">
        <f t="shared" si="4"/>
        <v/>
      </c>
    </row>
    <row r="40" spans="1:18" s="42" customFormat="1" ht="21.95" customHeight="1">
      <c r="A40" s="809"/>
      <c r="B40" s="44"/>
      <c r="C40" s="44"/>
      <c r="D40" s="96"/>
      <c r="E40" s="114" t="str">
        <f>IF(OR(D40="",リスト!$G$27=""),"",DATEDIF(D40,リスト!$G$27,"Y"))</f>
        <v/>
      </c>
      <c r="F40" s="52"/>
      <c r="G40" s="65"/>
      <c r="H40" s="58"/>
      <c r="I40" s="52"/>
      <c r="J40" s="62"/>
      <c r="K40" s="62"/>
      <c r="L40" s="62"/>
      <c r="M40" s="52"/>
      <c r="N40" s="149"/>
      <c r="O40" s="204" t="str">
        <f t="shared" si="4"/>
        <v/>
      </c>
    </row>
    <row r="41" spans="1:18" s="42" customFormat="1" ht="21.95" customHeight="1">
      <c r="A41" s="809"/>
      <c r="B41" s="44"/>
      <c r="C41" s="44"/>
      <c r="D41" s="96"/>
      <c r="E41" s="114" t="str">
        <f>IF(OR(D41="",リスト!$G$27=""),"",DATEDIF(D41,リスト!$G$27,"Y"))</f>
        <v/>
      </c>
      <c r="F41" s="52"/>
      <c r="G41" s="65"/>
      <c r="H41" s="58"/>
      <c r="I41" s="52"/>
      <c r="J41" s="62"/>
      <c r="K41" s="62"/>
      <c r="L41" s="62"/>
      <c r="M41" s="52"/>
      <c r="N41" s="149"/>
      <c r="O41" s="204" t="str">
        <f t="shared" si="4"/>
        <v/>
      </c>
    </row>
    <row r="42" spans="1:18" s="42" customFormat="1" ht="21.95" customHeight="1">
      <c r="A42" s="809"/>
      <c r="B42" s="44"/>
      <c r="C42" s="44"/>
      <c r="D42" s="96"/>
      <c r="E42" s="114" t="str">
        <f>IF(OR(D42="",リスト!$G$27=""),"",DATEDIF(D42,リスト!$G$27,"Y"))</f>
        <v/>
      </c>
      <c r="F42" s="52"/>
      <c r="G42" s="65"/>
      <c r="H42" s="58"/>
      <c r="I42" s="52"/>
      <c r="J42" s="62"/>
      <c r="K42" s="62"/>
      <c r="L42" s="62"/>
      <c r="M42" s="52"/>
      <c r="N42" s="149"/>
      <c r="O42" s="204" t="str">
        <f t="shared" si="4"/>
        <v/>
      </c>
    </row>
    <row r="43" spans="1:18" s="42" customFormat="1" ht="21.95" customHeight="1">
      <c r="A43" s="809"/>
      <c r="B43" s="44"/>
      <c r="C43" s="44"/>
      <c r="D43" s="96"/>
      <c r="E43" s="114" t="str">
        <f>IF(OR(D43="",リスト!$G$27=""),"",DATEDIF(D43,リスト!$G$27,"Y"))</f>
        <v/>
      </c>
      <c r="F43" s="52"/>
      <c r="G43" s="65"/>
      <c r="H43" s="58"/>
      <c r="I43" s="52"/>
      <c r="J43" s="62"/>
      <c r="K43" s="62"/>
      <c r="L43" s="62"/>
      <c r="M43" s="52"/>
      <c r="N43" s="149"/>
      <c r="O43" s="204" t="str">
        <f t="shared" si="4"/>
        <v/>
      </c>
    </row>
    <row r="44" spans="1:18" s="42" customFormat="1" ht="21.95" customHeight="1" thickBot="1">
      <c r="A44" s="810"/>
      <c r="B44" s="45"/>
      <c r="C44" s="45"/>
      <c r="D44" s="97"/>
      <c r="E44" s="141" t="str">
        <f>IF(OR(D44="",リスト!$G$27=""),"",DATEDIF(D44,リスト!$G$27,"Y"))</f>
        <v/>
      </c>
      <c r="F44" s="53"/>
      <c r="G44" s="66"/>
      <c r="H44" s="59"/>
      <c r="I44" s="53"/>
      <c r="J44" s="63"/>
      <c r="K44" s="63"/>
      <c r="L44" s="63"/>
      <c r="M44" s="53"/>
      <c r="N44" s="150"/>
      <c r="O44" s="204" t="str">
        <f t="shared" si="4"/>
        <v/>
      </c>
    </row>
    <row r="45" spans="1:18" s="42" customFormat="1" ht="21.95" customHeight="1">
      <c r="A45" s="808" t="s">
        <v>237</v>
      </c>
      <c r="B45" s="43"/>
      <c r="C45" s="43"/>
      <c r="D45" s="98"/>
      <c r="E45" s="115" t="str">
        <f>IF(OR(D45="",リスト!$G$27=""),"",DATEDIF(D45,リスト!$G$27,"Y"))</f>
        <v/>
      </c>
      <c r="F45" s="51"/>
      <c r="G45" s="64"/>
      <c r="H45" s="61"/>
      <c r="I45" s="51"/>
      <c r="J45" s="60"/>
      <c r="K45" s="60"/>
      <c r="L45" s="60"/>
      <c r="M45" s="51"/>
      <c r="N45" s="151"/>
      <c r="O45" s="204" t="str">
        <f t="shared" si="4"/>
        <v/>
      </c>
    </row>
    <row r="46" spans="1:18" s="42" customFormat="1" ht="21.95" customHeight="1">
      <c r="A46" s="809"/>
      <c r="B46" s="44"/>
      <c r="C46" s="44"/>
      <c r="D46" s="96"/>
      <c r="E46" s="114" t="str">
        <f>IF(OR(D46="",リスト!$G$27=""),"",DATEDIF(D46,リスト!$G$27,"Y"))</f>
        <v/>
      </c>
      <c r="F46" s="52"/>
      <c r="G46" s="65"/>
      <c r="H46" s="58"/>
      <c r="I46" s="52"/>
      <c r="J46" s="62"/>
      <c r="K46" s="62"/>
      <c r="L46" s="62"/>
      <c r="M46" s="52"/>
      <c r="N46" s="149"/>
      <c r="O46" s="204" t="str">
        <f t="shared" si="4"/>
        <v/>
      </c>
    </row>
    <row r="47" spans="1:18" s="42" customFormat="1" ht="21.95" customHeight="1" thickBot="1">
      <c r="A47" s="810"/>
      <c r="B47" s="45"/>
      <c r="C47" s="45"/>
      <c r="D47" s="97"/>
      <c r="E47" s="142" t="str">
        <f>IF(OR(D47="",リスト!$G$27=""),"",DATEDIF(D47,リスト!$G$27,"Y"))</f>
        <v/>
      </c>
      <c r="F47" s="53"/>
      <c r="G47" s="66"/>
      <c r="H47" s="59"/>
      <c r="I47" s="53"/>
      <c r="J47" s="63"/>
      <c r="K47" s="63"/>
      <c r="L47" s="63"/>
      <c r="M47" s="53"/>
      <c r="N47" s="150"/>
      <c r="O47" s="204" t="str">
        <f t="shared" si="4"/>
        <v/>
      </c>
    </row>
    <row r="48" spans="1:18" ht="20.100000000000001" customHeight="1">
      <c r="B48" s="811" t="s">
        <v>378</v>
      </c>
      <c r="C48" s="811"/>
      <c r="D48" s="811"/>
      <c r="E48" s="811"/>
      <c r="F48" s="811"/>
      <c r="G48" s="811"/>
      <c r="H48" s="811"/>
      <c r="I48" s="811"/>
      <c r="J48" s="811"/>
      <c r="K48" s="811"/>
      <c r="L48" s="811"/>
      <c r="M48" s="811"/>
      <c r="N48" s="811"/>
      <c r="O48" s="161"/>
    </row>
    <row r="49" spans="2:15" ht="20.100000000000001" customHeight="1">
      <c r="B49" s="815" t="s">
        <v>377</v>
      </c>
      <c r="C49" s="815"/>
      <c r="D49" s="815"/>
      <c r="E49" s="815"/>
      <c r="F49" s="815"/>
      <c r="G49" s="815"/>
      <c r="H49" s="815"/>
      <c r="I49" s="815"/>
      <c r="J49" s="815"/>
      <c r="K49" s="815"/>
      <c r="L49" s="815"/>
      <c r="M49" s="815"/>
      <c r="N49" s="815"/>
      <c r="O49" s="161"/>
    </row>
    <row r="50" spans="2:15" ht="20.100000000000001" customHeight="1">
      <c r="B50" s="816" t="s">
        <v>295</v>
      </c>
      <c r="C50" s="816"/>
      <c r="D50" s="816"/>
      <c r="E50" s="816"/>
      <c r="F50" s="816"/>
      <c r="G50" s="816"/>
      <c r="H50" s="816"/>
      <c r="I50" s="816"/>
      <c r="J50" s="816"/>
      <c r="K50" s="816"/>
      <c r="L50" s="816"/>
      <c r="M50" s="816"/>
      <c r="N50" s="816"/>
    </row>
    <row r="51" spans="2:15" ht="20.100000000000001" customHeight="1">
      <c r="B51" s="811" t="s">
        <v>376</v>
      </c>
      <c r="C51" s="811"/>
      <c r="D51" s="811"/>
      <c r="E51" s="811"/>
      <c r="F51" s="811"/>
      <c r="G51" s="811"/>
      <c r="H51" s="811"/>
      <c r="I51" s="811"/>
      <c r="J51" s="811"/>
      <c r="K51" s="811"/>
      <c r="L51" s="811"/>
      <c r="M51" s="811"/>
      <c r="N51" s="811"/>
      <c r="O51" s="161"/>
    </row>
    <row r="52" spans="2:15" hidden="1">
      <c r="B52" t="s">
        <v>251</v>
      </c>
    </row>
    <row r="53" spans="2:15" hidden="1">
      <c r="B53" t="s">
        <v>252</v>
      </c>
    </row>
  </sheetData>
  <sheetProtection password="FA29" sheet="1" objects="1" scenarios="1"/>
  <dataConsolidate/>
  <mergeCells count="19">
    <mergeCell ref="A18:A25"/>
    <mergeCell ref="A26:A32"/>
    <mergeCell ref="A45:A47"/>
    <mergeCell ref="B51:N51"/>
    <mergeCell ref="N6:N7"/>
    <mergeCell ref="B6:F6"/>
    <mergeCell ref="A8:A17"/>
    <mergeCell ref="B48:N48"/>
    <mergeCell ref="B49:N49"/>
    <mergeCell ref="B50:N50"/>
    <mergeCell ref="A38:A44"/>
    <mergeCell ref="A33:A37"/>
    <mergeCell ref="A1:B1"/>
    <mergeCell ref="H6:M6"/>
    <mergeCell ref="H2:M2"/>
    <mergeCell ref="H3:M3"/>
    <mergeCell ref="F4:G4"/>
    <mergeCell ref="H4:N4"/>
    <mergeCell ref="F1:N1"/>
  </mergeCells>
  <phoneticPr fontId="11"/>
  <conditionalFormatting sqref="J8:K17 I18:I32 M33:M37 B8:D47 F8:F47 M38:N47 I38:I47 G8:H17 M8:N32">
    <cfRule type="expression" dxfId="7" priority="38">
      <formula>B8=""</formula>
    </cfRule>
  </conditionalFormatting>
  <conditionalFormatting sqref="E8:E47 G3:N3">
    <cfRule type="expression" dxfId="6" priority="11" stopIfTrue="1">
      <formula>E3=""</formula>
    </cfRule>
  </conditionalFormatting>
  <conditionalFormatting sqref="H4">
    <cfRule type="expression" dxfId="5" priority="8" stopIfTrue="1">
      <formula>H4=""</formula>
    </cfRule>
  </conditionalFormatting>
  <conditionalFormatting sqref="N33:N37">
    <cfRule type="expression" dxfId="4" priority="1">
      <formula>AND($B33&lt;&gt;"",$L33&lt;&gt;"",$N33="")</formula>
    </cfRule>
    <cfRule type="expression" dxfId="3" priority="5">
      <formula>AND($M33="○",$N33="")</formula>
    </cfRule>
    <cfRule type="containsBlanks" dxfId="2" priority="6">
      <formula>LEN(TRIM(N33))=0</formula>
    </cfRule>
  </conditionalFormatting>
  <conditionalFormatting sqref="M8:M47">
    <cfRule type="expression" dxfId="1" priority="7">
      <formula>AND($B8&lt;&gt;"",$M8="")</formula>
    </cfRule>
  </conditionalFormatting>
  <conditionalFormatting sqref="L33:L37">
    <cfRule type="containsBlanks" dxfId="0" priority="3">
      <formula>LEN(TRIM(L33))=0</formula>
    </cfRule>
  </conditionalFormatting>
  <dataValidations count="11">
    <dataValidation type="whole" imeMode="disabled" allowBlank="1" showErrorMessage="1" error="FW1は林業就業経験が2年未満の方が対象となります。_x000a_経験月数を 0～23 の間で入力してください。" sqref="H8:H17">
      <formula1>0</formula1>
      <formula2>23</formula2>
    </dataValidation>
    <dataValidation type="whole" allowBlank="1" showInputMessage="1" showErrorMessage="1" error="FL研修生の資格は就業経験が通算5年以上です。" sqref="I38:I44">
      <formula1>5</formula1>
      <formula2>99</formula2>
    </dataValidation>
    <dataValidation type="list" allowBlank="1" showInputMessage="1" showErrorMessage="1" error="研修生資格を満たしていることが確認できたら、リストから○を選択してください。" sqref="M8:M47 J8:K17">
      <formula1>INDIRECT("リスト!$G$13")</formula1>
    </dataValidation>
    <dataValidation type="whole" allowBlank="1" showErrorMessage="1" error="整数を入力して下さい。" sqref="I18:I37">
      <formula1>0</formula1>
      <formula2>99</formula2>
    </dataValidation>
    <dataValidation type="whole" allowBlank="1" showInputMessage="1" showErrorMessage="1" error="FM研修生の資格は就業経験が通算10年以上です。" sqref="I33:I37 I45:I47">
      <formula1>10</formula1>
      <formula2>99</formula2>
    </dataValidation>
    <dataValidation type="list" allowBlank="1" showInputMessage="1" showErrorMessage="1" error="性別はリストから選択してください。" sqref="F8:F47">
      <formula1>INDIRECT("リスト!$G$20:$G$21")</formula1>
    </dataValidation>
    <dataValidation type="custom" imeMode="hiragana" allowBlank="1" showInputMessage="1" showErrorMessage="1" error="氏名は全角20文字以内で入力してください。_x000a_※空白（スペース）も全角で入力してください。_x000a_　 氏名の前後に空白（スペース）が入力されていないか確認してください。" sqref="B8:B47">
      <formula1>AND(TRIM(B8)=B8,LENB(B8)&lt;=40,B8=DBCS(B8))</formula1>
    </dataValidation>
    <dataValidation type="date" operator="greaterThanOrEqual" allowBlank="1" showInputMessage="1" showErrorMessage="1" error="生年月日は日付(H00.00.00)で入力して下さい。" sqref="D8:D47">
      <formula1>8402</formula1>
    </dataValidation>
    <dataValidation imeMode="halfKatakana" allowBlank="1" showInputMessage="1" showErrorMessage="1" sqref="C8:C47"/>
    <dataValidation type="list" allowBlank="1" showInputMessage="1" showErrorMessage="1" prompt="研修内容（造林/伐採等）を選択してください。_x000a_「造林」と「伐採等」では_x000a_研修生の要件が異なりますのでご注意ください。" sqref="L33:L37">
      <formula1>"造林,伐採等"</formula1>
    </dataValidation>
    <dataValidation type="list" allowBlank="1" showInputMessage="1" showErrorMessage="1" prompt="多能工化研修生がいる場合、_x000a_作業経験の有無に関する備考_x000a_の入力が必須です。_x000a__x000a_※L列（多能工化研修の内容）_x000a_　に応じて、プルダウンリストに_x000a_　選択肢が表示されます。_x000a__x000a_※経験有りの場合、研修生の_x000a_　要件を満たしません。" sqref="N33:N37">
      <formula1>INDIRECT($L33)</formula1>
    </dataValidation>
  </dataValidations>
  <pageMargins left="0.70866141732283472" right="0.31496062992125984" top="0.55118110236220474" bottom="0.35433070866141736"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type="date" operator="lessThanOrEqual" allowBlank="1" showErrorMessage="1" error="4月1日までに採用予定の場合は”2024/4/1”と記載すること">
          <x14:formula1>
            <xm:f>リスト!$G$38</xm:f>
          </x14:formula1>
          <xm:sqref>G8:G17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リスト</vt:lpstr>
      <vt:lpstr>1-1（表紙）</vt:lpstr>
      <vt:lpstr>1-2（登録申請書）</vt:lpstr>
      <vt:lpstr>1-2-②（登録申請書②）</vt:lpstr>
      <vt:lpstr>1-3（申請名簿）</vt:lpstr>
      <vt:lpstr>'1-1（表紙）'!Print_Area</vt:lpstr>
      <vt:lpstr>'1-2（登録申請書）'!Print_Area</vt:lpstr>
      <vt:lpstr>'1-2-②（登録申請書②）'!Print_Area</vt:lpstr>
      <vt:lpstr>'1-3（申請名簿）'!Print_Area</vt:lpstr>
      <vt:lpstr>リスト!Print_Area</vt:lpstr>
      <vt:lpstr>'1-2（登録申請書）'!Print_Titles</vt:lpstr>
      <vt:lpstr>'1-2-②（登録申請書②）'!Print_Titles</vt:lpstr>
      <vt:lpstr>'1-3（申請名簿）'!造林</vt:lpstr>
      <vt:lpstr>'1-3（申請名簿）'!伐採等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担い手02（折原）</cp:lastModifiedBy>
  <cp:lastPrinted>2024-02-19T00:48:10Z</cp:lastPrinted>
  <dcterms:created xsi:type="dcterms:W3CDTF">2013-02-13T01:59:49Z</dcterms:created>
  <dcterms:modified xsi:type="dcterms:W3CDTF">2024-02-19T03:00:51Z</dcterms:modified>
</cp:coreProperties>
</file>