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Forest\06担い手雇用対策部\02担い手対策課\02業務\■R６年度\09_様式\R5補正4月開始用\"/>
    </mc:Choice>
  </mc:AlternateContent>
  <bookViews>
    <workbookView xWindow="-120" yWindow="-120" windowWidth="20730" windowHeight="11160"/>
  </bookViews>
  <sheets>
    <sheet name="【4月】月集計表" sheetId="3" r:id="rId1"/>
    <sheet name="【5月】月集計表" sheetId="5" r:id="rId2"/>
    <sheet name="【6月】月集計表" sheetId="19" r:id="rId3"/>
    <sheet name="【年集計表（まとめ）】" sheetId="15" r:id="rId4"/>
    <sheet name="【年集計表（TR)】" sheetId="16" r:id="rId5"/>
    <sheet name="【年集計表（多能工化)】" sheetId="20" r:id="rId6"/>
    <sheet name="日付" sheetId="7" state="hidden" r:id="rId7"/>
  </sheets>
  <definedNames>
    <definedName name="_xlnm.Print_Area" localSheetId="0">【4月】月集計表!$A$1:$BG$63</definedName>
    <definedName name="_xlnm.Print_Area" localSheetId="1">【5月】月集計表!$A$1:$BG$63</definedName>
    <definedName name="_xlnm.Print_Area" localSheetId="2">【6月】月集計表!$A$1:$BG$63</definedName>
    <definedName name="_xlnm.Print_Area" localSheetId="4">'【年集計表（TR)】'!$A$1:$T$47</definedName>
    <definedName name="_xlnm.Print_Area" localSheetId="5">'【年集計表（多能工化)】'!$A$1:$T$47</definedName>
    <definedName name="祝日1">日付!$A$19:$T$19</definedName>
    <definedName name="祝日2">日付!$A$22:$T$22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20" i="15" l="1"/>
  <c r="H20" i="15"/>
  <c r="F20" i="15"/>
  <c r="J20" i="16"/>
  <c r="H20" i="16"/>
  <c r="F20" i="16"/>
  <c r="J20" i="20"/>
  <c r="H20" i="20"/>
  <c r="F20" i="20"/>
  <c r="Q18" i="15" l="1"/>
  <c r="T28" i="15" l="1"/>
  <c r="T24" i="15"/>
  <c r="J28" i="20" l="1"/>
  <c r="F28" i="20"/>
  <c r="C8" i="20"/>
  <c r="J28" i="15"/>
  <c r="F28" i="15"/>
  <c r="BF63" i="19"/>
  <c r="BE62" i="19"/>
  <c r="BE61" i="19"/>
  <c r="BE60" i="19"/>
  <c r="BE59" i="19"/>
  <c r="BE57" i="19"/>
  <c r="BE55" i="19"/>
  <c r="BF63" i="3"/>
  <c r="BF63" i="5"/>
  <c r="H28" i="20" s="1"/>
  <c r="R28" i="20" s="1"/>
  <c r="BE62" i="5"/>
  <c r="BE61" i="5"/>
  <c r="BE60" i="5"/>
  <c r="BE59" i="5"/>
  <c r="BE57" i="5"/>
  <c r="BE55" i="5"/>
  <c r="T28" i="20" l="1"/>
  <c r="AU49" i="19"/>
  <c r="AS49" i="19"/>
  <c r="AU51" i="19" s="1"/>
  <c r="AU49" i="5"/>
  <c r="AS49" i="5"/>
  <c r="AS51" i="5" s="1"/>
  <c r="AS51" i="19" l="1"/>
  <c r="AU53" i="19" s="1"/>
  <c r="AU53" i="5"/>
  <c r="AS53" i="5"/>
  <c r="AU51" i="5"/>
  <c r="AS53" i="19" l="1"/>
  <c r="AU49" i="3" l="1"/>
  <c r="AS49" i="3"/>
  <c r="AU51" i="3"/>
  <c r="BE62" i="3" l="1"/>
  <c r="BE61" i="3"/>
  <c r="BE60" i="3"/>
  <c r="BE59" i="3"/>
  <c r="BE57" i="3"/>
  <c r="BE55" i="3"/>
  <c r="AS51" i="3"/>
  <c r="AS53" i="3" l="1"/>
  <c r="AU53" i="3"/>
  <c r="H19" i="20"/>
  <c r="F24" i="16"/>
  <c r="AK36" i="19"/>
  <c r="AK7" i="19" s="1"/>
  <c r="AV63" i="3"/>
  <c r="BF62" i="3"/>
  <c r="BD62" i="3"/>
  <c r="BC62" i="3"/>
  <c r="BB62" i="3"/>
  <c r="BA62" i="3"/>
  <c r="AZ62" i="3"/>
  <c r="AX62" i="3"/>
  <c r="AV62" i="3"/>
  <c r="BF61" i="3"/>
  <c r="BD61" i="3"/>
  <c r="BC61" i="3"/>
  <c r="BB61" i="3"/>
  <c r="BA61" i="3"/>
  <c r="AZ61" i="3"/>
  <c r="AX61" i="3"/>
  <c r="AV61" i="3"/>
  <c r="BF60" i="3"/>
  <c r="BD60" i="3"/>
  <c r="BC60" i="3"/>
  <c r="BB60" i="3"/>
  <c r="AZ60" i="3"/>
  <c r="AX60" i="3"/>
  <c r="AV60" i="3"/>
  <c r="BF59" i="3"/>
  <c r="BD59" i="3"/>
  <c r="BC59" i="3"/>
  <c r="BB59" i="3"/>
  <c r="AZ59" i="3"/>
  <c r="AY59" i="3"/>
  <c r="AX59" i="3"/>
  <c r="AV59" i="3"/>
  <c r="BF57" i="3"/>
  <c r="BD57" i="3"/>
  <c r="BC57" i="3"/>
  <c r="BB57" i="3"/>
  <c r="AZ57" i="3"/>
  <c r="AX57" i="3"/>
  <c r="AV57" i="3"/>
  <c r="BF55" i="3"/>
  <c r="BD55" i="3"/>
  <c r="BC55" i="3"/>
  <c r="BB55" i="3"/>
  <c r="F24" i="15" s="1"/>
  <c r="AZ55" i="3"/>
  <c r="AX55" i="3"/>
  <c r="AV55" i="3"/>
  <c r="AY53" i="3"/>
  <c r="AW53" i="3"/>
  <c r="AY51" i="3"/>
  <c r="AW51" i="3"/>
  <c r="AY49" i="3"/>
  <c r="AY55" i="3" s="1"/>
  <c r="AW49" i="3"/>
  <c r="AY47" i="3"/>
  <c r="AW47" i="3"/>
  <c r="AY45" i="3"/>
  <c r="AW45" i="3"/>
  <c r="AY43" i="3"/>
  <c r="AW43" i="3"/>
  <c r="AY41" i="3"/>
  <c r="AW41" i="3"/>
  <c r="AY39" i="3"/>
  <c r="AW39" i="3"/>
  <c r="AU39" i="3"/>
  <c r="AS39" i="3"/>
  <c r="AU41" i="3" s="1"/>
  <c r="AY37" i="3"/>
  <c r="AW37" i="3"/>
  <c r="AY35" i="3"/>
  <c r="AW35" i="3"/>
  <c r="AY33" i="3"/>
  <c r="AW33" i="3"/>
  <c r="AY31" i="3"/>
  <c r="AW31" i="3"/>
  <c r="AY29" i="3"/>
  <c r="AW29" i="3"/>
  <c r="AW61" i="3" s="1"/>
  <c r="AU29" i="3"/>
  <c r="AS29" i="3"/>
  <c r="AU31" i="3" s="1"/>
  <c r="BA27" i="3"/>
  <c r="AY27" i="3"/>
  <c r="BA25" i="3"/>
  <c r="AY25" i="3"/>
  <c r="BA23" i="3"/>
  <c r="AY23" i="3"/>
  <c r="BA21" i="3"/>
  <c r="AY21" i="3"/>
  <c r="BA19" i="3"/>
  <c r="AY19" i="3"/>
  <c r="AU19" i="3"/>
  <c r="AS19" i="3"/>
  <c r="AU21" i="3" s="1"/>
  <c r="BA17" i="3"/>
  <c r="AW17" i="3"/>
  <c r="BA15" i="3"/>
  <c r="AW15" i="3"/>
  <c r="BA13" i="3"/>
  <c r="AW13" i="3"/>
  <c r="BA11" i="3"/>
  <c r="AW11" i="3"/>
  <c r="BA9" i="3"/>
  <c r="AW9" i="3"/>
  <c r="AW59" i="3" s="1"/>
  <c r="F19" i="16" s="1"/>
  <c r="AU9" i="3"/>
  <c r="AS9" i="3"/>
  <c r="BF5" i="3"/>
  <c r="BF3" i="3"/>
  <c r="AS3" i="3"/>
  <c r="J24" i="16"/>
  <c r="J22" i="16"/>
  <c r="AV63" i="19"/>
  <c r="BF62" i="19"/>
  <c r="BD62" i="19"/>
  <c r="BC62" i="19"/>
  <c r="BB62" i="19"/>
  <c r="BA62" i="19"/>
  <c r="AZ62" i="19"/>
  <c r="AY62" i="19"/>
  <c r="AX62" i="19"/>
  <c r="AW62" i="19"/>
  <c r="AV62" i="19"/>
  <c r="BF61" i="19"/>
  <c r="BD61" i="19"/>
  <c r="BC61" i="19"/>
  <c r="BB61" i="19"/>
  <c r="BA61" i="19"/>
  <c r="AZ61" i="19"/>
  <c r="AY61" i="19"/>
  <c r="AX61" i="19"/>
  <c r="AW61" i="19"/>
  <c r="AV61" i="19"/>
  <c r="BF60" i="19"/>
  <c r="BD60" i="19"/>
  <c r="BC60" i="19"/>
  <c r="BB60" i="19"/>
  <c r="BA60" i="19"/>
  <c r="AZ60" i="19"/>
  <c r="AY60" i="19"/>
  <c r="AX60" i="19"/>
  <c r="AW60" i="19"/>
  <c r="AV60" i="19"/>
  <c r="BF59" i="19"/>
  <c r="BD59" i="19"/>
  <c r="BC59" i="19"/>
  <c r="BB59" i="19"/>
  <c r="BA59" i="19"/>
  <c r="AZ59" i="19"/>
  <c r="AY59" i="19"/>
  <c r="AX59" i="19"/>
  <c r="AV59" i="19"/>
  <c r="BF57" i="19"/>
  <c r="BD57" i="19"/>
  <c r="BC57" i="19"/>
  <c r="BB57" i="19"/>
  <c r="BA57" i="19"/>
  <c r="AZ57" i="19"/>
  <c r="AY57" i="19"/>
  <c r="AX57" i="19"/>
  <c r="AW57" i="19"/>
  <c r="AV57" i="19"/>
  <c r="BF55" i="19"/>
  <c r="BD55" i="19"/>
  <c r="BC55" i="19"/>
  <c r="BB55" i="19"/>
  <c r="J24" i="15" s="1"/>
  <c r="BA55" i="19"/>
  <c r="J22" i="15" s="1"/>
  <c r="AZ55" i="19"/>
  <c r="AY55" i="19"/>
  <c r="AX55" i="19"/>
  <c r="AV55" i="19"/>
  <c r="AJ106" i="19"/>
  <c r="AI106" i="19"/>
  <c r="AH106" i="19"/>
  <c r="AG106" i="19"/>
  <c r="AF106" i="19"/>
  <c r="AE106" i="19"/>
  <c r="AD106" i="19"/>
  <c r="AC106" i="19"/>
  <c r="AB106" i="19"/>
  <c r="AA106" i="19"/>
  <c r="Z106" i="19"/>
  <c r="Y106" i="19"/>
  <c r="X106" i="19"/>
  <c r="W106" i="19"/>
  <c r="V106" i="19"/>
  <c r="U106" i="19"/>
  <c r="T106" i="19"/>
  <c r="S106" i="19"/>
  <c r="R106" i="19"/>
  <c r="Q106" i="19"/>
  <c r="P106" i="19"/>
  <c r="O106" i="19"/>
  <c r="N106" i="19"/>
  <c r="M106" i="19"/>
  <c r="L106" i="19"/>
  <c r="K106" i="19"/>
  <c r="J106" i="19"/>
  <c r="I106" i="19"/>
  <c r="H106" i="19"/>
  <c r="G106" i="19"/>
  <c r="F106" i="19"/>
  <c r="AJ105" i="19"/>
  <c r="AI105" i="19"/>
  <c r="AH105" i="19"/>
  <c r="AG105" i="19"/>
  <c r="AF105" i="19"/>
  <c r="AE105" i="19"/>
  <c r="AD105" i="19"/>
  <c r="AC105" i="19"/>
  <c r="AB105" i="19"/>
  <c r="AA105" i="19"/>
  <c r="Z105" i="19"/>
  <c r="Y105" i="19"/>
  <c r="X105" i="19"/>
  <c r="W105" i="19"/>
  <c r="V105" i="19"/>
  <c r="U105" i="19"/>
  <c r="T105" i="19"/>
  <c r="S105" i="19"/>
  <c r="R105" i="19"/>
  <c r="Q105" i="19"/>
  <c r="P105" i="19"/>
  <c r="O105" i="19"/>
  <c r="N105" i="19"/>
  <c r="M105" i="19"/>
  <c r="L105" i="19"/>
  <c r="K105" i="19"/>
  <c r="J105" i="19"/>
  <c r="I105" i="19"/>
  <c r="H105" i="19"/>
  <c r="G105" i="19"/>
  <c r="F105" i="19"/>
  <c r="AJ104" i="19"/>
  <c r="AI104" i="19"/>
  <c r="AH104" i="19"/>
  <c r="AG104" i="19"/>
  <c r="AF104" i="19"/>
  <c r="AE104" i="19"/>
  <c r="AD104" i="19"/>
  <c r="AC104" i="19"/>
  <c r="AB104" i="19"/>
  <c r="AA104" i="19"/>
  <c r="Z104" i="19"/>
  <c r="Y104" i="19"/>
  <c r="X104" i="19"/>
  <c r="W104" i="19"/>
  <c r="V104" i="19"/>
  <c r="U104" i="19"/>
  <c r="T104" i="19"/>
  <c r="S104" i="19"/>
  <c r="R104" i="19"/>
  <c r="Q104" i="19"/>
  <c r="P104" i="19"/>
  <c r="O104" i="19"/>
  <c r="N104" i="19"/>
  <c r="M104" i="19"/>
  <c r="L104" i="19"/>
  <c r="K104" i="19"/>
  <c r="J104" i="19"/>
  <c r="I104" i="19"/>
  <c r="H104" i="19"/>
  <c r="G104" i="19"/>
  <c r="F104" i="19"/>
  <c r="AJ103" i="19"/>
  <c r="AI103" i="19"/>
  <c r="AH103" i="19"/>
  <c r="AG103" i="19"/>
  <c r="AF103" i="19"/>
  <c r="AE103" i="19"/>
  <c r="AD103" i="19"/>
  <c r="AC103" i="19"/>
  <c r="AB103" i="19"/>
  <c r="AA103" i="19"/>
  <c r="Z103" i="19"/>
  <c r="Y103" i="19"/>
  <c r="X103" i="19"/>
  <c r="W103" i="19"/>
  <c r="V103" i="19"/>
  <c r="U103" i="19"/>
  <c r="T103" i="19"/>
  <c r="S103" i="19"/>
  <c r="R103" i="19"/>
  <c r="Q103" i="19"/>
  <c r="P103" i="19"/>
  <c r="O103" i="19"/>
  <c r="N103" i="19"/>
  <c r="M103" i="19"/>
  <c r="L103" i="19"/>
  <c r="K103" i="19"/>
  <c r="J103" i="19"/>
  <c r="I103" i="19"/>
  <c r="H103" i="19"/>
  <c r="G103" i="19"/>
  <c r="F103" i="19"/>
  <c r="AJ102" i="19"/>
  <c r="AI102" i="19"/>
  <c r="AH102" i="19"/>
  <c r="AG102" i="19"/>
  <c r="AF102" i="19"/>
  <c r="AE102" i="19"/>
  <c r="AD102" i="19"/>
  <c r="AC102" i="19"/>
  <c r="AB102" i="19"/>
  <c r="AA102" i="19"/>
  <c r="Z102" i="19"/>
  <c r="Y102" i="19"/>
  <c r="X102" i="19"/>
  <c r="W102" i="19"/>
  <c r="V102" i="19"/>
  <c r="U102" i="19"/>
  <c r="T102" i="19"/>
  <c r="S102" i="19"/>
  <c r="R102" i="19"/>
  <c r="Q102" i="19"/>
  <c r="P102" i="19"/>
  <c r="O102" i="19"/>
  <c r="N102" i="19"/>
  <c r="M102" i="19"/>
  <c r="L102" i="19"/>
  <c r="K102" i="19"/>
  <c r="J102" i="19"/>
  <c r="I102" i="19"/>
  <c r="H102" i="19"/>
  <c r="G102" i="19"/>
  <c r="F102" i="19"/>
  <c r="AJ101" i="19"/>
  <c r="AI101" i="19"/>
  <c r="AH101" i="19"/>
  <c r="AG101" i="19"/>
  <c r="AF101" i="19"/>
  <c r="AE101" i="19"/>
  <c r="AD101" i="19"/>
  <c r="AC101" i="19"/>
  <c r="AB101" i="19"/>
  <c r="AA101" i="19"/>
  <c r="Z101" i="19"/>
  <c r="Y101" i="19"/>
  <c r="X101" i="19"/>
  <c r="W101" i="19"/>
  <c r="V101" i="19"/>
  <c r="U101" i="19"/>
  <c r="T101" i="19"/>
  <c r="S101" i="19"/>
  <c r="R101" i="19"/>
  <c r="Q101" i="19"/>
  <c r="P101" i="19"/>
  <c r="O101" i="19"/>
  <c r="N101" i="19"/>
  <c r="M101" i="19"/>
  <c r="L101" i="19"/>
  <c r="K101" i="19"/>
  <c r="J101" i="19"/>
  <c r="I101" i="19"/>
  <c r="H101" i="19"/>
  <c r="G101" i="19"/>
  <c r="F101" i="19"/>
  <c r="AK101" i="19" s="1"/>
  <c r="Q54" i="19" s="1"/>
  <c r="AJ100" i="19"/>
  <c r="AI100" i="19"/>
  <c r="AH100" i="19"/>
  <c r="AG100" i="19"/>
  <c r="AF100" i="19"/>
  <c r="AE100" i="19"/>
  <c r="AD100" i="19"/>
  <c r="AC100" i="19"/>
  <c r="AB100" i="19"/>
  <c r="AA100" i="19"/>
  <c r="Z100" i="19"/>
  <c r="Y100" i="19"/>
  <c r="X100" i="19"/>
  <c r="W100" i="19"/>
  <c r="V100" i="19"/>
  <c r="U100" i="19"/>
  <c r="T100" i="19"/>
  <c r="S100" i="19"/>
  <c r="R100" i="19"/>
  <c r="Q100" i="19"/>
  <c r="P100" i="19"/>
  <c r="O100" i="19"/>
  <c r="N100" i="19"/>
  <c r="M100" i="19"/>
  <c r="L100" i="19"/>
  <c r="K100" i="19"/>
  <c r="J100" i="19"/>
  <c r="I100" i="19"/>
  <c r="H100" i="19"/>
  <c r="G100" i="19"/>
  <c r="F100" i="19"/>
  <c r="AJ99" i="19"/>
  <c r="AI99" i="19"/>
  <c r="AH99" i="19"/>
  <c r="AG99" i="19"/>
  <c r="AF99" i="19"/>
  <c r="AE99" i="19"/>
  <c r="AD99" i="19"/>
  <c r="AC99" i="19"/>
  <c r="AB99" i="19"/>
  <c r="AA99" i="19"/>
  <c r="Z99" i="19"/>
  <c r="Y99" i="19"/>
  <c r="X99" i="19"/>
  <c r="W99" i="19"/>
  <c r="V99" i="19"/>
  <c r="U99" i="19"/>
  <c r="T99" i="19"/>
  <c r="S99" i="19"/>
  <c r="R99" i="19"/>
  <c r="Q99" i="19"/>
  <c r="P99" i="19"/>
  <c r="O99" i="19"/>
  <c r="N99" i="19"/>
  <c r="M99" i="19"/>
  <c r="L99" i="19"/>
  <c r="K99" i="19"/>
  <c r="J99" i="19"/>
  <c r="I99" i="19"/>
  <c r="H99" i="19"/>
  <c r="G99" i="19"/>
  <c r="F99" i="19"/>
  <c r="AJ98" i="19"/>
  <c r="AI98" i="19"/>
  <c r="AH98" i="19"/>
  <c r="AG98" i="19"/>
  <c r="AF98" i="19"/>
  <c r="AE98" i="19"/>
  <c r="AD98" i="19"/>
  <c r="AC98" i="19"/>
  <c r="AB98" i="19"/>
  <c r="AA98" i="19"/>
  <c r="Z98" i="19"/>
  <c r="Y98" i="19"/>
  <c r="X98" i="19"/>
  <c r="W98" i="19"/>
  <c r="V98" i="19"/>
  <c r="U98" i="19"/>
  <c r="T98" i="19"/>
  <c r="S98" i="19"/>
  <c r="R98" i="19"/>
  <c r="Q98" i="19"/>
  <c r="P98" i="19"/>
  <c r="O98" i="19"/>
  <c r="N98" i="19"/>
  <c r="M98" i="19"/>
  <c r="L98" i="19"/>
  <c r="K98" i="19"/>
  <c r="J98" i="19"/>
  <c r="I98" i="19"/>
  <c r="H98" i="19"/>
  <c r="G98" i="19"/>
  <c r="F98" i="19"/>
  <c r="AJ97" i="19"/>
  <c r="AI97" i="19"/>
  <c r="AH97" i="19"/>
  <c r="AG97" i="19"/>
  <c r="AF97" i="19"/>
  <c r="AE97" i="19"/>
  <c r="AD97" i="19"/>
  <c r="AC97" i="19"/>
  <c r="AB97" i="19"/>
  <c r="AA97" i="19"/>
  <c r="Z97" i="19"/>
  <c r="Y97" i="19"/>
  <c r="X97" i="19"/>
  <c r="W97" i="19"/>
  <c r="V97" i="19"/>
  <c r="U97" i="19"/>
  <c r="T97" i="19"/>
  <c r="S97" i="19"/>
  <c r="R97" i="19"/>
  <c r="Q97" i="19"/>
  <c r="P97" i="19"/>
  <c r="O97" i="19"/>
  <c r="N97" i="19"/>
  <c r="M97" i="19"/>
  <c r="L97" i="19"/>
  <c r="K97" i="19"/>
  <c r="J97" i="19"/>
  <c r="I97" i="19"/>
  <c r="H97" i="19"/>
  <c r="G97" i="19"/>
  <c r="F97" i="19"/>
  <c r="AJ96" i="19"/>
  <c r="AI96" i="19"/>
  <c r="AH96" i="19"/>
  <c r="AG96" i="19"/>
  <c r="AF96" i="19"/>
  <c r="AE96" i="19"/>
  <c r="AD96" i="19"/>
  <c r="AC96" i="19"/>
  <c r="AB96" i="19"/>
  <c r="AA96" i="19"/>
  <c r="Z96" i="19"/>
  <c r="Y96" i="19"/>
  <c r="X96" i="19"/>
  <c r="W96" i="19"/>
  <c r="V96" i="19"/>
  <c r="U96" i="19"/>
  <c r="T96" i="19"/>
  <c r="S96" i="19"/>
  <c r="R96" i="19"/>
  <c r="Q96" i="19"/>
  <c r="P96" i="19"/>
  <c r="O96" i="19"/>
  <c r="N96" i="19"/>
  <c r="M96" i="19"/>
  <c r="L96" i="19"/>
  <c r="K96" i="19"/>
  <c r="J96" i="19"/>
  <c r="I96" i="19"/>
  <c r="H96" i="19"/>
  <c r="G96" i="19"/>
  <c r="F96" i="19"/>
  <c r="AJ95" i="19"/>
  <c r="AI95" i="19"/>
  <c r="AH95" i="19"/>
  <c r="AG95" i="19"/>
  <c r="AF95" i="19"/>
  <c r="AE95" i="19"/>
  <c r="AD95" i="19"/>
  <c r="AC95" i="19"/>
  <c r="AB95" i="19"/>
  <c r="AA95" i="19"/>
  <c r="Z95" i="19"/>
  <c r="Y95" i="19"/>
  <c r="X95" i="19"/>
  <c r="W95" i="19"/>
  <c r="V95" i="19"/>
  <c r="U95" i="19"/>
  <c r="T95" i="19"/>
  <c r="S95" i="19"/>
  <c r="R95" i="19"/>
  <c r="Q95" i="19"/>
  <c r="P95" i="19"/>
  <c r="O95" i="19"/>
  <c r="N95" i="19"/>
  <c r="M95" i="19"/>
  <c r="L95" i="19"/>
  <c r="K95" i="19"/>
  <c r="J95" i="19"/>
  <c r="I95" i="19"/>
  <c r="H95" i="19"/>
  <c r="G95" i="19"/>
  <c r="F95" i="19"/>
  <c r="AJ94" i="19"/>
  <c r="AI94" i="19"/>
  <c r="AH94" i="19"/>
  <c r="AG94" i="19"/>
  <c r="AF94" i="19"/>
  <c r="AE94" i="19"/>
  <c r="AD94" i="19"/>
  <c r="AC94" i="19"/>
  <c r="AB94" i="19"/>
  <c r="AA94" i="19"/>
  <c r="Z94" i="19"/>
  <c r="Y94" i="19"/>
  <c r="X94" i="19"/>
  <c r="W94" i="19"/>
  <c r="V94" i="19"/>
  <c r="U94" i="19"/>
  <c r="T94" i="19"/>
  <c r="S94" i="19"/>
  <c r="R94" i="19"/>
  <c r="Q94" i="19"/>
  <c r="P94" i="19"/>
  <c r="O94" i="19"/>
  <c r="N94" i="19"/>
  <c r="M94" i="19"/>
  <c r="L94" i="19"/>
  <c r="K94" i="19"/>
  <c r="J94" i="19"/>
  <c r="I94" i="19"/>
  <c r="H94" i="19"/>
  <c r="G94" i="19"/>
  <c r="F94" i="19"/>
  <c r="AJ93" i="19"/>
  <c r="AI93" i="19"/>
  <c r="AH93" i="19"/>
  <c r="AG93" i="19"/>
  <c r="AF93" i="19"/>
  <c r="AE93" i="19"/>
  <c r="AD93" i="19"/>
  <c r="AC93" i="19"/>
  <c r="AB93" i="19"/>
  <c r="AA93" i="19"/>
  <c r="Z93" i="19"/>
  <c r="Y93" i="19"/>
  <c r="X93" i="19"/>
  <c r="W93" i="19"/>
  <c r="V93" i="19"/>
  <c r="U93" i="19"/>
  <c r="T93" i="19"/>
  <c r="S93" i="19"/>
  <c r="R93" i="19"/>
  <c r="Q93" i="19"/>
  <c r="P93" i="19"/>
  <c r="O93" i="19"/>
  <c r="N93" i="19"/>
  <c r="M93" i="19"/>
  <c r="L93" i="19"/>
  <c r="K93" i="19"/>
  <c r="J93" i="19"/>
  <c r="I93" i="19"/>
  <c r="H93" i="19"/>
  <c r="G93" i="19"/>
  <c r="F93" i="19"/>
  <c r="AK93" i="19" s="1"/>
  <c r="I54" i="19" s="1"/>
  <c r="AJ92" i="19"/>
  <c r="AI92" i="19"/>
  <c r="AH92" i="19"/>
  <c r="AG92" i="19"/>
  <c r="AF92" i="19"/>
  <c r="AE92" i="19"/>
  <c r="AD92" i="19"/>
  <c r="AC92" i="19"/>
  <c r="AB92" i="19"/>
  <c r="AA92" i="19"/>
  <c r="Z92" i="19"/>
  <c r="Y92" i="19"/>
  <c r="X92" i="19"/>
  <c r="W92" i="19"/>
  <c r="V92" i="19"/>
  <c r="U92" i="19"/>
  <c r="T92" i="19"/>
  <c r="S92" i="19"/>
  <c r="R92" i="19"/>
  <c r="Q92" i="19"/>
  <c r="P92" i="19"/>
  <c r="O92" i="19"/>
  <c r="N92" i="19"/>
  <c r="M92" i="19"/>
  <c r="L92" i="19"/>
  <c r="K92" i="19"/>
  <c r="J92" i="19"/>
  <c r="I92" i="19"/>
  <c r="H92" i="19"/>
  <c r="G92" i="19"/>
  <c r="F92" i="19"/>
  <c r="AJ91" i="19"/>
  <c r="AI91" i="19"/>
  <c r="AH91" i="19"/>
  <c r="AG91" i="19"/>
  <c r="AF91" i="19"/>
  <c r="AE91" i="19"/>
  <c r="AD91" i="19"/>
  <c r="AC91" i="19"/>
  <c r="AB91" i="19"/>
  <c r="AA91" i="19"/>
  <c r="Z91" i="19"/>
  <c r="Y91" i="19"/>
  <c r="X91" i="19"/>
  <c r="W91" i="19"/>
  <c r="V91" i="19"/>
  <c r="U91" i="19"/>
  <c r="T91" i="19"/>
  <c r="S91" i="19"/>
  <c r="R91" i="19"/>
  <c r="Q91" i="19"/>
  <c r="P91" i="19"/>
  <c r="O91" i="19"/>
  <c r="N91" i="19"/>
  <c r="M91" i="19"/>
  <c r="L91" i="19"/>
  <c r="K91" i="19"/>
  <c r="J91" i="19"/>
  <c r="I91" i="19"/>
  <c r="H91" i="19"/>
  <c r="G91" i="19"/>
  <c r="F91" i="19"/>
  <c r="AY53" i="19"/>
  <c r="AW53" i="19"/>
  <c r="AW63" i="19" s="1"/>
  <c r="J19" i="20" s="1"/>
  <c r="W53" i="19"/>
  <c r="AY51" i="19"/>
  <c r="AW51" i="19"/>
  <c r="AK50" i="19"/>
  <c r="AJ50" i="19"/>
  <c r="AI50" i="19"/>
  <c r="AH50" i="19"/>
  <c r="AG50" i="19"/>
  <c r="AF50" i="19"/>
  <c r="AE50" i="19"/>
  <c r="AD50" i="19"/>
  <c r="AC50" i="19"/>
  <c r="AB50" i="19"/>
  <c r="AA50" i="19"/>
  <c r="Z50" i="19"/>
  <c r="Y50" i="19"/>
  <c r="X50" i="19"/>
  <c r="W50" i="19"/>
  <c r="V50" i="19"/>
  <c r="U50" i="19"/>
  <c r="T50" i="19"/>
  <c r="S50" i="19"/>
  <c r="R50" i="19"/>
  <c r="Q50" i="19"/>
  <c r="P50" i="19"/>
  <c r="O50" i="19"/>
  <c r="N50" i="19"/>
  <c r="M50" i="19"/>
  <c r="L50" i="19"/>
  <c r="K50" i="19"/>
  <c r="J50" i="19"/>
  <c r="I50" i="19"/>
  <c r="H50" i="19"/>
  <c r="G50" i="19"/>
  <c r="AY49" i="19"/>
  <c r="AW49" i="19"/>
  <c r="AY47" i="19"/>
  <c r="AW47" i="19"/>
  <c r="AY45" i="19"/>
  <c r="AW45" i="19"/>
  <c r="AY43" i="19"/>
  <c r="AW43" i="19"/>
  <c r="AY41" i="19"/>
  <c r="AW41" i="19"/>
  <c r="AY39" i="19"/>
  <c r="AW39" i="19"/>
  <c r="AU39" i="19"/>
  <c r="AS39" i="19"/>
  <c r="AU41" i="19" s="1"/>
  <c r="AY37" i="19"/>
  <c r="AW37" i="19"/>
  <c r="AY35" i="19"/>
  <c r="AW35" i="19"/>
  <c r="AY33" i="19"/>
  <c r="AW33" i="19"/>
  <c r="G32" i="19"/>
  <c r="AY31" i="19"/>
  <c r="AW31" i="19"/>
  <c r="AK31" i="19"/>
  <c r="AJ31" i="19"/>
  <c r="AJ32" i="19" s="1"/>
  <c r="AI31" i="19"/>
  <c r="AI32" i="19" s="1"/>
  <c r="AH31" i="19"/>
  <c r="AH32" i="19" s="1"/>
  <c r="AG31" i="19"/>
  <c r="AG32" i="19" s="1"/>
  <c r="AF31" i="19"/>
  <c r="AE31" i="19"/>
  <c r="AE32" i="19" s="1"/>
  <c r="AD31" i="19"/>
  <c r="AD32" i="19" s="1"/>
  <c r="AC31" i="19"/>
  <c r="AB31" i="19"/>
  <c r="AB32" i="19" s="1"/>
  <c r="AA31" i="19"/>
  <c r="AA32" i="19" s="1"/>
  <c r="Z31" i="19"/>
  <c r="Z32" i="19" s="1"/>
  <c r="Y31" i="19"/>
  <c r="Y32" i="19" s="1"/>
  <c r="X31" i="19"/>
  <c r="W31" i="19"/>
  <c r="W32" i="19" s="1"/>
  <c r="V31" i="19"/>
  <c r="V32" i="19" s="1"/>
  <c r="U31" i="19"/>
  <c r="T31" i="19"/>
  <c r="T32" i="19" s="1"/>
  <c r="S31" i="19"/>
  <c r="S32" i="19" s="1"/>
  <c r="R31" i="19"/>
  <c r="Q31" i="19"/>
  <c r="Q32" i="19" s="1"/>
  <c r="P31" i="19"/>
  <c r="O31" i="19"/>
  <c r="O32" i="19" s="1"/>
  <c r="N31" i="19"/>
  <c r="M31" i="19"/>
  <c r="L31" i="19"/>
  <c r="L32" i="19" s="1"/>
  <c r="K31" i="19"/>
  <c r="K32" i="19" s="1"/>
  <c r="J31" i="19"/>
  <c r="J32" i="19" s="1"/>
  <c r="I31" i="19"/>
  <c r="I32" i="19" s="1"/>
  <c r="H31" i="19"/>
  <c r="G31" i="19"/>
  <c r="CB30" i="19"/>
  <c r="AM30" i="19"/>
  <c r="AL30" i="19"/>
  <c r="CB29" i="19"/>
  <c r="AY29" i="19"/>
  <c r="AW29" i="19"/>
  <c r="AU29" i="19"/>
  <c r="AS29" i="19"/>
  <c r="AU31" i="19" s="1"/>
  <c r="AM29" i="19"/>
  <c r="AL29" i="19"/>
  <c r="CB28" i="19"/>
  <c r="AM28" i="19"/>
  <c r="AL28" i="19"/>
  <c r="CB27" i="19"/>
  <c r="BA27" i="19"/>
  <c r="AY27" i="19"/>
  <c r="AM27" i="19"/>
  <c r="AL27" i="19"/>
  <c r="CB26" i="19"/>
  <c r="AM26" i="19"/>
  <c r="AL26" i="19"/>
  <c r="CB25" i="19"/>
  <c r="BA25" i="19"/>
  <c r="AY25" i="19"/>
  <c r="AM25" i="19"/>
  <c r="AL25" i="19"/>
  <c r="CB24" i="19"/>
  <c r="AM24" i="19"/>
  <c r="AL24" i="19"/>
  <c r="CB23" i="19"/>
  <c r="BA23" i="19"/>
  <c r="AY23" i="19"/>
  <c r="AM23" i="19"/>
  <c r="AL23" i="19"/>
  <c r="CB22" i="19"/>
  <c r="AM22" i="19"/>
  <c r="AL22" i="19"/>
  <c r="CB21" i="19"/>
  <c r="BA21" i="19"/>
  <c r="AY21" i="19"/>
  <c r="AM21" i="19"/>
  <c r="AL21" i="19"/>
  <c r="CB20" i="19"/>
  <c r="AM20" i="19"/>
  <c r="AL20" i="19"/>
  <c r="CB19" i="19"/>
  <c r="BA19" i="19"/>
  <c r="AY19" i="19"/>
  <c r="AU19" i="19"/>
  <c r="AS19" i="19"/>
  <c r="AS21" i="19" s="1"/>
  <c r="AM19" i="19"/>
  <c r="AL19" i="19"/>
  <c r="CB18" i="19"/>
  <c r="AM18" i="19"/>
  <c r="AL18" i="19"/>
  <c r="CB17" i="19"/>
  <c r="BA17" i="19"/>
  <c r="AW17" i="19"/>
  <c r="AM17" i="19"/>
  <c r="AL17" i="19"/>
  <c r="CB16" i="19"/>
  <c r="AM16" i="19"/>
  <c r="AL16" i="19"/>
  <c r="CB15" i="19"/>
  <c r="BA15" i="19"/>
  <c r="AW15" i="19"/>
  <c r="AM15" i="19"/>
  <c r="AL15" i="19"/>
  <c r="CB14" i="19"/>
  <c r="AM14" i="19"/>
  <c r="AL14" i="19"/>
  <c r="CB13" i="19"/>
  <c r="BA13" i="19"/>
  <c r="AW13" i="19"/>
  <c r="AW59" i="19" s="1"/>
  <c r="J19" i="16" s="1"/>
  <c r="AM13" i="19"/>
  <c r="AL13" i="19"/>
  <c r="CB12" i="19"/>
  <c r="BO12" i="19"/>
  <c r="AM12" i="19"/>
  <c r="AL12" i="19"/>
  <c r="CB11" i="19"/>
  <c r="BA11" i="19"/>
  <c r="AW11" i="19"/>
  <c r="AU11" i="19"/>
  <c r="AM11" i="19"/>
  <c r="AL11" i="19"/>
  <c r="BK9" i="19"/>
  <c r="BN12" i="19" s="1"/>
  <c r="BA9" i="19"/>
  <c r="AW9" i="19"/>
  <c r="AU9" i="19"/>
  <c r="AS9" i="19"/>
  <c r="AS11" i="19" s="1"/>
  <c r="BF5" i="19"/>
  <c r="BF3" i="19"/>
  <c r="AS3" i="19"/>
  <c r="BF57" i="5"/>
  <c r="BD57" i="5"/>
  <c r="BC57" i="5"/>
  <c r="BB57" i="5"/>
  <c r="BA57" i="5"/>
  <c r="AZ57" i="5"/>
  <c r="AY57" i="5"/>
  <c r="AX57" i="5"/>
  <c r="AW57" i="5"/>
  <c r="AV57" i="5"/>
  <c r="BF55" i="5"/>
  <c r="H28" i="15" s="1"/>
  <c r="R28" i="15" s="1"/>
  <c r="BD55" i="5"/>
  <c r="BC55" i="5"/>
  <c r="BB55" i="5"/>
  <c r="BA55" i="5"/>
  <c r="AZ55" i="5"/>
  <c r="AY55" i="5"/>
  <c r="AX55" i="5"/>
  <c r="AV55" i="5"/>
  <c r="AV63" i="5"/>
  <c r="R23" i="15"/>
  <c r="AY53" i="5"/>
  <c r="AW53" i="5"/>
  <c r="AY51" i="5"/>
  <c r="AW51" i="5"/>
  <c r="AY49" i="5"/>
  <c r="AW49" i="5"/>
  <c r="AW63" i="5" s="1"/>
  <c r="H24" i="15"/>
  <c r="AU39" i="5"/>
  <c r="AU29" i="5"/>
  <c r="AU19" i="5"/>
  <c r="AU9" i="5"/>
  <c r="AS39" i="5"/>
  <c r="AS41" i="5" s="1"/>
  <c r="AS43" i="5" s="1"/>
  <c r="AS45" i="5" s="1"/>
  <c r="AS47" i="5" s="1"/>
  <c r="AS29" i="5"/>
  <c r="AS31" i="5" s="1"/>
  <c r="AS33" i="5" s="1"/>
  <c r="AS35" i="5" s="1"/>
  <c r="AS37" i="5" s="1"/>
  <c r="AS19" i="5"/>
  <c r="AU21" i="5" s="1"/>
  <c r="AS9" i="5"/>
  <c r="AS11" i="5" s="1"/>
  <c r="AS13" i="5" s="1"/>
  <c r="AS15" i="5" s="1"/>
  <c r="AS17" i="5" s="1"/>
  <c r="AS11" i="3"/>
  <c r="AU11" i="3"/>
  <c r="H32" i="19" l="1"/>
  <c r="AN36" i="19" s="1"/>
  <c r="I15" i="15" s="1"/>
  <c r="P32" i="19"/>
  <c r="X32" i="19"/>
  <c r="AF32" i="19"/>
  <c r="R32" i="19"/>
  <c r="AS41" i="19"/>
  <c r="AU43" i="19" s="1"/>
  <c r="M32" i="19"/>
  <c r="U32" i="19"/>
  <c r="AC32" i="19"/>
  <c r="AK32" i="19"/>
  <c r="N32" i="19"/>
  <c r="AS13" i="3"/>
  <c r="AS15" i="3" s="1"/>
  <c r="AS21" i="3"/>
  <c r="AU23" i="3" s="1"/>
  <c r="AS41" i="3"/>
  <c r="AU43" i="3" s="1"/>
  <c r="AW55" i="19"/>
  <c r="J19" i="15" s="1"/>
  <c r="H29" i="20"/>
  <c r="J29" i="20"/>
  <c r="AY57" i="3"/>
  <c r="AY61" i="3"/>
  <c r="BA60" i="3"/>
  <c r="AW63" i="3"/>
  <c r="F19" i="20" s="1"/>
  <c r="R20" i="20" s="1"/>
  <c r="T20" i="20" s="1"/>
  <c r="BA55" i="3"/>
  <c r="F22" i="15" s="1"/>
  <c r="AW62" i="3"/>
  <c r="AY62" i="3"/>
  <c r="AU13" i="3"/>
  <c r="BA57" i="3"/>
  <c r="AS31" i="3"/>
  <c r="AW55" i="3"/>
  <c r="F19" i="15" s="1"/>
  <c r="BA59" i="3"/>
  <c r="F22" i="16" s="1"/>
  <c r="AY60" i="3"/>
  <c r="AK100" i="19"/>
  <c r="P54" i="19" s="1"/>
  <c r="AK91" i="19"/>
  <c r="G54" i="19" s="1"/>
  <c r="AK99" i="19"/>
  <c r="O54" i="19" s="1"/>
  <c r="AK98" i="19"/>
  <c r="N54" i="19" s="1"/>
  <c r="AK106" i="19"/>
  <c r="V54" i="19" s="1"/>
  <c r="AK97" i="19"/>
  <c r="M54" i="19" s="1"/>
  <c r="AK105" i="19"/>
  <c r="U54" i="19" s="1"/>
  <c r="AK96" i="19"/>
  <c r="L54" i="19" s="1"/>
  <c r="AK104" i="19"/>
  <c r="T54" i="19" s="1"/>
  <c r="AK92" i="19"/>
  <c r="H54" i="19" s="1"/>
  <c r="AK95" i="19"/>
  <c r="K54" i="19" s="1"/>
  <c r="W54" i="19" s="1"/>
  <c r="AK103" i="19"/>
  <c r="S54" i="19" s="1"/>
  <c r="AK94" i="19"/>
  <c r="J54" i="19" s="1"/>
  <c r="AK102" i="19"/>
  <c r="R54" i="19" s="1"/>
  <c r="AU13" i="19"/>
  <c r="AS13" i="19"/>
  <c r="AU23" i="19"/>
  <c r="AS23" i="19"/>
  <c r="AW21" i="19"/>
  <c r="AW25" i="19"/>
  <c r="AW27" i="19"/>
  <c r="AW19" i="19"/>
  <c r="AW23" i="19"/>
  <c r="AN42" i="19"/>
  <c r="I17" i="15" s="1"/>
  <c r="J17" i="15" s="1"/>
  <c r="AU21" i="19"/>
  <c r="AS31" i="19"/>
  <c r="AN39" i="19"/>
  <c r="I16" i="15" s="1"/>
  <c r="J16" i="15" s="1"/>
  <c r="R24" i="15"/>
  <c r="AS21" i="5"/>
  <c r="AS23" i="5" s="1"/>
  <c r="AS25" i="5" s="1"/>
  <c r="AS27" i="5" s="1"/>
  <c r="AU31" i="5"/>
  <c r="AU41" i="5"/>
  <c r="AU11" i="5"/>
  <c r="AU13" i="5"/>
  <c r="AU17" i="5"/>
  <c r="AU33" i="5"/>
  <c r="AU35" i="5"/>
  <c r="AU43" i="5"/>
  <c r="AU45" i="5"/>
  <c r="AU37" i="5"/>
  <c r="AU15" i="5"/>
  <c r="AU47" i="5"/>
  <c r="C8" i="16"/>
  <c r="B2" i="7"/>
  <c r="B3" i="7" s="1"/>
  <c r="G36" i="3" s="1"/>
  <c r="AK50" i="5"/>
  <c r="AK31" i="5"/>
  <c r="AS43" i="19" l="1"/>
  <c r="AU45" i="19" s="1"/>
  <c r="J15" i="15"/>
  <c r="J18" i="15" s="1"/>
  <c r="I18" i="15"/>
  <c r="AU15" i="3"/>
  <c r="AS43" i="3"/>
  <c r="AU45" i="3" s="1"/>
  <c r="AS23" i="3"/>
  <c r="AU25" i="3" s="1"/>
  <c r="F29" i="20"/>
  <c r="R29" i="20" s="1"/>
  <c r="R19" i="20"/>
  <c r="AU33" i="3"/>
  <c r="AS33" i="3"/>
  <c r="AU17" i="3"/>
  <c r="AS17" i="3"/>
  <c r="AU25" i="19"/>
  <c r="AS25" i="19"/>
  <c r="AN45" i="19"/>
  <c r="AU33" i="19"/>
  <c r="AS33" i="19"/>
  <c r="AU15" i="19"/>
  <c r="AS15" i="19"/>
  <c r="AU27" i="5"/>
  <c r="AU25" i="5"/>
  <c r="AU23" i="5"/>
  <c r="AK32" i="5"/>
  <c r="C2" i="7"/>
  <c r="D2" i="7" s="1"/>
  <c r="E2" i="7" s="1"/>
  <c r="F2" i="7" s="1"/>
  <c r="G2" i="7" s="1"/>
  <c r="H2" i="7" s="1"/>
  <c r="I2" i="7" s="1"/>
  <c r="J2" i="7" s="1"/>
  <c r="K2" i="7" s="1"/>
  <c r="L2" i="7" s="1"/>
  <c r="M2" i="7" s="1"/>
  <c r="N2" i="7" s="1"/>
  <c r="O2" i="7" s="1"/>
  <c r="P2" i="7" s="1"/>
  <c r="Q2" i="7" s="1"/>
  <c r="R2" i="7" s="1"/>
  <c r="S2" i="7" s="1"/>
  <c r="T2" i="7" s="1"/>
  <c r="U2" i="7" s="1"/>
  <c r="V2" i="7" s="1"/>
  <c r="W2" i="7" s="1"/>
  <c r="X2" i="7" s="1"/>
  <c r="Y2" i="7" s="1"/>
  <c r="Z2" i="7" s="1"/>
  <c r="AA2" i="7" s="1"/>
  <c r="AB2" i="7" s="1"/>
  <c r="AC2" i="7" s="1"/>
  <c r="AD2" i="7" s="1"/>
  <c r="AE2" i="7" s="1"/>
  <c r="AF2" i="7" s="1"/>
  <c r="T23" i="15"/>
  <c r="C3" i="7"/>
  <c r="B4" i="7"/>
  <c r="G36" i="5" s="1"/>
  <c r="BF5" i="5"/>
  <c r="BF3" i="5"/>
  <c r="D3" i="7" l="1"/>
  <c r="H36" i="3"/>
  <c r="AS45" i="19"/>
  <c r="AU47" i="19" s="1"/>
  <c r="AS45" i="3"/>
  <c r="AS47" i="3" s="1"/>
  <c r="AS25" i="3"/>
  <c r="AU27" i="3" s="1"/>
  <c r="T19" i="20"/>
  <c r="T29" i="20" s="1"/>
  <c r="AU35" i="3"/>
  <c r="AS35" i="3"/>
  <c r="AU17" i="19"/>
  <c r="AS17" i="19"/>
  <c r="AU35" i="19"/>
  <c r="AS35" i="19"/>
  <c r="AU27" i="19"/>
  <c r="AS27" i="19"/>
  <c r="C4" i="7"/>
  <c r="B5" i="7"/>
  <c r="G7" i="3" l="1"/>
  <c r="G36" i="19"/>
  <c r="G7" i="19" s="1"/>
  <c r="D4" i="7"/>
  <c r="H36" i="5"/>
  <c r="E3" i="7"/>
  <c r="I36" i="3"/>
  <c r="AS47" i="19"/>
  <c r="AU47" i="3"/>
  <c r="AS27" i="3"/>
  <c r="AU37" i="3"/>
  <c r="AS37" i="3"/>
  <c r="AU37" i="19"/>
  <c r="AS37" i="19"/>
  <c r="B6" i="7"/>
  <c r="C5" i="7"/>
  <c r="H36" i="19" s="1"/>
  <c r="H7" i="19" s="1"/>
  <c r="AS3" i="5"/>
  <c r="BF62" i="5"/>
  <c r="BD62" i="5"/>
  <c r="BC62" i="5"/>
  <c r="BB62" i="5"/>
  <c r="BA62" i="5"/>
  <c r="AZ62" i="5"/>
  <c r="AX62" i="5"/>
  <c r="AV62" i="5"/>
  <c r="BF61" i="5"/>
  <c r="BD61" i="5"/>
  <c r="BC61" i="5"/>
  <c r="BB61" i="5"/>
  <c r="BA61" i="5"/>
  <c r="AZ61" i="5"/>
  <c r="AX61" i="5"/>
  <c r="AV61" i="5"/>
  <c r="BF60" i="5"/>
  <c r="BD60" i="5"/>
  <c r="BC60" i="5"/>
  <c r="BB60" i="5"/>
  <c r="AZ60" i="5"/>
  <c r="AX60" i="5"/>
  <c r="AV60" i="5"/>
  <c r="BF59" i="5"/>
  <c r="BD59" i="5"/>
  <c r="BC59" i="5"/>
  <c r="BB59" i="5"/>
  <c r="H24" i="16" s="1"/>
  <c r="AZ59" i="5"/>
  <c r="AY59" i="5"/>
  <c r="AX59" i="5"/>
  <c r="AV59" i="5"/>
  <c r="AY47" i="5"/>
  <c r="AW47" i="5"/>
  <c r="AY45" i="5"/>
  <c r="AW45" i="5"/>
  <c r="AY43" i="5"/>
  <c r="AW43" i="5"/>
  <c r="AY41" i="5"/>
  <c r="AW41" i="5"/>
  <c r="AY39" i="5"/>
  <c r="AW39" i="5"/>
  <c r="AY37" i="5"/>
  <c r="AW37" i="5"/>
  <c r="AY35" i="5"/>
  <c r="AW35" i="5"/>
  <c r="AY33" i="5"/>
  <c r="AW33" i="5"/>
  <c r="AY31" i="5"/>
  <c r="AW31" i="5"/>
  <c r="AY29" i="5"/>
  <c r="AW29" i="5"/>
  <c r="BA27" i="5"/>
  <c r="AY27" i="5"/>
  <c r="BA25" i="5"/>
  <c r="AY25" i="5"/>
  <c r="BA23" i="5"/>
  <c r="AY23" i="5"/>
  <c r="BA21" i="5"/>
  <c r="AY21" i="5"/>
  <c r="BA19" i="5"/>
  <c r="AY19" i="5"/>
  <c r="BA17" i="5"/>
  <c r="AW17" i="5"/>
  <c r="BA15" i="5"/>
  <c r="AW15" i="5"/>
  <c r="BA13" i="5"/>
  <c r="AW13" i="5"/>
  <c r="BA11" i="5"/>
  <c r="AW11" i="5"/>
  <c r="BK9" i="5"/>
  <c r="BN12" i="5" s="1"/>
  <c r="BO12" i="5" s="1"/>
  <c r="BA9" i="5"/>
  <c r="AW9" i="5"/>
  <c r="AW55" i="5" s="1"/>
  <c r="CB11" i="5"/>
  <c r="CB11" i="3"/>
  <c r="E4" i="7" l="1"/>
  <c r="I36" i="5"/>
  <c r="F3" i="7"/>
  <c r="J36" i="3"/>
  <c r="H22" i="15"/>
  <c r="AW23" i="5"/>
  <c r="AW21" i="5"/>
  <c r="AW19" i="5"/>
  <c r="AW27" i="5"/>
  <c r="AW25" i="5"/>
  <c r="AY61" i="5"/>
  <c r="D5" i="7"/>
  <c r="I36" i="19" s="1"/>
  <c r="I7" i="19" s="1"/>
  <c r="AW62" i="5"/>
  <c r="C6" i="7"/>
  <c r="B7" i="7"/>
  <c r="BA60" i="5"/>
  <c r="AY62" i="5"/>
  <c r="AW59" i="5"/>
  <c r="AW61" i="5"/>
  <c r="BA59" i="5"/>
  <c r="H22" i="16" s="1"/>
  <c r="AY60" i="5"/>
  <c r="R24" i="16"/>
  <c r="BK9" i="3"/>
  <c r="BN12" i="3" s="1"/>
  <c r="G3" i="7" l="1"/>
  <c r="K36" i="3"/>
  <c r="F4" i="7"/>
  <c r="J36" i="5"/>
  <c r="T24" i="16"/>
  <c r="AW19" i="3"/>
  <c r="AW25" i="3"/>
  <c r="AW21" i="3"/>
  <c r="AW27" i="3"/>
  <c r="AW23" i="3"/>
  <c r="H19" i="16"/>
  <c r="J29" i="16"/>
  <c r="BO12" i="3"/>
  <c r="R22" i="16"/>
  <c r="E5" i="7"/>
  <c r="J36" i="19" s="1"/>
  <c r="J7" i="19" s="1"/>
  <c r="I7" i="3"/>
  <c r="D6" i="7"/>
  <c r="C7" i="7"/>
  <c r="B8" i="7"/>
  <c r="F29" i="16"/>
  <c r="AW60" i="5"/>
  <c r="CB30" i="5"/>
  <c r="CB29" i="5"/>
  <c r="CB28" i="5"/>
  <c r="CB27" i="5"/>
  <c r="CB26" i="5"/>
  <c r="CB25" i="5"/>
  <c r="CB24" i="5"/>
  <c r="CB23" i="5"/>
  <c r="CB22" i="5"/>
  <c r="CB21" i="5"/>
  <c r="CB20" i="5"/>
  <c r="CB19" i="5"/>
  <c r="CB18" i="5"/>
  <c r="CB17" i="5"/>
  <c r="CB16" i="5"/>
  <c r="CB15" i="5"/>
  <c r="CB14" i="5"/>
  <c r="CB13" i="5"/>
  <c r="CB12" i="5"/>
  <c r="CB30" i="3"/>
  <c r="CB29" i="3"/>
  <c r="CB28" i="3"/>
  <c r="CB27" i="3"/>
  <c r="CB26" i="3"/>
  <c r="CB25" i="3"/>
  <c r="CB24" i="3"/>
  <c r="CB23" i="3"/>
  <c r="CB22" i="3"/>
  <c r="CB21" i="3"/>
  <c r="CB20" i="3"/>
  <c r="CB19" i="3"/>
  <c r="CB18" i="3"/>
  <c r="CB17" i="3"/>
  <c r="CB16" i="3"/>
  <c r="CB15" i="3"/>
  <c r="CB14" i="3"/>
  <c r="CB13" i="3"/>
  <c r="CB12" i="3"/>
  <c r="AJ106" i="5"/>
  <c r="AI106" i="5"/>
  <c r="AH106" i="5"/>
  <c r="AG106" i="5"/>
  <c r="AF106" i="5"/>
  <c r="AE106" i="5"/>
  <c r="AD106" i="5"/>
  <c r="AC106" i="5"/>
  <c r="AB106" i="5"/>
  <c r="AA106" i="5"/>
  <c r="Z106" i="5"/>
  <c r="Y106" i="5"/>
  <c r="X106" i="5"/>
  <c r="W106" i="5"/>
  <c r="V106" i="5"/>
  <c r="U106" i="5"/>
  <c r="T106" i="5"/>
  <c r="S106" i="5"/>
  <c r="R106" i="5"/>
  <c r="Q106" i="5"/>
  <c r="P106" i="5"/>
  <c r="O106" i="5"/>
  <c r="N106" i="5"/>
  <c r="M106" i="5"/>
  <c r="L106" i="5"/>
  <c r="K106" i="5"/>
  <c r="J106" i="5"/>
  <c r="I106" i="5"/>
  <c r="H106" i="5"/>
  <c r="G106" i="5"/>
  <c r="F106" i="5"/>
  <c r="AJ105" i="5"/>
  <c r="AI105" i="5"/>
  <c r="AH105" i="5"/>
  <c r="AG105" i="5"/>
  <c r="AF105" i="5"/>
  <c r="AE105" i="5"/>
  <c r="AD105" i="5"/>
  <c r="AC105" i="5"/>
  <c r="AB105" i="5"/>
  <c r="AA105" i="5"/>
  <c r="Z105" i="5"/>
  <c r="Y105" i="5"/>
  <c r="X105" i="5"/>
  <c r="W105" i="5"/>
  <c r="V105" i="5"/>
  <c r="U105" i="5"/>
  <c r="T105" i="5"/>
  <c r="S105" i="5"/>
  <c r="R105" i="5"/>
  <c r="Q105" i="5"/>
  <c r="P105" i="5"/>
  <c r="O105" i="5"/>
  <c r="N105" i="5"/>
  <c r="M105" i="5"/>
  <c r="L105" i="5"/>
  <c r="K105" i="5"/>
  <c r="J105" i="5"/>
  <c r="I105" i="5"/>
  <c r="H105" i="5"/>
  <c r="G105" i="5"/>
  <c r="F105" i="5"/>
  <c r="AJ104" i="5"/>
  <c r="AI104" i="5"/>
  <c r="AH104" i="5"/>
  <c r="AG104" i="5"/>
  <c r="AF104" i="5"/>
  <c r="AE104" i="5"/>
  <c r="AD104" i="5"/>
  <c r="AC104" i="5"/>
  <c r="AB104" i="5"/>
  <c r="AA104" i="5"/>
  <c r="Z104" i="5"/>
  <c r="Y104" i="5"/>
  <c r="X104" i="5"/>
  <c r="W104" i="5"/>
  <c r="V104" i="5"/>
  <c r="U104" i="5"/>
  <c r="T104" i="5"/>
  <c r="S104" i="5"/>
  <c r="R104" i="5"/>
  <c r="Q104" i="5"/>
  <c r="P104" i="5"/>
  <c r="O104" i="5"/>
  <c r="N104" i="5"/>
  <c r="M104" i="5"/>
  <c r="L104" i="5"/>
  <c r="K104" i="5"/>
  <c r="J104" i="5"/>
  <c r="I104" i="5"/>
  <c r="H104" i="5"/>
  <c r="G104" i="5"/>
  <c r="F104" i="5"/>
  <c r="AJ103" i="5"/>
  <c r="AI103" i="5"/>
  <c r="AH103" i="5"/>
  <c r="AG103" i="5"/>
  <c r="AF103" i="5"/>
  <c r="AE103" i="5"/>
  <c r="AD103" i="5"/>
  <c r="AC103" i="5"/>
  <c r="AB103" i="5"/>
  <c r="AA103" i="5"/>
  <c r="Z103" i="5"/>
  <c r="Y103" i="5"/>
  <c r="X103" i="5"/>
  <c r="W103" i="5"/>
  <c r="V103" i="5"/>
  <c r="U103" i="5"/>
  <c r="T103" i="5"/>
  <c r="S103" i="5"/>
  <c r="R103" i="5"/>
  <c r="Q103" i="5"/>
  <c r="P103" i="5"/>
  <c r="O103" i="5"/>
  <c r="N103" i="5"/>
  <c r="M103" i="5"/>
  <c r="L103" i="5"/>
  <c r="K103" i="5"/>
  <c r="J103" i="5"/>
  <c r="I103" i="5"/>
  <c r="H103" i="5"/>
  <c r="G103" i="5"/>
  <c r="F103" i="5"/>
  <c r="AJ102" i="5"/>
  <c r="AI102" i="5"/>
  <c r="AH102" i="5"/>
  <c r="AG102" i="5"/>
  <c r="AF102" i="5"/>
  <c r="AE102" i="5"/>
  <c r="AD102" i="5"/>
  <c r="AC102" i="5"/>
  <c r="AB102" i="5"/>
  <c r="AA102" i="5"/>
  <c r="Z102" i="5"/>
  <c r="Y102" i="5"/>
  <c r="X102" i="5"/>
  <c r="W102" i="5"/>
  <c r="V102" i="5"/>
  <c r="U102" i="5"/>
  <c r="T102" i="5"/>
  <c r="S102" i="5"/>
  <c r="R102" i="5"/>
  <c r="Q102" i="5"/>
  <c r="P102" i="5"/>
  <c r="O102" i="5"/>
  <c r="N102" i="5"/>
  <c r="M102" i="5"/>
  <c r="L102" i="5"/>
  <c r="K102" i="5"/>
  <c r="J102" i="5"/>
  <c r="I102" i="5"/>
  <c r="H102" i="5"/>
  <c r="G102" i="5"/>
  <c r="F102" i="5"/>
  <c r="AJ101" i="5"/>
  <c r="AI101" i="5"/>
  <c r="AH101" i="5"/>
  <c r="AG101" i="5"/>
  <c r="AF101" i="5"/>
  <c r="AE101" i="5"/>
  <c r="AD101" i="5"/>
  <c r="AC101" i="5"/>
  <c r="AB101" i="5"/>
  <c r="AA101" i="5"/>
  <c r="Z101" i="5"/>
  <c r="Y101" i="5"/>
  <c r="X101" i="5"/>
  <c r="W101" i="5"/>
  <c r="V101" i="5"/>
  <c r="U101" i="5"/>
  <c r="T101" i="5"/>
  <c r="S101" i="5"/>
  <c r="R101" i="5"/>
  <c r="Q101" i="5"/>
  <c r="P101" i="5"/>
  <c r="O101" i="5"/>
  <c r="N101" i="5"/>
  <c r="M101" i="5"/>
  <c r="L101" i="5"/>
  <c r="K101" i="5"/>
  <c r="J101" i="5"/>
  <c r="I101" i="5"/>
  <c r="H101" i="5"/>
  <c r="G101" i="5"/>
  <c r="F101" i="5"/>
  <c r="AJ100" i="5"/>
  <c r="AI100" i="5"/>
  <c r="AH100" i="5"/>
  <c r="AG100" i="5"/>
  <c r="AF100" i="5"/>
  <c r="AE100" i="5"/>
  <c r="AD100" i="5"/>
  <c r="AC100" i="5"/>
  <c r="AB100" i="5"/>
  <c r="AA100" i="5"/>
  <c r="Z100" i="5"/>
  <c r="Y100" i="5"/>
  <c r="X100" i="5"/>
  <c r="W100" i="5"/>
  <c r="V100" i="5"/>
  <c r="U100" i="5"/>
  <c r="T100" i="5"/>
  <c r="S100" i="5"/>
  <c r="R100" i="5"/>
  <c r="Q100" i="5"/>
  <c r="P100" i="5"/>
  <c r="O100" i="5"/>
  <c r="N100" i="5"/>
  <c r="M100" i="5"/>
  <c r="L100" i="5"/>
  <c r="K100" i="5"/>
  <c r="J100" i="5"/>
  <c r="I100" i="5"/>
  <c r="H100" i="5"/>
  <c r="G100" i="5"/>
  <c r="F100" i="5"/>
  <c r="AJ99" i="5"/>
  <c r="AI99" i="5"/>
  <c r="AH99" i="5"/>
  <c r="AG99" i="5"/>
  <c r="AF99" i="5"/>
  <c r="AE99" i="5"/>
  <c r="AD99" i="5"/>
  <c r="AC99" i="5"/>
  <c r="AB99" i="5"/>
  <c r="AA99" i="5"/>
  <c r="Z99" i="5"/>
  <c r="Y99" i="5"/>
  <c r="X99" i="5"/>
  <c r="W99" i="5"/>
  <c r="V99" i="5"/>
  <c r="U99" i="5"/>
  <c r="T99" i="5"/>
  <c r="S99" i="5"/>
  <c r="R99" i="5"/>
  <c r="Q99" i="5"/>
  <c r="P99" i="5"/>
  <c r="O99" i="5"/>
  <c r="N99" i="5"/>
  <c r="M99" i="5"/>
  <c r="L99" i="5"/>
  <c r="K99" i="5"/>
  <c r="J99" i="5"/>
  <c r="I99" i="5"/>
  <c r="H99" i="5"/>
  <c r="G99" i="5"/>
  <c r="F99" i="5"/>
  <c r="AJ98" i="5"/>
  <c r="AI98" i="5"/>
  <c r="AH98" i="5"/>
  <c r="AG98" i="5"/>
  <c r="AF98" i="5"/>
  <c r="AE98" i="5"/>
  <c r="AD98" i="5"/>
  <c r="AC98" i="5"/>
  <c r="AB98" i="5"/>
  <c r="AA98" i="5"/>
  <c r="Z98" i="5"/>
  <c r="Y98" i="5"/>
  <c r="X98" i="5"/>
  <c r="W98" i="5"/>
  <c r="V98" i="5"/>
  <c r="U98" i="5"/>
  <c r="T98" i="5"/>
  <c r="S98" i="5"/>
  <c r="R98" i="5"/>
  <c r="Q98" i="5"/>
  <c r="P98" i="5"/>
  <c r="O98" i="5"/>
  <c r="N98" i="5"/>
  <c r="M98" i="5"/>
  <c r="L98" i="5"/>
  <c r="K98" i="5"/>
  <c r="J98" i="5"/>
  <c r="I98" i="5"/>
  <c r="H98" i="5"/>
  <c r="G98" i="5"/>
  <c r="F98" i="5"/>
  <c r="AJ97" i="5"/>
  <c r="AI97" i="5"/>
  <c r="AH97" i="5"/>
  <c r="AG97" i="5"/>
  <c r="AF97" i="5"/>
  <c r="AE97" i="5"/>
  <c r="AD97" i="5"/>
  <c r="AC97" i="5"/>
  <c r="AB97" i="5"/>
  <c r="AA97" i="5"/>
  <c r="Z97" i="5"/>
  <c r="Y97" i="5"/>
  <c r="X97" i="5"/>
  <c r="W97" i="5"/>
  <c r="V97" i="5"/>
  <c r="U97" i="5"/>
  <c r="T97" i="5"/>
  <c r="S97" i="5"/>
  <c r="R97" i="5"/>
  <c r="Q97" i="5"/>
  <c r="P97" i="5"/>
  <c r="O97" i="5"/>
  <c r="N97" i="5"/>
  <c r="M97" i="5"/>
  <c r="L97" i="5"/>
  <c r="K97" i="5"/>
  <c r="J97" i="5"/>
  <c r="I97" i="5"/>
  <c r="H97" i="5"/>
  <c r="G97" i="5"/>
  <c r="F97" i="5"/>
  <c r="AJ96" i="5"/>
  <c r="AI96" i="5"/>
  <c r="AH96" i="5"/>
  <c r="AG96" i="5"/>
  <c r="AF96" i="5"/>
  <c r="AE96" i="5"/>
  <c r="AD96" i="5"/>
  <c r="AC96" i="5"/>
  <c r="AB96" i="5"/>
  <c r="AA96" i="5"/>
  <c r="Z96" i="5"/>
  <c r="Y96" i="5"/>
  <c r="X96" i="5"/>
  <c r="W96" i="5"/>
  <c r="V96" i="5"/>
  <c r="U96" i="5"/>
  <c r="T96" i="5"/>
  <c r="S96" i="5"/>
  <c r="R96" i="5"/>
  <c r="Q96" i="5"/>
  <c r="P96" i="5"/>
  <c r="O96" i="5"/>
  <c r="N96" i="5"/>
  <c r="M96" i="5"/>
  <c r="L96" i="5"/>
  <c r="K96" i="5"/>
  <c r="J96" i="5"/>
  <c r="I96" i="5"/>
  <c r="H96" i="5"/>
  <c r="G96" i="5"/>
  <c r="F96" i="5"/>
  <c r="AJ95" i="5"/>
  <c r="AI95" i="5"/>
  <c r="AH95" i="5"/>
  <c r="AG95" i="5"/>
  <c r="AF95" i="5"/>
  <c r="AE95" i="5"/>
  <c r="AD95" i="5"/>
  <c r="AC95" i="5"/>
  <c r="AB95" i="5"/>
  <c r="AA95" i="5"/>
  <c r="Z95" i="5"/>
  <c r="Y95" i="5"/>
  <c r="X95" i="5"/>
  <c r="W95" i="5"/>
  <c r="V95" i="5"/>
  <c r="U95" i="5"/>
  <c r="T95" i="5"/>
  <c r="S95" i="5"/>
  <c r="R95" i="5"/>
  <c r="Q95" i="5"/>
  <c r="P95" i="5"/>
  <c r="O95" i="5"/>
  <c r="N95" i="5"/>
  <c r="M95" i="5"/>
  <c r="L95" i="5"/>
  <c r="K95" i="5"/>
  <c r="J95" i="5"/>
  <c r="I95" i="5"/>
  <c r="H95" i="5"/>
  <c r="G95" i="5"/>
  <c r="F95" i="5"/>
  <c r="AJ94" i="5"/>
  <c r="AI94" i="5"/>
  <c r="AH94" i="5"/>
  <c r="AG94" i="5"/>
  <c r="AF94" i="5"/>
  <c r="AE94" i="5"/>
  <c r="AD94" i="5"/>
  <c r="AC94" i="5"/>
  <c r="AB94" i="5"/>
  <c r="AA94" i="5"/>
  <c r="Z94" i="5"/>
  <c r="Y94" i="5"/>
  <c r="X94" i="5"/>
  <c r="W94" i="5"/>
  <c r="V94" i="5"/>
  <c r="U94" i="5"/>
  <c r="T94" i="5"/>
  <c r="S94" i="5"/>
  <c r="R94" i="5"/>
  <c r="Q94" i="5"/>
  <c r="P94" i="5"/>
  <c r="O94" i="5"/>
  <c r="N94" i="5"/>
  <c r="M94" i="5"/>
  <c r="L94" i="5"/>
  <c r="K94" i="5"/>
  <c r="J94" i="5"/>
  <c r="I94" i="5"/>
  <c r="H94" i="5"/>
  <c r="G94" i="5"/>
  <c r="F94" i="5"/>
  <c r="AJ93" i="5"/>
  <c r="AI93" i="5"/>
  <c r="AH93" i="5"/>
  <c r="AG93" i="5"/>
  <c r="AF93" i="5"/>
  <c r="AE93" i="5"/>
  <c r="AD93" i="5"/>
  <c r="AC93" i="5"/>
  <c r="AB93" i="5"/>
  <c r="AA93" i="5"/>
  <c r="Z93" i="5"/>
  <c r="Y93" i="5"/>
  <c r="X93" i="5"/>
  <c r="W93" i="5"/>
  <c r="V93" i="5"/>
  <c r="U93" i="5"/>
  <c r="T93" i="5"/>
  <c r="S93" i="5"/>
  <c r="R93" i="5"/>
  <c r="Q93" i="5"/>
  <c r="P93" i="5"/>
  <c r="O93" i="5"/>
  <c r="N93" i="5"/>
  <c r="M93" i="5"/>
  <c r="L93" i="5"/>
  <c r="K93" i="5"/>
  <c r="J93" i="5"/>
  <c r="I93" i="5"/>
  <c r="H93" i="5"/>
  <c r="G93" i="5"/>
  <c r="F93" i="5"/>
  <c r="AJ92" i="5"/>
  <c r="AI92" i="5"/>
  <c r="AH92" i="5"/>
  <c r="AG92" i="5"/>
  <c r="AF92" i="5"/>
  <c r="AE92" i="5"/>
  <c r="AD92" i="5"/>
  <c r="AC92" i="5"/>
  <c r="AB92" i="5"/>
  <c r="AA92" i="5"/>
  <c r="Z92" i="5"/>
  <c r="Y92" i="5"/>
  <c r="X92" i="5"/>
  <c r="W92" i="5"/>
  <c r="V92" i="5"/>
  <c r="U92" i="5"/>
  <c r="T92" i="5"/>
  <c r="S92" i="5"/>
  <c r="R92" i="5"/>
  <c r="Q92" i="5"/>
  <c r="P92" i="5"/>
  <c r="O92" i="5"/>
  <c r="N92" i="5"/>
  <c r="M92" i="5"/>
  <c r="L92" i="5"/>
  <c r="K92" i="5"/>
  <c r="J92" i="5"/>
  <c r="I92" i="5"/>
  <c r="H92" i="5"/>
  <c r="G92" i="5"/>
  <c r="F92" i="5"/>
  <c r="AJ91" i="5"/>
  <c r="AI91" i="5"/>
  <c r="AH91" i="5"/>
  <c r="AG91" i="5"/>
  <c r="AF91" i="5"/>
  <c r="AE91" i="5"/>
  <c r="AD91" i="5"/>
  <c r="AC91" i="5"/>
  <c r="AB91" i="5"/>
  <c r="AA91" i="5"/>
  <c r="Z91" i="5"/>
  <c r="Y91" i="5"/>
  <c r="X91" i="5"/>
  <c r="W91" i="5"/>
  <c r="V91" i="5"/>
  <c r="U91" i="5"/>
  <c r="T91" i="5"/>
  <c r="S91" i="5"/>
  <c r="R91" i="5"/>
  <c r="Q91" i="5"/>
  <c r="P91" i="5"/>
  <c r="O91" i="5"/>
  <c r="N91" i="5"/>
  <c r="M91" i="5"/>
  <c r="L91" i="5"/>
  <c r="K91" i="5"/>
  <c r="J91" i="5"/>
  <c r="I91" i="5"/>
  <c r="H91" i="5"/>
  <c r="G91" i="5"/>
  <c r="F91" i="5"/>
  <c r="W53" i="5"/>
  <c r="AJ50" i="5"/>
  <c r="AI50" i="5"/>
  <c r="AH50" i="5"/>
  <c r="AG50" i="5"/>
  <c r="AF50" i="5"/>
  <c r="AE50" i="5"/>
  <c r="AD50" i="5"/>
  <c r="AC50" i="5"/>
  <c r="AB50" i="5"/>
  <c r="AA50" i="5"/>
  <c r="Z50" i="5"/>
  <c r="Y50" i="5"/>
  <c r="X50" i="5"/>
  <c r="W50" i="5"/>
  <c r="V50" i="5"/>
  <c r="U50" i="5"/>
  <c r="T50" i="5"/>
  <c r="S50" i="5"/>
  <c r="R50" i="5"/>
  <c r="Q50" i="5"/>
  <c r="P50" i="5"/>
  <c r="O50" i="5"/>
  <c r="N50" i="5"/>
  <c r="M50" i="5"/>
  <c r="L50" i="5"/>
  <c r="K50" i="5"/>
  <c r="J50" i="5"/>
  <c r="I50" i="5"/>
  <c r="H50" i="5"/>
  <c r="G50" i="5"/>
  <c r="AJ31" i="5"/>
  <c r="AI31" i="5"/>
  <c r="AH31" i="5"/>
  <c r="AG31" i="5"/>
  <c r="AF31" i="5"/>
  <c r="AE31" i="5"/>
  <c r="AD31" i="5"/>
  <c r="AC31" i="5"/>
  <c r="AB31" i="5"/>
  <c r="AA31" i="5"/>
  <c r="Z31" i="5"/>
  <c r="Y31" i="5"/>
  <c r="X31" i="5"/>
  <c r="W31" i="5"/>
  <c r="V31" i="5"/>
  <c r="U31" i="5"/>
  <c r="T31" i="5"/>
  <c r="S31" i="5"/>
  <c r="R31" i="5"/>
  <c r="Q31" i="5"/>
  <c r="P31" i="5"/>
  <c r="O31" i="5"/>
  <c r="N31" i="5"/>
  <c r="M31" i="5"/>
  <c r="L31" i="5"/>
  <c r="K31" i="5"/>
  <c r="J31" i="5"/>
  <c r="I31" i="5"/>
  <c r="H31" i="5"/>
  <c r="G31" i="5"/>
  <c r="AM30" i="5"/>
  <c r="AL30" i="5"/>
  <c r="AM29" i="5"/>
  <c r="AL29" i="5"/>
  <c r="AM28" i="5"/>
  <c r="AL28" i="5"/>
  <c r="AM27" i="5"/>
  <c r="AL27" i="5"/>
  <c r="AM26" i="5"/>
  <c r="AL26" i="5"/>
  <c r="AM25" i="5"/>
  <c r="AL25" i="5"/>
  <c r="AM24" i="5"/>
  <c r="AL24" i="5"/>
  <c r="AM23" i="5"/>
  <c r="AL23" i="5"/>
  <c r="AM22" i="5"/>
  <c r="AL22" i="5"/>
  <c r="AM21" i="5"/>
  <c r="AL21" i="5"/>
  <c r="AM20" i="5"/>
  <c r="AL20" i="5"/>
  <c r="AM19" i="5"/>
  <c r="AL19" i="5"/>
  <c r="AM18" i="5"/>
  <c r="AL18" i="5"/>
  <c r="AM17" i="5"/>
  <c r="AL17" i="5"/>
  <c r="AM16" i="5"/>
  <c r="AL16" i="5"/>
  <c r="AM15" i="5"/>
  <c r="AL15" i="5"/>
  <c r="AM14" i="5"/>
  <c r="AL14" i="5"/>
  <c r="AM13" i="5"/>
  <c r="AL13" i="5"/>
  <c r="AM12" i="5"/>
  <c r="AL12" i="5"/>
  <c r="AM11" i="5"/>
  <c r="AL11" i="5"/>
  <c r="H7" i="5"/>
  <c r="G7" i="5"/>
  <c r="AJ106" i="3"/>
  <c r="AI106" i="3"/>
  <c r="AH106" i="3"/>
  <c r="AG106" i="3"/>
  <c r="AF106" i="3"/>
  <c r="AE106" i="3"/>
  <c r="AD106" i="3"/>
  <c r="AC106" i="3"/>
  <c r="AB106" i="3"/>
  <c r="AA106" i="3"/>
  <c r="Z106" i="3"/>
  <c r="Y106" i="3"/>
  <c r="X106" i="3"/>
  <c r="W106" i="3"/>
  <c r="V106" i="3"/>
  <c r="U106" i="3"/>
  <c r="T106" i="3"/>
  <c r="S106" i="3"/>
  <c r="R106" i="3"/>
  <c r="Q106" i="3"/>
  <c r="P106" i="3"/>
  <c r="O106" i="3"/>
  <c r="N106" i="3"/>
  <c r="M106" i="3"/>
  <c r="L106" i="3"/>
  <c r="K106" i="3"/>
  <c r="J106" i="3"/>
  <c r="I106" i="3"/>
  <c r="H106" i="3"/>
  <c r="G106" i="3"/>
  <c r="F106" i="3"/>
  <c r="AJ105" i="3"/>
  <c r="AI105" i="3"/>
  <c r="AH105" i="3"/>
  <c r="AG105" i="3"/>
  <c r="AF105" i="3"/>
  <c r="AE105" i="3"/>
  <c r="AD105" i="3"/>
  <c r="AC105" i="3"/>
  <c r="AB105" i="3"/>
  <c r="AA105" i="3"/>
  <c r="Z105" i="3"/>
  <c r="Y105" i="3"/>
  <c r="X105" i="3"/>
  <c r="W105" i="3"/>
  <c r="V105" i="3"/>
  <c r="U105" i="3"/>
  <c r="T105" i="3"/>
  <c r="S105" i="3"/>
  <c r="R105" i="3"/>
  <c r="Q105" i="3"/>
  <c r="P105" i="3"/>
  <c r="O105" i="3"/>
  <c r="N105" i="3"/>
  <c r="M105" i="3"/>
  <c r="L105" i="3"/>
  <c r="K105" i="3"/>
  <c r="J105" i="3"/>
  <c r="I105" i="3"/>
  <c r="H105" i="3"/>
  <c r="G105" i="3"/>
  <c r="F105" i="3"/>
  <c r="AJ104" i="3"/>
  <c r="AI104" i="3"/>
  <c r="AH104" i="3"/>
  <c r="AG104" i="3"/>
  <c r="AF104" i="3"/>
  <c r="AE104" i="3"/>
  <c r="AD104" i="3"/>
  <c r="AC104" i="3"/>
  <c r="AB104" i="3"/>
  <c r="AA104" i="3"/>
  <c r="Z104" i="3"/>
  <c r="Y104" i="3"/>
  <c r="X104" i="3"/>
  <c r="W104" i="3"/>
  <c r="V104" i="3"/>
  <c r="U104" i="3"/>
  <c r="T104" i="3"/>
  <c r="S104" i="3"/>
  <c r="R104" i="3"/>
  <c r="Q104" i="3"/>
  <c r="P104" i="3"/>
  <c r="O104" i="3"/>
  <c r="N104" i="3"/>
  <c r="M104" i="3"/>
  <c r="L104" i="3"/>
  <c r="K104" i="3"/>
  <c r="J104" i="3"/>
  <c r="I104" i="3"/>
  <c r="H104" i="3"/>
  <c r="G104" i="3"/>
  <c r="F104" i="3"/>
  <c r="AJ103" i="3"/>
  <c r="AI103" i="3"/>
  <c r="AH103" i="3"/>
  <c r="AG103" i="3"/>
  <c r="AF103" i="3"/>
  <c r="AE103" i="3"/>
  <c r="AD103" i="3"/>
  <c r="AC103" i="3"/>
  <c r="AB103" i="3"/>
  <c r="AA103" i="3"/>
  <c r="Z103" i="3"/>
  <c r="Y103" i="3"/>
  <c r="X103" i="3"/>
  <c r="W103" i="3"/>
  <c r="V103" i="3"/>
  <c r="U103" i="3"/>
  <c r="T103" i="3"/>
  <c r="S103" i="3"/>
  <c r="R103" i="3"/>
  <c r="Q103" i="3"/>
  <c r="P103" i="3"/>
  <c r="O103" i="3"/>
  <c r="N103" i="3"/>
  <c r="M103" i="3"/>
  <c r="L103" i="3"/>
  <c r="K103" i="3"/>
  <c r="J103" i="3"/>
  <c r="I103" i="3"/>
  <c r="H103" i="3"/>
  <c r="G103" i="3"/>
  <c r="F103" i="3"/>
  <c r="AJ102" i="3"/>
  <c r="AI102" i="3"/>
  <c r="AH102" i="3"/>
  <c r="AG102" i="3"/>
  <c r="AF102" i="3"/>
  <c r="AE102" i="3"/>
  <c r="AD102" i="3"/>
  <c r="AC102" i="3"/>
  <c r="AB102" i="3"/>
  <c r="AA102" i="3"/>
  <c r="Z102" i="3"/>
  <c r="Y102" i="3"/>
  <c r="X102" i="3"/>
  <c r="W102" i="3"/>
  <c r="V102" i="3"/>
  <c r="U102" i="3"/>
  <c r="T102" i="3"/>
  <c r="S102" i="3"/>
  <c r="R102" i="3"/>
  <c r="Q102" i="3"/>
  <c r="P102" i="3"/>
  <c r="O102" i="3"/>
  <c r="N102" i="3"/>
  <c r="M102" i="3"/>
  <c r="L102" i="3"/>
  <c r="K102" i="3"/>
  <c r="J102" i="3"/>
  <c r="I102" i="3"/>
  <c r="H102" i="3"/>
  <c r="G102" i="3"/>
  <c r="F102" i="3"/>
  <c r="AJ101" i="3"/>
  <c r="AI101" i="3"/>
  <c r="AH101" i="3"/>
  <c r="AG101" i="3"/>
  <c r="AF101" i="3"/>
  <c r="AE101" i="3"/>
  <c r="AD101" i="3"/>
  <c r="AC101" i="3"/>
  <c r="AB101" i="3"/>
  <c r="AA101" i="3"/>
  <c r="Z101" i="3"/>
  <c r="Y101" i="3"/>
  <c r="X101" i="3"/>
  <c r="W101" i="3"/>
  <c r="V101" i="3"/>
  <c r="U101" i="3"/>
  <c r="T101" i="3"/>
  <c r="S101" i="3"/>
  <c r="R101" i="3"/>
  <c r="Q101" i="3"/>
  <c r="P101" i="3"/>
  <c r="O101" i="3"/>
  <c r="N101" i="3"/>
  <c r="M101" i="3"/>
  <c r="L101" i="3"/>
  <c r="K101" i="3"/>
  <c r="J101" i="3"/>
  <c r="I101" i="3"/>
  <c r="H101" i="3"/>
  <c r="G101" i="3"/>
  <c r="F101" i="3"/>
  <c r="AJ100" i="3"/>
  <c r="AI100" i="3"/>
  <c r="AH100" i="3"/>
  <c r="AG100" i="3"/>
  <c r="AF100" i="3"/>
  <c r="AE100" i="3"/>
  <c r="AD100" i="3"/>
  <c r="AC100" i="3"/>
  <c r="AB100" i="3"/>
  <c r="AA100" i="3"/>
  <c r="Z100" i="3"/>
  <c r="Y100" i="3"/>
  <c r="X100" i="3"/>
  <c r="W100" i="3"/>
  <c r="V100" i="3"/>
  <c r="U100" i="3"/>
  <c r="T100" i="3"/>
  <c r="S100" i="3"/>
  <c r="R100" i="3"/>
  <c r="Q100" i="3"/>
  <c r="P100" i="3"/>
  <c r="O100" i="3"/>
  <c r="N100" i="3"/>
  <c r="M100" i="3"/>
  <c r="L100" i="3"/>
  <c r="K100" i="3"/>
  <c r="J100" i="3"/>
  <c r="I100" i="3"/>
  <c r="H100" i="3"/>
  <c r="G100" i="3"/>
  <c r="F100" i="3"/>
  <c r="AJ99" i="3"/>
  <c r="AI99" i="3"/>
  <c r="AH99" i="3"/>
  <c r="AG99" i="3"/>
  <c r="AF99" i="3"/>
  <c r="AE99" i="3"/>
  <c r="AD99" i="3"/>
  <c r="AC99" i="3"/>
  <c r="AB99" i="3"/>
  <c r="AA99" i="3"/>
  <c r="Z99" i="3"/>
  <c r="Y99" i="3"/>
  <c r="X99" i="3"/>
  <c r="W99" i="3"/>
  <c r="V99" i="3"/>
  <c r="U99" i="3"/>
  <c r="T99" i="3"/>
  <c r="S99" i="3"/>
  <c r="R99" i="3"/>
  <c r="Q99" i="3"/>
  <c r="P99" i="3"/>
  <c r="O99" i="3"/>
  <c r="N99" i="3"/>
  <c r="M99" i="3"/>
  <c r="L99" i="3"/>
  <c r="K99" i="3"/>
  <c r="J99" i="3"/>
  <c r="I99" i="3"/>
  <c r="H99" i="3"/>
  <c r="G99" i="3"/>
  <c r="F99" i="3"/>
  <c r="AJ98" i="3"/>
  <c r="AI98" i="3"/>
  <c r="AH98" i="3"/>
  <c r="AG98" i="3"/>
  <c r="AF98" i="3"/>
  <c r="AE98" i="3"/>
  <c r="AD98" i="3"/>
  <c r="AC98" i="3"/>
  <c r="AB98" i="3"/>
  <c r="AA98" i="3"/>
  <c r="Z98" i="3"/>
  <c r="Y98" i="3"/>
  <c r="X98" i="3"/>
  <c r="W98" i="3"/>
  <c r="V98" i="3"/>
  <c r="U98" i="3"/>
  <c r="T98" i="3"/>
  <c r="S98" i="3"/>
  <c r="R98" i="3"/>
  <c r="Q98" i="3"/>
  <c r="P98" i="3"/>
  <c r="O98" i="3"/>
  <c r="N98" i="3"/>
  <c r="M98" i="3"/>
  <c r="L98" i="3"/>
  <c r="K98" i="3"/>
  <c r="J98" i="3"/>
  <c r="I98" i="3"/>
  <c r="H98" i="3"/>
  <c r="G98" i="3"/>
  <c r="F98" i="3"/>
  <c r="AJ97" i="3"/>
  <c r="AI97" i="3"/>
  <c r="AH97" i="3"/>
  <c r="AG97" i="3"/>
  <c r="AF97" i="3"/>
  <c r="AE97" i="3"/>
  <c r="AD97" i="3"/>
  <c r="AC97" i="3"/>
  <c r="AB97" i="3"/>
  <c r="AA97" i="3"/>
  <c r="Z97" i="3"/>
  <c r="Y97" i="3"/>
  <c r="X97" i="3"/>
  <c r="W97" i="3"/>
  <c r="V97" i="3"/>
  <c r="U97" i="3"/>
  <c r="T97" i="3"/>
  <c r="S97" i="3"/>
  <c r="R97" i="3"/>
  <c r="Q97" i="3"/>
  <c r="P97" i="3"/>
  <c r="O97" i="3"/>
  <c r="N97" i="3"/>
  <c r="M97" i="3"/>
  <c r="L97" i="3"/>
  <c r="K97" i="3"/>
  <c r="J97" i="3"/>
  <c r="I97" i="3"/>
  <c r="H97" i="3"/>
  <c r="G97" i="3"/>
  <c r="F97" i="3"/>
  <c r="AJ96" i="3"/>
  <c r="AI96" i="3"/>
  <c r="AH96" i="3"/>
  <c r="AG96" i="3"/>
  <c r="AF96" i="3"/>
  <c r="AE96" i="3"/>
  <c r="AD96" i="3"/>
  <c r="AC96" i="3"/>
  <c r="AB96" i="3"/>
  <c r="AA96" i="3"/>
  <c r="Z96" i="3"/>
  <c r="Y96" i="3"/>
  <c r="X96" i="3"/>
  <c r="W96" i="3"/>
  <c r="V96" i="3"/>
  <c r="U96" i="3"/>
  <c r="T96" i="3"/>
  <c r="S96" i="3"/>
  <c r="R96" i="3"/>
  <c r="Q96" i="3"/>
  <c r="P96" i="3"/>
  <c r="O96" i="3"/>
  <c r="N96" i="3"/>
  <c r="M96" i="3"/>
  <c r="L96" i="3"/>
  <c r="K96" i="3"/>
  <c r="J96" i="3"/>
  <c r="I96" i="3"/>
  <c r="H96" i="3"/>
  <c r="G96" i="3"/>
  <c r="F96" i="3"/>
  <c r="AJ95" i="3"/>
  <c r="AI95" i="3"/>
  <c r="AH95" i="3"/>
  <c r="AG95" i="3"/>
  <c r="AF95" i="3"/>
  <c r="AE95" i="3"/>
  <c r="AD95" i="3"/>
  <c r="AC95" i="3"/>
  <c r="AB95" i="3"/>
  <c r="AA95" i="3"/>
  <c r="Z95" i="3"/>
  <c r="Y95" i="3"/>
  <c r="X95" i="3"/>
  <c r="W95" i="3"/>
  <c r="V95" i="3"/>
  <c r="U95" i="3"/>
  <c r="T95" i="3"/>
  <c r="S95" i="3"/>
  <c r="R95" i="3"/>
  <c r="Q95" i="3"/>
  <c r="P95" i="3"/>
  <c r="O95" i="3"/>
  <c r="N95" i="3"/>
  <c r="M95" i="3"/>
  <c r="L95" i="3"/>
  <c r="K95" i="3"/>
  <c r="J95" i="3"/>
  <c r="I95" i="3"/>
  <c r="H95" i="3"/>
  <c r="G95" i="3"/>
  <c r="F95" i="3"/>
  <c r="AJ94" i="3"/>
  <c r="AI94" i="3"/>
  <c r="AH94" i="3"/>
  <c r="AG94" i="3"/>
  <c r="AF94" i="3"/>
  <c r="AE94" i="3"/>
  <c r="AD94" i="3"/>
  <c r="AC94" i="3"/>
  <c r="AB94" i="3"/>
  <c r="AA94" i="3"/>
  <c r="Z94" i="3"/>
  <c r="Y94" i="3"/>
  <c r="X94" i="3"/>
  <c r="W94" i="3"/>
  <c r="V94" i="3"/>
  <c r="U94" i="3"/>
  <c r="T94" i="3"/>
  <c r="S94" i="3"/>
  <c r="R94" i="3"/>
  <c r="Q94" i="3"/>
  <c r="P94" i="3"/>
  <c r="O94" i="3"/>
  <c r="N94" i="3"/>
  <c r="M94" i="3"/>
  <c r="L94" i="3"/>
  <c r="K94" i="3"/>
  <c r="J94" i="3"/>
  <c r="I94" i="3"/>
  <c r="H94" i="3"/>
  <c r="G94" i="3"/>
  <c r="F94" i="3"/>
  <c r="AJ93" i="3"/>
  <c r="AI93" i="3"/>
  <c r="AH93" i="3"/>
  <c r="AG93" i="3"/>
  <c r="AF93" i="3"/>
  <c r="AE93" i="3"/>
  <c r="AD93" i="3"/>
  <c r="AC93" i="3"/>
  <c r="AB93" i="3"/>
  <c r="AA93" i="3"/>
  <c r="Z93" i="3"/>
  <c r="Y93" i="3"/>
  <c r="X93" i="3"/>
  <c r="W93" i="3"/>
  <c r="V93" i="3"/>
  <c r="U93" i="3"/>
  <c r="T93" i="3"/>
  <c r="S93" i="3"/>
  <c r="R93" i="3"/>
  <c r="Q93" i="3"/>
  <c r="P93" i="3"/>
  <c r="O93" i="3"/>
  <c r="N93" i="3"/>
  <c r="M93" i="3"/>
  <c r="L93" i="3"/>
  <c r="K93" i="3"/>
  <c r="J93" i="3"/>
  <c r="I93" i="3"/>
  <c r="H93" i="3"/>
  <c r="G93" i="3"/>
  <c r="F93" i="3"/>
  <c r="AJ92" i="3"/>
  <c r="AI92" i="3"/>
  <c r="AH92" i="3"/>
  <c r="AG92" i="3"/>
  <c r="AF92" i="3"/>
  <c r="AE92" i="3"/>
  <c r="AD92" i="3"/>
  <c r="AC92" i="3"/>
  <c r="AB92" i="3"/>
  <c r="AA92" i="3"/>
  <c r="Z92" i="3"/>
  <c r="Y92" i="3"/>
  <c r="X92" i="3"/>
  <c r="W92" i="3"/>
  <c r="V92" i="3"/>
  <c r="U92" i="3"/>
  <c r="T92" i="3"/>
  <c r="S92" i="3"/>
  <c r="R92" i="3"/>
  <c r="Q92" i="3"/>
  <c r="P92" i="3"/>
  <c r="O92" i="3"/>
  <c r="N92" i="3"/>
  <c r="M92" i="3"/>
  <c r="L92" i="3"/>
  <c r="K92" i="3"/>
  <c r="J92" i="3"/>
  <c r="I92" i="3"/>
  <c r="H92" i="3"/>
  <c r="G92" i="3"/>
  <c r="F92" i="3"/>
  <c r="AJ91" i="3"/>
  <c r="AI91" i="3"/>
  <c r="AH91" i="3"/>
  <c r="AG91" i="3"/>
  <c r="AF91" i="3"/>
  <c r="AE91" i="3"/>
  <c r="AD91" i="3"/>
  <c r="AC91" i="3"/>
  <c r="AB91" i="3"/>
  <c r="AA91" i="3"/>
  <c r="Z91" i="3"/>
  <c r="Y91" i="3"/>
  <c r="X91" i="3"/>
  <c r="W91" i="3"/>
  <c r="V91" i="3"/>
  <c r="U91" i="3"/>
  <c r="T91" i="3"/>
  <c r="S91" i="3"/>
  <c r="R91" i="3"/>
  <c r="Q91" i="3"/>
  <c r="P91" i="3"/>
  <c r="O91" i="3"/>
  <c r="N91" i="3"/>
  <c r="M91" i="3"/>
  <c r="L91" i="3"/>
  <c r="K91" i="3"/>
  <c r="J91" i="3"/>
  <c r="I91" i="3"/>
  <c r="H91" i="3"/>
  <c r="G91" i="3"/>
  <c r="F91" i="3"/>
  <c r="W53" i="3"/>
  <c r="AK50" i="3"/>
  <c r="AJ50" i="3"/>
  <c r="AI50" i="3"/>
  <c r="AH50" i="3"/>
  <c r="AG50" i="3"/>
  <c r="AF50" i="3"/>
  <c r="AE50" i="3"/>
  <c r="AD50" i="3"/>
  <c r="AC50" i="3"/>
  <c r="AB50" i="3"/>
  <c r="AA50" i="3"/>
  <c r="Z50" i="3"/>
  <c r="Y50" i="3"/>
  <c r="X50" i="3"/>
  <c r="W50" i="3"/>
  <c r="V50" i="3"/>
  <c r="U50" i="3"/>
  <c r="T50" i="3"/>
  <c r="S50" i="3"/>
  <c r="R50" i="3"/>
  <c r="Q50" i="3"/>
  <c r="P50" i="3"/>
  <c r="O50" i="3"/>
  <c r="N50" i="3"/>
  <c r="M50" i="3"/>
  <c r="L50" i="3"/>
  <c r="K50" i="3"/>
  <c r="J50" i="3"/>
  <c r="I50" i="3"/>
  <c r="H50" i="3"/>
  <c r="G50" i="3"/>
  <c r="AK31" i="3"/>
  <c r="AJ31" i="3"/>
  <c r="AI31" i="3"/>
  <c r="AH31" i="3"/>
  <c r="AG31" i="3"/>
  <c r="AF31" i="3"/>
  <c r="AE31" i="3"/>
  <c r="AD31" i="3"/>
  <c r="AC31" i="3"/>
  <c r="AB31" i="3"/>
  <c r="AA31" i="3"/>
  <c r="Z31" i="3"/>
  <c r="Y31" i="3"/>
  <c r="X31" i="3"/>
  <c r="W31" i="3"/>
  <c r="V31" i="3"/>
  <c r="U31" i="3"/>
  <c r="T31" i="3"/>
  <c r="S31" i="3"/>
  <c r="R31" i="3"/>
  <c r="Q31" i="3"/>
  <c r="P31" i="3"/>
  <c r="O31" i="3"/>
  <c r="N31" i="3"/>
  <c r="M31" i="3"/>
  <c r="L31" i="3"/>
  <c r="K31" i="3"/>
  <c r="J31" i="3"/>
  <c r="I31" i="3"/>
  <c r="H31" i="3"/>
  <c r="G31" i="3"/>
  <c r="AM30" i="3"/>
  <c r="AO30" i="3" s="1"/>
  <c r="CD30" i="3" s="1"/>
  <c r="AL30" i="3"/>
  <c r="AN30" i="3" s="1"/>
  <c r="CC30" i="3" s="1"/>
  <c r="AM29" i="3"/>
  <c r="AO29" i="3" s="1"/>
  <c r="CD29" i="3" s="1"/>
  <c r="AL29" i="3"/>
  <c r="AN29" i="3" s="1"/>
  <c r="CC29" i="3" s="1"/>
  <c r="AM28" i="3"/>
  <c r="AO28" i="3" s="1"/>
  <c r="CD28" i="3" s="1"/>
  <c r="AL28" i="3"/>
  <c r="AN28" i="3" s="1"/>
  <c r="CC28" i="3" s="1"/>
  <c r="AM27" i="3"/>
  <c r="AO27" i="3" s="1"/>
  <c r="CD27" i="3" s="1"/>
  <c r="AL27" i="3"/>
  <c r="AN27" i="3" s="1"/>
  <c r="CC27" i="3" s="1"/>
  <c r="AM26" i="3"/>
  <c r="AO26" i="3" s="1"/>
  <c r="CD26" i="3" s="1"/>
  <c r="AL26" i="3"/>
  <c r="AN26" i="3" s="1"/>
  <c r="CC26" i="3" s="1"/>
  <c r="AM25" i="3"/>
  <c r="AO25" i="3" s="1"/>
  <c r="CD25" i="3" s="1"/>
  <c r="AL25" i="3"/>
  <c r="AN25" i="3" s="1"/>
  <c r="CC25" i="3" s="1"/>
  <c r="AM24" i="3"/>
  <c r="AO24" i="3" s="1"/>
  <c r="CD24" i="3" s="1"/>
  <c r="AL24" i="3"/>
  <c r="AN24" i="3" s="1"/>
  <c r="CC24" i="3" s="1"/>
  <c r="AM23" i="3"/>
  <c r="AO23" i="3" s="1"/>
  <c r="CD23" i="3" s="1"/>
  <c r="AL23" i="3"/>
  <c r="AN23" i="3" s="1"/>
  <c r="CC23" i="3" s="1"/>
  <c r="AM22" i="3"/>
  <c r="AO22" i="3" s="1"/>
  <c r="CD22" i="3" s="1"/>
  <c r="AL22" i="3"/>
  <c r="AN22" i="3" s="1"/>
  <c r="CC22" i="3" s="1"/>
  <c r="AM21" i="3"/>
  <c r="AO21" i="3" s="1"/>
  <c r="CD21" i="3" s="1"/>
  <c r="AL21" i="3"/>
  <c r="AN21" i="3" s="1"/>
  <c r="CC21" i="3" s="1"/>
  <c r="AM20" i="3"/>
  <c r="AO20" i="3" s="1"/>
  <c r="CD20" i="3" s="1"/>
  <c r="AL20" i="3"/>
  <c r="AN20" i="3" s="1"/>
  <c r="CC20" i="3" s="1"/>
  <c r="AM19" i="3"/>
  <c r="AO19" i="3" s="1"/>
  <c r="CD19" i="3" s="1"/>
  <c r="AL19" i="3"/>
  <c r="AN19" i="3" s="1"/>
  <c r="CC19" i="3" s="1"/>
  <c r="AM18" i="3"/>
  <c r="AO18" i="3" s="1"/>
  <c r="CD18" i="3" s="1"/>
  <c r="AL18" i="3"/>
  <c r="AN18" i="3" s="1"/>
  <c r="CC18" i="3" s="1"/>
  <c r="AM17" i="3"/>
  <c r="AO17" i="3" s="1"/>
  <c r="CD17" i="3" s="1"/>
  <c r="AL17" i="3"/>
  <c r="AN17" i="3" s="1"/>
  <c r="CC17" i="3" s="1"/>
  <c r="AM16" i="3"/>
  <c r="AO16" i="3" s="1"/>
  <c r="CD16" i="3" s="1"/>
  <c r="AL16" i="3"/>
  <c r="AN16" i="3" s="1"/>
  <c r="CC16" i="3" s="1"/>
  <c r="AM15" i="3"/>
  <c r="AO15" i="3" s="1"/>
  <c r="CD15" i="3" s="1"/>
  <c r="AL15" i="3"/>
  <c r="AN15" i="3" s="1"/>
  <c r="CC15" i="3" s="1"/>
  <c r="AM14" i="3"/>
  <c r="AO14" i="3" s="1"/>
  <c r="CD14" i="3" s="1"/>
  <c r="AL14" i="3"/>
  <c r="AN14" i="3" s="1"/>
  <c r="CC14" i="3" s="1"/>
  <c r="AM13" i="3"/>
  <c r="AO13" i="3" s="1"/>
  <c r="CD13" i="3" s="1"/>
  <c r="AL13" i="3"/>
  <c r="AN13" i="3" s="1"/>
  <c r="CC13" i="3" s="1"/>
  <c r="AM12" i="3"/>
  <c r="AO12" i="3" s="1"/>
  <c r="CD12" i="3" s="1"/>
  <c r="AL12" i="3"/>
  <c r="AN12" i="3" s="1"/>
  <c r="CC12" i="3" s="1"/>
  <c r="AM11" i="3"/>
  <c r="AO11" i="3" s="1"/>
  <c r="CD11" i="3" s="1"/>
  <c r="AL11" i="3"/>
  <c r="AN11" i="3" s="1"/>
  <c r="CC11" i="3" s="1"/>
  <c r="H7" i="3"/>
  <c r="G4" i="7" l="1"/>
  <c r="K36" i="5"/>
  <c r="H3" i="7"/>
  <c r="L36" i="3"/>
  <c r="AW57" i="3"/>
  <c r="AW60" i="3"/>
  <c r="R22" i="15"/>
  <c r="H29" i="16"/>
  <c r="R29" i="16" s="1"/>
  <c r="R20" i="16"/>
  <c r="T20" i="16" s="1"/>
  <c r="H19" i="15"/>
  <c r="R19" i="16"/>
  <c r="AK99" i="5"/>
  <c r="O54" i="5" s="1"/>
  <c r="Y32" i="5"/>
  <c r="AG32" i="5"/>
  <c r="U32" i="5"/>
  <c r="AC32" i="5"/>
  <c r="AK91" i="5"/>
  <c r="G54" i="5" s="1"/>
  <c r="V32" i="5"/>
  <c r="AD32" i="5"/>
  <c r="AK97" i="5"/>
  <c r="M54" i="5" s="1"/>
  <c r="AK105" i="5"/>
  <c r="U54" i="5" s="1"/>
  <c r="AK96" i="5"/>
  <c r="L54" i="5" s="1"/>
  <c r="AK104" i="5"/>
  <c r="T54" i="5" s="1"/>
  <c r="AK106" i="5"/>
  <c r="V54" i="5" s="1"/>
  <c r="AK95" i="5"/>
  <c r="K54" i="5" s="1"/>
  <c r="AK103" i="5"/>
  <c r="S54" i="5" s="1"/>
  <c r="AK98" i="5"/>
  <c r="N54" i="5" s="1"/>
  <c r="AK94" i="5"/>
  <c r="J54" i="5" s="1"/>
  <c r="AK102" i="5"/>
  <c r="R54" i="5" s="1"/>
  <c r="AK93" i="5"/>
  <c r="I54" i="5" s="1"/>
  <c r="AK101" i="5"/>
  <c r="Q54" i="5" s="1"/>
  <c r="AK92" i="5"/>
  <c r="H54" i="5" s="1"/>
  <c r="AK100" i="5"/>
  <c r="P54" i="5" s="1"/>
  <c r="Q32" i="5"/>
  <c r="D7" i="7"/>
  <c r="M32" i="5"/>
  <c r="F5" i="7"/>
  <c r="K36" i="19" s="1"/>
  <c r="K7" i="19" s="1"/>
  <c r="J7" i="3"/>
  <c r="E6" i="7"/>
  <c r="I7" i="5"/>
  <c r="CE11" i="5"/>
  <c r="AN11" i="5" s="1"/>
  <c r="CC11" i="5" s="1"/>
  <c r="CE13" i="5"/>
  <c r="AN13" i="5" s="1"/>
  <c r="CC13" i="5" s="1"/>
  <c r="B9" i="7"/>
  <c r="C8" i="7"/>
  <c r="CE21" i="5"/>
  <c r="AN21" i="5" s="1"/>
  <c r="CC21" i="5" s="1"/>
  <c r="CE29" i="5"/>
  <c r="AN29" i="5" s="1"/>
  <c r="CC29" i="5" s="1"/>
  <c r="I32" i="5"/>
  <c r="CE12" i="5"/>
  <c r="AN12" i="5" s="1"/>
  <c r="CC12" i="5" s="1"/>
  <c r="CE16" i="5"/>
  <c r="AN16" i="5" s="1"/>
  <c r="CC16" i="5" s="1"/>
  <c r="CE20" i="5"/>
  <c r="AN20" i="5" s="1"/>
  <c r="CC20" i="5" s="1"/>
  <c r="CE24" i="5"/>
  <c r="AN24" i="5" s="1"/>
  <c r="CC24" i="5" s="1"/>
  <c r="CF15" i="5"/>
  <c r="AO15" i="5" s="1"/>
  <c r="CD15" i="5" s="1"/>
  <c r="CF19" i="5"/>
  <c r="AO19" i="5" s="1"/>
  <c r="CD19" i="5" s="1"/>
  <c r="CF23" i="5"/>
  <c r="AO23" i="5" s="1"/>
  <c r="CD23" i="5" s="1"/>
  <c r="CF27" i="5"/>
  <c r="AO27" i="5" s="1"/>
  <c r="CD27" i="5" s="1"/>
  <c r="CF11" i="5"/>
  <c r="AO11" i="5" s="1"/>
  <c r="CD11" i="5" s="1"/>
  <c r="CE28" i="5"/>
  <c r="AN28" i="5" s="1"/>
  <c r="CC28" i="5" s="1"/>
  <c r="J32" i="5"/>
  <c r="N32" i="5"/>
  <c r="R32" i="5"/>
  <c r="Z32" i="5"/>
  <c r="AH32" i="5"/>
  <c r="CE14" i="5"/>
  <c r="AN14" i="5" s="1"/>
  <c r="CC14" i="5" s="1"/>
  <c r="CE18" i="5"/>
  <c r="AN18" i="5" s="1"/>
  <c r="CC18" i="5" s="1"/>
  <c r="CF22" i="5"/>
  <c r="AO22" i="5" s="1"/>
  <c r="CD22" i="5" s="1"/>
  <c r="CF26" i="5"/>
  <c r="AO26" i="5" s="1"/>
  <c r="CD26" i="5" s="1"/>
  <c r="CE30" i="5"/>
  <c r="AN30" i="5" s="1"/>
  <c r="CC30" i="5" s="1"/>
  <c r="CF12" i="5"/>
  <c r="AO12" i="5" s="1"/>
  <c r="CD12" i="5" s="1"/>
  <c r="CF16" i="5"/>
  <c r="AO16" i="5" s="1"/>
  <c r="CD16" i="5" s="1"/>
  <c r="CF20" i="5"/>
  <c r="AO20" i="5" s="1"/>
  <c r="CD20" i="5" s="1"/>
  <c r="CF28" i="5"/>
  <c r="AO28" i="5" s="1"/>
  <c r="CD28" i="5" s="1"/>
  <c r="CF24" i="5"/>
  <c r="AO24" i="5" s="1"/>
  <c r="CD24" i="5" s="1"/>
  <c r="CF13" i="5"/>
  <c r="AO13" i="5" s="1"/>
  <c r="CD13" i="5" s="1"/>
  <c r="CF17" i="5"/>
  <c r="AO17" i="5" s="1"/>
  <c r="CD17" i="5" s="1"/>
  <c r="CF21" i="5"/>
  <c r="AO21" i="5" s="1"/>
  <c r="CD21" i="5" s="1"/>
  <c r="CF25" i="5"/>
  <c r="AO25" i="5" s="1"/>
  <c r="CD25" i="5" s="1"/>
  <c r="CF29" i="5"/>
  <c r="AO29" i="5" s="1"/>
  <c r="CD29" i="5" s="1"/>
  <c r="K32" i="3"/>
  <c r="S32" i="3"/>
  <c r="AA32" i="3"/>
  <c r="AE32" i="3"/>
  <c r="AK93" i="3"/>
  <c r="I54" i="3" s="1"/>
  <c r="I55" i="3" s="1"/>
  <c r="AK97" i="3"/>
  <c r="M54" i="3" s="1"/>
  <c r="M55" i="3" s="1"/>
  <c r="H32" i="3"/>
  <c r="L32" i="3"/>
  <c r="P32" i="3"/>
  <c r="T32" i="3"/>
  <c r="X32" i="3"/>
  <c r="AB32" i="3"/>
  <c r="AF32" i="3"/>
  <c r="AJ32" i="3"/>
  <c r="H32" i="5"/>
  <c r="L32" i="5"/>
  <c r="P32" i="5"/>
  <c r="T32" i="5"/>
  <c r="X32" i="5"/>
  <c r="AB32" i="5"/>
  <c r="AF32" i="5"/>
  <c r="AJ32" i="5"/>
  <c r="CE22" i="5"/>
  <c r="AN22" i="5" s="1"/>
  <c r="CC22" i="5" s="1"/>
  <c r="CF18" i="5"/>
  <c r="AO18" i="5" s="1"/>
  <c r="CD18" i="5" s="1"/>
  <c r="CE26" i="5"/>
  <c r="AN26" i="5" s="1"/>
  <c r="CC26" i="5" s="1"/>
  <c r="CF14" i="5"/>
  <c r="AO14" i="5" s="1"/>
  <c r="CD14" i="5" s="1"/>
  <c r="CF30" i="5"/>
  <c r="AO30" i="5" s="1"/>
  <c r="CD30" i="5" s="1"/>
  <c r="AK101" i="3"/>
  <c r="Q54" i="3" s="1"/>
  <c r="Q55" i="3" s="1"/>
  <c r="G32" i="5"/>
  <c r="K32" i="5"/>
  <c r="O32" i="5"/>
  <c r="S32" i="5"/>
  <c r="W32" i="5"/>
  <c r="AA32" i="5"/>
  <c r="AE32" i="5"/>
  <c r="AI32" i="5"/>
  <c r="CE23" i="5"/>
  <c r="AN23" i="5" s="1"/>
  <c r="CC23" i="5" s="1"/>
  <c r="CE15" i="5"/>
  <c r="AN15" i="5" s="1"/>
  <c r="CC15" i="5" s="1"/>
  <c r="CE19" i="5"/>
  <c r="AN19" i="5" s="1"/>
  <c r="CC19" i="5" s="1"/>
  <c r="CE27" i="5"/>
  <c r="AN27" i="5" s="1"/>
  <c r="CC27" i="5" s="1"/>
  <c r="CE17" i="5"/>
  <c r="AN17" i="5" s="1"/>
  <c r="CC17" i="5" s="1"/>
  <c r="CE25" i="5"/>
  <c r="AN25" i="5" s="1"/>
  <c r="CC25" i="5" s="1"/>
  <c r="G32" i="3"/>
  <c r="O32" i="3"/>
  <c r="W32" i="3"/>
  <c r="AI32" i="3"/>
  <c r="Q32" i="3"/>
  <c r="AC32" i="3"/>
  <c r="AK105" i="3"/>
  <c r="U54" i="3" s="1"/>
  <c r="U55" i="3" s="1"/>
  <c r="J32" i="3"/>
  <c r="N32" i="3"/>
  <c r="R32" i="3"/>
  <c r="V32" i="3"/>
  <c r="Z32" i="3"/>
  <c r="AD32" i="3"/>
  <c r="AH32" i="3"/>
  <c r="AK92" i="3"/>
  <c r="H54" i="3" s="1"/>
  <c r="H55" i="3" s="1"/>
  <c r="AK96" i="3"/>
  <c r="L54" i="3" s="1"/>
  <c r="L55" i="3" s="1"/>
  <c r="AK100" i="3"/>
  <c r="P54" i="3" s="1"/>
  <c r="P55" i="3" s="1"/>
  <c r="AK104" i="3"/>
  <c r="T54" i="3" s="1"/>
  <c r="T55" i="3" s="1"/>
  <c r="M32" i="3"/>
  <c r="Y32" i="3"/>
  <c r="AK32" i="3"/>
  <c r="AK91" i="3"/>
  <c r="G54" i="3" s="1"/>
  <c r="G55" i="3" s="1"/>
  <c r="AK95" i="3"/>
  <c r="K54" i="3" s="1"/>
  <c r="K55" i="3" s="1"/>
  <c r="AK99" i="3"/>
  <c r="O54" i="3" s="1"/>
  <c r="O55" i="3" s="1"/>
  <c r="AK103" i="3"/>
  <c r="S54" i="3" s="1"/>
  <c r="S55" i="3" s="1"/>
  <c r="I32" i="3"/>
  <c r="U32" i="3"/>
  <c r="AG32" i="3"/>
  <c r="AK94" i="3"/>
  <c r="J54" i="3" s="1"/>
  <c r="J55" i="3" s="1"/>
  <c r="AK98" i="3"/>
  <c r="N54" i="3" s="1"/>
  <c r="N55" i="3" s="1"/>
  <c r="AK102" i="3"/>
  <c r="R54" i="3" s="1"/>
  <c r="R55" i="3" s="1"/>
  <c r="AK106" i="3"/>
  <c r="V54" i="3" s="1"/>
  <c r="V55" i="3" s="1"/>
  <c r="I3" i="7" l="1"/>
  <c r="M36" i="3"/>
  <c r="H4" i="7"/>
  <c r="L36" i="5"/>
  <c r="T19" i="16"/>
  <c r="T22" i="15"/>
  <c r="CE30" i="19"/>
  <c r="AN30" i="19" s="1"/>
  <c r="CC30" i="19" s="1"/>
  <c r="CE26" i="19"/>
  <c r="AN26" i="19" s="1"/>
  <c r="CC26" i="19" s="1"/>
  <c r="CE22" i="19"/>
  <c r="AN22" i="19" s="1"/>
  <c r="CC22" i="19" s="1"/>
  <c r="CE18" i="19"/>
  <c r="AN18" i="19" s="1"/>
  <c r="CC18" i="19" s="1"/>
  <c r="CE14" i="19"/>
  <c r="AN14" i="19" s="1"/>
  <c r="CC14" i="19" s="1"/>
  <c r="CE19" i="19"/>
  <c r="AN19" i="19" s="1"/>
  <c r="CC19" i="19" s="1"/>
  <c r="CE23" i="19"/>
  <c r="AN23" i="19" s="1"/>
  <c r="CC23" i="19" s="1"/>
  <c r="CE29" i="19"/>
  <c r="AN29" i="19" s="1"/>
  <c r="CC29" i="19" s="1"/>
  <c r="CE25" i="19"/>
  <c r="AN25" i="19" s="1"/>
  <c r="CC25" i="19" s="1"/>
  <c r="CE21" i="19"/>
  <c r="AN21" i="19" s="1"/>
  <c r="CC21" i="19" s="1"/>
  <c r="CE17" i="19"/>
  <c r="AN17" i="19" s="1"/>
  <c r="CC17" i="19" s="1"/>
  <c r="CE13" i="19"/>
  <c r="AN13" i="19" s="1"/>
  <c r="CC13" i="19" s="1"/>
  <c r="CE15" i="19"/>
  <c r="AN15" i="19" s="1"/>
  <c r="CC15" i="19" s="1"/>
  <c r="CE28" i="19"/>
  <c r="AN28" i="19" s="1"/>
  <c r="CC28" i="19" s="1"/>
  <c r="CE24" i="19"/>
  <c r="AN24" i="19" s="1"/>
  <c r="CC24" i="19" s="1"/>
  <c r="CE20" i="19"/>
  <c r="AN20" i="19" s="1"/>
  <c r="CC20" i="19" s="1"/>
  <c r="CE16" i="19"/>
  <c r="AN16" i="19" s="1"/>
  <c r="CC16" i="19" s="1"/>
  <c r="CE12" i="19"/>
  <c r="AN12" i="19" s="1"/>
  <c r="CC12" i="19" s="1"/>
  <c r="CE27" i="19"/>
  <c r="AN27" i="19" s="1"/>
  <c r="CC27" i="19" s="1"/>
  <c r="CE11" i="19"/>
  <c r="AN11" i="19" s="1"/>
  <c r="CC11" i="19" s="1"/>
  <c r="CF30" i="19"/>
  <c r="AO30" i="19" s="1"/>
  <c r="CD30" i="19" s="1"/>
  <c r="CF26" i="19"/>
  <c r="AO26" i="19" s="1"/>
  <c r="CD26" i="19" s="1"/>
  <c r="CF22" i="19"/>
  <c r="AO22" i="19" s="1"/>
  <c r="CD22" i="19" s="1"/>
  <c r="CF18" i="19"/>
  <c r="AO18" i="19" s="1"/>
  <c r="CD18" i="19" s="1"/>
  <c r="CF14" i="19"/>
  <c r="AO14" i="19" s="1"/>
  <c r="CD14" i="19" s="1"/>
  <c r="CF29" i="19"/>
  <c r="AO29" i="19" s="1"/>
  <c r="CD29" i="19" s="1"/>
  <c r="CF25" i="19"/>
  <c r="AO25" i="19" s="1"/>
  <c r="CD25" i="19" s="1"/>
  <c r="CF21" i="19"/>
  <c r="AO21" i="19" s="1"/>
  <c r="CD21" i="19" s="1"/>
  <c r="CF17" i="19"/>
  <c r="AO17" i="19" s="1"/>
  <c r="CD17" i="19" s="1"/>
  <c r="CF13" i="19"/>
  <c r="AO13" i="19" s="1"/>
  <c r="CD13" i="19" s="1"/>
  <c r="CF28" i="19"/>
  <c r="AO28" i="19" s="1"/>
  <c r="CD28" i="19" s="1"/>
  <c r="CF24" i="19"/>
  <c r="AO24" i="19" s="1"/>
  <c r="CD24" i="19" s="1"/>
  <c r="CF20" i="19"/>
  <c r="AO20" i="19" s="1"/>
  <c r="CD20" i="19" s="1"/>
  <c r="CF16" i="19"/>
  <c r="AO16" i="19" s="1"/>
  <c r="CD16" i="19" s="1"/>
  <c r="CF12" i="19"/>
  <c r="AO12" i="19" s="1"/>
  <c r="CD12" i="19" s="1"/>
  <c r="CF27" i="19"/>
  <c r="AO27" i="19" s="1"/>
  <c r="CD27" i="19" s="1"/>
  <c r="CF23" i="19"/>
  <c r="AO23" i="19" s="1"/>
  <c r="CD23" i="19" s="1"/>
  <c r="CF19" i="19"/>
  <c r="AO19" i="19" s="1"/>
  <c r="CD19" i="19" s="1"/>
  <c r="CF15" i="19"/>
  <c r="AO15" i="19" s="1"/>
  <c r="CD15" i="19" s="1"/>
  <c r="CF11" i="19"/>
  <c r="AO11" i="19" s="1"/>
  <c r="CD11" i="19" s="1"/>
  <c r="R19" i="15"/>
  <c r="T19" i="15" s="1"/>
  <c r="J29" i="15"/>
  <c r="T22" i="16"/>
  <c r="D8" i="7"/>
  <c r="G5" i="7"/>
  <c r="L36" i="19" s="1"/>
  <c r="L7" i="19" s="1"/>
  <c r="K7" i="3"/>
  <c r="E7" i="7"/>
  <c r="F6" i="7"/>
  <c r="J7" i="5"/>
  <c r="I55" i="5"/>
  <c r="I55" i="19" s="1"/>
  <c r="C9" i="7"/>
  <c r="B10" i="7"/>
  <c r="M55" i="5"/>
  <c r="M55" i="19" s="1"/>
  <c r="U55" i="5"/>
  <c r="U55" i="19" s="1"/>
  <c r="N55" i="5"/>
  <c r="N55" i="19" s="1"/>
  <c r="T55" i="5"/>
  <c r="T55" i="19" s="1"/>
  <c r="L55" i="5"/>
  <c r="L55" i="19" s="1"/>
  <c r="G55" i="5"/>
  <c r="G55" i="19" s="1"/>
  <c r="Q55" i="5"/>
  <c r="Q55" i="19" s="1"/>
  <c r="R55" i="5"/>
  <c r="R55" i="19" s="1"/>
  <c r="H55" i="5"/>
  <c r="H55" i="19" s="1"/>
  <c r="K55" i="5"/>
  <c r="K55" i="19" s="1"/>
  <c r="J55" i="5"/>
  <c r="J55" i="19" s="1"/>
  <c r="P55" i="5"/>
  <c r="P55" i="19" s="1"/>
  <c r="V55" i="5"/>
  <c r="V55" i="19" s="1"/>
  <c r="S55" i="5"/>
  <c r="S55" i="19" s="1"/>
  <c r="O55" i="5"/>
  <c r="O55" i="19" s="1"/>
  <c r="AN39" i="5"/>
  <c r="G16" i="15" s="1"/>
  <c r="AN42" i="5"/>
  <c r="G17" i="15" s="1"/>
  <c r="AN36" i="5"/>
  <c r="G15" i="15" s="1"/>
  <c r="W54" i="5"/>
  <c r="AN39" i="3"/>
  <c r="E16" i="15" s="1"/>
  <c r="AN42" i="3"/>
  <c r="E17" i="15" s="1"/>
  <c r="AN36" i="3"/>
  <c r="E15" i="15" s="1"/>
  <c r="W54" i="3"/>
  <c r="W55" i="3"/>
  <c r="I4" i="7" l="1"/>
  <c r="M36" i="5"/>
  <c r="J3" i="7"/>
  <c r="N36" i="3"/>
  <c r="Q15" i="15"/>
  <c r="S15" i="15" s="1"/>
  <c r="F17" i="15"/>
  <c r="Q17" i="15"/>
  <c r="S17" i="15" s="1"/>
  <c r="F16" i="15"/>
  <c r="Q16" i="15"/>
  <c r="S16" i="15" s="1"/>
  <c r="T29" i="16"/>
  <c r="E18" i="15"/>
  <c r="F15" i="15"/>
  <c r="W55" i="19"/>
  <c r="R20" i="15"/>
  <c r="T20" i="15" s="1"/>
  <c r="H16" i="15"/>
  <c r="H17" i="15"/>
  <c r="G18" i="15"/>
  <c r="H15" i="15"/>
  <c r="D9" i="7"/>
  <c r="AO42" i="3"/>
  <c r="AO42" i="5" s="1"/>
  <c r="AO42" i="19" s="1"/>
  <c r="AO39" i="3"/>
  <c r="AO39" i="5" s="1"/>
  <c r="AO39" i="19" s="1"/>
  <c r="F7" i="7"/>
  <c r="G6" i="7"/>
  <c r="K7" i="5"/>
  <c r="H5" i="7"/>
  <c r="M36" i="19" s="1"/>
  <c r="M7" i="19" s="1"/>
  <c r="L7" i="3"/>
  <c r="E8" i="7"/>
  <c r="B11" i="7"/>
  <c r="C10" i="7"/>
  <c r="W55" i="5"/>
  <c r="AO36" i="3"/>
  <c r="AN45" i="5"/>
  <c r="AN45" i="3"/>
  <c r="K3" i="7" l="1"/>
  <c r="O36" i="3"/>
  <c r="J4" i="7"/>
  <c r="N36" i="5"/>
  <c r="R16" i="15"/>
  <c r="R17" i="15"/>
  <c r="F18" i="15"/>
  <c r="R15" i="15"/>
  <c r="H18" i="15"/>
  <c r="I5" i="7"/>
  <c r="N36" i="19" s="1"/>
  <c r="N7" i="19" s="1"/>
  <c r="M7" i="3"/>
  <c r="H6" i="7"/>
  <c r="L7" i="5"/>
  <c r="G7" i="7"/>
  <c r="F8" i="7"/>
  <c r="E9" i="7"/>
  <c r="D10" i="7"/>
  <c r="AO36" i="5"/>
  <c r="AO36" i="19" s="1"/>
  <c r="AO45" i="19" s="1"/>
  <c r="B12" i="7"/>
  <c r="C11" i="7"/>
  <c r="AO45" i="3"/>
  <c r="K4" i="7" l="1"/>
  <c r="O36" i="5"/>
  <c r="L3" i="7"/>
  <c r="P36" i="3"/>
  <c r="F29" i="15"/>
  <c r="R18" i="15"/>
  <c r="H29" i="15"/>
  <c r="AO45" i="5"/>
  <c r="T16" i="15"/>
  <c r="F9" i="7"/>
  <c r="H7" i="7"/>
  <c r="T17" i="15"/>
  <c r="D11" i="7"/>
  <c r="T15" i="15"/>
  <c r="G8" i="7"/>
  <c r="I6" i="7"/>
  <c r="M7" i="5"/>
  <c r="E10" i="7"/>
  <c r="J5" i="7"/>
  <c r="O36" i="19" s="1"/>
  <c r="O7" i="19" s="1"/>
  <c r="N7" i="3"/>
  <c r="C12" i="7"/>
  <c r="B13" i="7"/>
  <c r="M3" i="7" l="1"/>
  <c r="Q36" i="3"/>
  <c r="L4" i="7"/>
  <c r="P36" i="5"/>
  <c r="R29" i="15"/>
  <c r="H8" i="7"/>
  <c r="E11" i="7"/>
  <c r="K5" i="7"/>
  <c r="P36" i="19" s="1"/>
  <c r="P7" i="19" s="1"/>
  <c r="O7" i="3"/>
  <c r="F10" i="7"/>
  <c r="I7" i="7"/>
  <c r="S18" i="15"/>
  <c r="G9" i="7"/>
  <c r="J6" i="7"/>
  <c r="N7" i="5"/>
  <c r="D12" i="7"/>
  <c r="T18" i="15"/>
  <c r="T29" i="15" s="1"/>
  <c r="C13" i="7"/>
  <c r="D13" i="7" s="1"/>
  <c r="E13" i="7" s="1"/>
  <c r="F13" i="7" s="1"/>
  <c r="G13" i="7" s="1"/>
  <c r="H13" i="7" s="1"/>
  <c r="I13" i="7" s="1"/>
  <c r="J13" i="7" s="1"/>
  <c r="K13" i="7" s="1"/>
  <c r="L13" i="7" s="1"/>
  <c r="M13" i="7" s="1"/>
  <c r="N13" i="7" s="1"/>
  <c r="O13" i="7" s="1"/>
  <c r="P13" i="7" s="1"/>
  <c r="Q13" i="7" s="1"/>
  <c r="R13" i="7" s="1"/>
  <c r="S13" i="7" s="1"/>
  <c r="T13" i="7" s="1"/>
  <c r="U13" i="7" s="1"/>
  <c r="V13" i="7" s="1"/>
  <c r="W13" i="7" s="1"/>
  <c r="X13" i="7" s="1"/>
  <c r="Y13" i="7" s="1"/>
  <c r="Z13" i="7" s="1"/>
  <c r="AA13" i="7" s="1"/>
  <c r="AB13" i="7" s="1"/>
  <c r="AC13" i="7" s="1"/>
  <c r="B14" i="7"/>
  <c r="C14" i="7" s="1"/>
  <c r="D14" i="7" s="1"/>
  <c r="E14" i="7" s="1"/>
  <c r="F14" i="7" s="1"/>
  <c r="G14" i="7" s="1"/>
  <c r="H14" i="7" s="1"/>
  <c r="I14" i="7" s="1"/>
  <c r="J14" i="7" s="1"/>
  <c r="K14" i="7" s="1"/>
  <c r="L14" i="7" s="1"/>
  <c r="M14" i="7" s="1"/>
  <c r="N14" i="7" s="1"/>
  <c r="O14" i="7" s="1"/>
  <c r="P14" i="7" s="1"/>
  <c r="Q14" i="7" s="1"/>
  <c r="R14" i="7" s="1"/>
  <c r="S14" i="7" s="1"/>
  <c r="T14" i="7" s="1"/>
  <c r="U14" i="7" s="1"/>
  <c r="V14" i="7" s="1"/>
  <c r="W14" i="7" s="1"/>
  <c r="X14" i="7" s="1"/>
  <c r="Y14" i="7" s="1"/>
  <c r="Z14" i="7" s="1"/>
  <c r="AA14" i="7" s="1"/>
  <c r="AB14" i="7" s="1"/>
  <c r="AC14" i="7" s="1"/>
  <c r="AD14" i="7" s="1"/>
  <c r="AE14" i="7" s="1"/>
  <c r="AF14" i="7" s="1"/>
  <c r="M4" i="7" l="1"/>
  <c r="Q36" i="5"/>
  <c r="N3" i="7"/>
  <c r="R36" i="3"/>
  <c r="E12" i="7"/>
  <c r="F11" i="7"/>
  <c r="J7" i="7"/>
  <c r="K6" i="7"/>
  <c r="O7" i="5"/>
  <c r="I8" i="7"/>
  <c r="H9" i="7"/>
  <c r="G10" i="7"/>
  <c r="L5" i="7"/>
  <c r="Q36" i="19" s="1"/>
  <c r="Q7" i="19" s="1"/>
  <c r="P7" i="3"/>
  <c r="O3" i="7" l="1"/>
  <c r="S36" i="3"/>
  <c r="N4" i="7"/>
  <c r="R36" i="5"/>
  <c r="M5" i="7"/>
  <c r="R36" i="19" s="1"/>
  <c r="R7" i="19" s="1"/>
  <c r="Q7" i="3"/>
  <c r="H10" i="7"/>
  <c r="K7" i="7"/>
  <c r="L6" i="7"/>
  <c r="P7" i="5"/>
  <c r="G11" i="7"/>
  <c r="I9" i="7"/>
  <c r="J8" i="7"/>
  <c r="F12" i="7"/>
  <c r="O4" i="7" l="1"/>
  <c r="S36" i="5"/>
  <c r="P3" i="7"/>
  <c r="T36" i="3"/>
  <c r="N5" i="7"/>
  <c r="S36" i="19" s="1"/>
  <c r="S7" i="19" s="1"/>
  <c r="R7" i="3"/>
  <c r="G12" i="7"/>
  <c r="K8" i="7"/>
  <c r="L7" i="7"/>
  <c r="H11" i="7"/>
  <c r="M6" i="7"/>
  <c r="Q7" i="5"/>
  <c r="J9" i="7"/>
  <c r="I10" i="7"/>
  <c r="Q3" i="7" l="1"/>
  <c r="U36" i="3"/>
  <c r="P4" i="7"/>
  <c r="T36" i="5"/>
  <c r="M7" i="7"/>
  <c r="N6" i="7"/>
  <c r="R7" i="5"/>
  <c r="K9" i="7"/>
  <c r="L8" i="7"/>
  <c r="J10" i="7"/>
  <c r="H12" i="7"/>
  <c r="I11" i="7"/>
  <c r="O5" i="7"/>
  <c r="T36" i="19" s="1"/>
  <c r="T7" i="19" s="1"/>
  <c r="S7" i="3"/>
  <c r="Q4" i="7" l="1"/>
  <c r="U36" i="5"/>
  <c r="R3" i="7"/>
  <c r="V36" i="3"/>
  <c r="M8" i="7"/>
  <c r="I12" i="7"/>
  <c r="O6" i="7"/>
  <c r="S7" i="5"/>
  <c r="P5" i="7"/>
  <c r="U36" i="19" s="1"/>
  <c r="U7" i="19" s="1"/>
  <c r="T7" i="3"/>
  <c r="J11" i="7"/>
  <c r="L9" i="7"/>
  <c r="K10" i="7"/>
  <c r="N7" i="7"/>
  <c r="S3" i="7" l="1"/>
  <c r="W36" i="3"/>
  <c r="R4" i="7"/>
  <c r="V36" i="5"/>
  <c r="Q5" i="7"/>
  <c r="V36" i="19" s="1"/>
  <c r="V7" i="19" s="1"/>
  <c r="U7" i="3"/>
  <c r="O7" i="7"/>
  <c r="L10" i="7"/>
  <c r="P6" i="7"/>
  <c r="T7" i="5"/>
  <c r="M9" i="7"/>
  <c r="J12" i="7"/>
  <c r="K11" i="7"/>
  <c r="N8" i="7"/>
  <c r="S4" i="7" l="1"/>
  <c r="W36" i="5"/>
  <c r="T3" i="7"/>
  <c r="X36" i="3"/>
  <c r="Q6" i="7"/>
  <c r="U7" i="5"/>
  <c r="L11" i="7"/>
  <c r="P7" i="7"/>
  <c r="O8" i="7"/>
  <c r="M10" i="7"/>
  <c r="K12" i="7"/>
  <c r="N9" i="7"/>
  <c r="R5" i="7"/>
  <c r="W36" i="19" s="1"/>
  <c r="W7" i="19" s="1"/>
  <c r="V7" i="3"/>
  <c r="U3" i="7" l="1"/>
  <c r="Y36" i="3"/>
  <c r="T4" i="7"/>
  <c r="X36" i="5"/>
  <c r="Q7" i="7"/>
  <c r="L12" i="7"/>
  <c r="M11" i="7"/>
  <c r="P8" i="7"/>
  <c r="S5" i="7"/>
  <c r="X36" i="19" s="1"/>
  <c r="X7" i="19" s="1"/>
  <c r="W7" i="3"/>
  <c r="O9" i="7"/>
  <c r="N10" i="7"/>
  <c r="R6" i="7"/>
  <c r="V7" i="5"/>
  <c r="U4" i="7" l="1"/>
  <c r="Y36" i="5"/>
  <c r="V3" i="7"/>
  <c r="Z36" i="3"/>
  <c r="Q8" i="7"/>
  <c r="S6" i="7"/>
  <c r="W7" i="5"/>
  <c r="N11" i="7"/>
  <c r="O10" i="7"/>
  <c r="P9" i="7"/>
  <c r="M12" i="7"/>
  <c r="T5" i="7"/>
  <c r="Y36" i="19" s="1"/>
  <c r="Y7" i="19" s="1"/>
  <c r="X7" i="3"/>
  <c r="R7" i="7"/>
  <c r="W3" i="7" l="1"/>
  <c r="AA36" i="3"/>
  <c r="V4" i="7"/>
  <c r="Z36" i="5"/>
  <c r="S7" i="7"/>
  <c r="P10" i="7"/>
  <c r="O11" i="7"/>
  <c r="N12" i="7"/>
  <c r="T6" i="7"/>
  <c r="X7" i="5"/>
  <c r="U5" i="7"/>
  <c r="Z36" i="19" s="1"/>
  <c r="Z7" i="19" s="1"/>
  <c r="Y7" i="3"/>
  <c r="Q9" i="7"/>
  <c r="R8" i="7"/>
  <c r="W4" i="7" l="1"/>
  <c r="AA36" i="5"/>
  <c r="X3" i="7"/>
  <c r="AB36" i="3"/>
  <c r="O12" i="7"/>
  <c r="S8" i="7"/>
  <c r="P11" i="7"/>
  <c r="R9" i="7"/>
  <c r="V5" i="7"/>
  <c r="AA36" i="19" s="1"/>
  <c r="AA7" i="19" s="1"/>
  <c r="Z7" i="3"/>
  <c r="Q10" i="7"/>
  <c r="U6" i="7"/>
  <c r="Y7" i="5"/>
  <c r="T7" i="7"/>
  <c r="Y3" i="7" l="1"/>
  <c r="AC36" i="3"/>
  <c r="X4" i="7"/>
  <c r="AB36" i="5"/>
  <c r="S9" i="7"/>
  <c r="U7" i="7"/>
  <c r="Q11" i="7"/>
  <c r="V6" i="7"/>
  <c r="Z7" i="5"/>
  <c r="R10" i="7"/>
  <c r="T8" i="7"/>
  <c r="W5" i="7"/>
  <c r="AB36" i="19" s="1"/>
  <c r="AB7" i="19" s="1"/>
  <c r="AA7" i="3"/>
  <c r="P12" i="7"/>
  <c r="Y4" i="7" l="1"/>
  <c r="AC36" i="5"/>
  <c r="Z3" i="7"/>
  <c r="AD36" i="3"/>
  <c r="Q12" i="7"/>
  <c r="X5" i="7"/>
  <c r="AC36" i="19" s="1"/>
  <c r="AC7" i="19" s="1"/>
  <c r="AB7" i="3"/>
  <c r="W6" i="7"/>
  <c r="AA7" i="5"/>
  <c r="V7" i="7"/>
  <c r="R11" i="7"/>
  <c r="U8" i="7"/>
  <c r="S10" i="7"/>
  <c r="T9" i="7"/>
  <c r="AA3" i="7" l="1"/>
  <c r="AE36" i="3"/>
  <c r="Z4" i="7"/>
  <c r="AD36" i="5"/>
  <c r="X6" i="7"/>
  <c r="AB7" i="5"/>
  <c r="Y5" i="7"/>
  <c r="AD36" i="19" s="1"/>
  <c r="AD7" i="19" s="1"/>
  <c r="AC7" i="3"/>
  <c r="T10" i="7"/>
  <c r="V8" i="7"/>
  <c r="U9" i="7"/>
  <c r="W7" i="7"/>
  <c r="S11" i="7"/>
  <c r="R12" i="7"/>
  <c r="AA4" i="7" l="1"/>
  <c r="AE36" i="5"/>
  <c r="AB3" i="7"/>
  <c r="AF36" i="3"/>
  <c r="S12" i="7"/>
  <c r="T11" i="7"/>
  <c r="X7" i="7"/>
  <c r="Z5" i="7"/>
  <c r="AE36" i="19" s="1"/>
  <c r="AE7" i="19" s="1"/>
  <c r="AD7" i="3"/>
  <c r="W8" i="7"/>
  <c r="U10" i="7"/>
  <c r="V9" i="7"/>
  <c r="Y6" i="7"/>
  <c r="AC7" i="5"/>
  <c r="AB4" i="7" l="1"/>
  <c r="AF36" i="5"/>
  <c r="AC3" i="7"/>
  <c r="AG36" i="3"/>
  <c r="Z6" i="7"/>
  <c r="AD7" i="5"/>
  <c r="Y7" i="7"/>
  <c r="U11" i="7"/>
  <c r="AA5" i="7"/>
  <c r="AF36" i="19" s="1"/>
  <c r="AF7" i="19" s="1"/>
  <c r="AE7" i="3"/>
  <c r="W9" i="7"/>
  <c r="V10" i="7"/>
  <c r="X8" i="7"/>
  <c r="T12" i="7"/>
  <c r="AD3" i="7" l="1"/>
  <c r="AH36" i="3"/>
  <c r="AC4" i="7"/>
  <c r="AG36" i="5"/>
  <c r="Y8" i="7"/>
  <c r="V11" i="7"/>
  <c r="W10" i="7"/>
  <c r="Z7" i="7"/>
  <c r="AB5" i="7"/>
  <c r="AG36" i="19" s="1"/>
  <c r="AG7" i="19" s="1"/>
  <c r="AF7" i="3"/>
  <c r="U12" i="7"/>
  <c r="X9" i="7"/>
  <c r="AA6" i="7"/>
  <c r="AE7" i="5"/>
  <c r="AE3" i="7" l="1"/>
  <c r="AJ36" i="3" s="1"/>
  <c r="AI36" i="3"/>
  <c r="AD4" i="7"/>
  <c r="AH36" i="5"/>
  <c r="AB6" i="7"/>
  <c r="AF7" i="5"/>
  <c r="AA7" i="7"/>
  <c r="Y9" i="7"/>
  <c r="X10" i="7"/>
  <c r="V12" i="7"/>
  <c r="W11" i="7"/>
  <c r="AC5" i="7"/>
  <c r="AH36" i="19" s="1"/>
  <c r="AH7" i="19" s="1"/>
  <c r="AG7" i="3"/>
  <c r="Z8" i="7"/>
  <c r="AE4" i="7" l="1"/>
  <c r="AI36" i="5"/>
  <c r="AA8" i="7"/>
  <c r="AD5" i="7"/>
  <c r="AI36" i="19" s="1"/>
  <c r="AI7" i="19" s="1"/>
  <c r="AH7" i="3"/>
  <c r="X11" i="7"/>
  <c r="AB7" i="7"/>
  <c r="Y10" i="7"/>
  <c r="Z9" i="7"/>
  <c r="W12" i="7"/>
  <c r="AC6" i="7"/>
  <c r="AG7" i="5"/>
  <c r="AF4" i="7" l="1"/>
  <c r="AK36" i="5" s="1"/>
  <c r="AJ36" i="5"/>
  <c r="X12" i="7"/>
  <c r="AE5" i="7"/>
  <c r="AI7" i="3"/>
  <c r="Y11" i="7"/>
  <c r="AA9" i="7"/>
  <c r="AD6" i="7"/>
  <c r="AH7" i="5"/>
  <c r="AC7" i="7"/>
  <c r="Z10" i="7"/>
  <c r="AB8" i="7"/>
  <c r="AJ7" i="3" l="1"/>
  <c r="AJ36" i="19"/>
  <c r="AJ7" i="19" s="1"/>
  <c r="AC8" i="7"/>
  <c r="Z11" i="7"/>
  <c r="AB9" i="7"/>
  <c r="AA10" i="7"/>
  <c r="AD7" i="7"/>
  <c r="AE6" i="7"/>
  <c r="AI7" i="5"/>
  <c r="Y12" i="7"/>
  <c r="Z12" i="7" l="1"/>
  <c r="AB10" i="7"/>
  <c r="AC9" i="7"/>
  <c r="AA11" i="7"/>
  <c r="AF6" i="7"/>
  <c r="AK7" i="5" s="1"/>
  <c r="AJ7" i="5"/>
  <c r="AE7" i="7"/>
  <c r="AD8" i="7"/>
  <c r="AB11" i="7" l="1"/>
  <c r="AE8" i="7"/>
  <c r="AF7" i="7"/>
  <c r="AC10" i="7"/>
  <c r="AD9" i="7"/>
  <c r="AA12" i="7"/>
  <c r="AD10" i="7" l="1"/>
  <c r="AB12" i="7"/>
  <c r="AE9" i="7"/>
  <c r="AC11" i="7"/>
  <c r="AF9" i="7" l="1"/>
  <c r="AD11" i="7"/>
  <c r="AC12" i="7"/>
  <c r="AE10" i="7"/>
  <c r="AE11" i="7" l="1"/>
  <c r="AD12" i="7"/>
  <c r="AE12" i="7" l="1"/>
  <c r="AF11" i="7"/>
  <c r="AF12" i="7" l="1"/>
</calcChain>
</file>

<file path=xl/comments1.xml><?xml version="1.0" encoding="utf-8"?>
<comments xmlns="http://schemas.openxmlformats.org/spreadsheetml/2006/main">
  <authors>
    <author>全森　担い手02（折原）</author>
    <author>全森　藤倉 朋行</author>
  </authors>
  <commentList>
    <comment ref="AN2" authorId="0" shapeId="0">
      <text>
        <r>
          <rPr>
            <sz val="12"/>
            <color indexed="81"/>
            <rFont val="MS P ゴシック"/>
            <family val="3"/>
            <charset val="128"/>
          </rPr>
          <t>経営体責任者は確認の義務がありますが、確認後に署名・捺印をするか否かは任意です。</t>
        </r>
      </text>
    </comment>
    <comment ref="G37" authorId="1" shapeId="0">
      <text>
        <r>
          <rPr>
            <sz val="14"/>
            <color indexed="81"/>
            <rFont val="ＭＳ Ｐゴシック"/>
            <family val="3"/>
            <charset val="128"/>
          </rPr>
          <t>”出”とは『OJTの指導を実施した』という意味です（出勤してもOJTの指導をしなければ不可）</t>
        </r>
      </text>
    </comment>
  </commentList>
</comments>
</file>

<file path=xl/comments2.xml><?xml version="1.0" encoding="utf-8"?>
<comments xmlns="http://schemas.openxmlformats.org/spreadsheetml/2006/main">
  <authors>
    <author>全森　担い手02（折原）</author>
    <author>全森　藤倉 朋行</author>
  </authors>
  <commentList>
    <comment ref="AN2" authorId="0" shapeId="0">
      <text>
        <r>
          <rPr>
            <sz val="12"/>
            <color indexed="81"/>
            <rFont val="MS P ゴシック"/>
            <family val="3"/>
            <charset val="128"/>
          </rPr>
          <t>経営体責任者は確認の義務がありますが、確認後に署名・捺印をするか否かは任意です。</t>
        </r>
      </text>
    </comment>
    <comment ref="G37" authorId="1" shapeId="0">
      <text>
        <r>
          <rPr>
            <sz val="14"/>
            <color indexed="81"/>
            <rFont val="ＭＳ Ｐゴシック"/>
            <family val="3"/>
            <charset val="128"/>
          </rPr>
          <t>”出”とは『OJTの指導を実施した』という意味です（出勤してもOJTの指導をしなければ不可）</t>
        </r>
      </text>
    </comment>
  </commentList>
</comments>
</file>

<file path=xl/comments3.xml><?xml version="1.0" encoding="utf-8"?>
<comments xmlns="http://schemas.openxmlformats.org/spreadsheetml/2006/main">
  <authors>
    <author>全森　担い手02（折原）</author>
    <author>全森　藤倉 朋行</author>
  </authors>
  <commentList>
    <comment ref="AN2" authorId="0" shapeId="0">
      <text>
        <r>
          <rPr>
            <sz val="12"/>
            <color indexed="81"/>
            <rFont val="MS P ゴシック"/>
            <family val="3"/>
            <charset val="128"/>
          </rPr>
          <t>経営体責任者は確認の義務がありますが、確認後に署名・捺印をするか否かは任意です。</t>
        </r>
      </text>
    </comment>
    <comment ref="G37" authorId="1" shapeId="0">
      <text>
        <r>
          <rPr>
            <sz val="14"/>
            <color indexed="81"/>
            <rFont val="ＭＳ Ｐゴシック"/>
            <family val="3"/>
            <charset val="128"/>
          </rPr>
          <t>”出”とは『OJTの指導を実施した』という意味です（出勤してもOJTの指導をしなければ不可）</t>
        </r>
      </text>
    </comment>
  </commentList>
</comments>
</file>

<file path=xl/comments4.xml><?xml version="1.0" encoding="utf-8"?>
<comments xmlns="http://schemas.openxmlformats.org/spreadsheetml/2006/main">
  <authors>
    <author>全森　担い手02（折原）</author>
    <author>全森　加藤 健</author>
  </authors>
  <commentList>
    <comment ref="B7" authorId="0" shapeId="0">
      <text>
        <r>
          <rPr>
            <sz val="12"/>
            <color indexed="81"/>
            <rFont val="MS P ゴシック"/>
            <family val="3"/>
            <charset val="128"/>
          </rPr>
          <t>各費目の対象となる研修生数を
水色セルに入力してください。</t>
        </r>
      </text>
    </comment>
    <comment ref="J23" authorId="1" shapeId="0">
      <text>
        <r>
          <rPr>
            <b/>
            <sz val="20"/>
            <color indexed="81"/>
            <rFont val="MS P ゴシック"/>
            <family val="3"/>
            <charset val="128"/>
          </rPr>
          <t xml:space="preserve">R6FW研修生がいる経営体は、
6月分は計上しないでください。
</t>
        </r>
        <r>
          <rPr>
            <sz val="16"/>
            <color indexed="81"/>
            <rFont val="MS P ゴシック"/>
            <family val="3"/>
            <charset val="128"/>
          </rPr>
          <t>※6月以降の様式2（FW研修生含む）で
　計上して頂くため。</t>
        </r>
      </text>
    </comment>
  </commentList>
</comments>
</file>

<file path=xl/sharedStrings.xml><?xml version="1.0" encoding="utf-8"?>
<sst xmlns="http://schemas.openxmlformats.org/spreadsheetml/2006/main" count="724" uniqueCount="203">
  <si>
    <t>様式10-3　①</t>
    <rPh sb="0" eb="2">
      <t>ヨウシキ</t>
    </rPh>
    <phoneticPr fontId="5"/>
  </si>
  <si>
    <t>経営体責任者</t>
    <rPh sb="3" eb="6">
      <t>セキニンシャ</t>
    </rPh>
    <phoneticPr fontId="5"/>
  </si>
  <si>
    <t>経営体名</t>
    <rPh sb="3" eb="4">
      <t>メイ</t>
    </rPh>
    <phoneticPr fontId="5"/>
  </si>
  <si>
    <t>整理者</t>
    <rPh sb="0" eb="2">
      <t>セイリ</t>
    </rPh>
    <phoneticPr fontId="5"/>
  </si>
  <si>
    <t>区分</t>
    <rPh sb="0" eb="2">
      <t>クブン</t>
    </rPh>
    <phoneticPr fontId="5"/>
  </si>
  <si>
    <t>番号</t>
    <rPh sb="0" eb="2">
      <t>バンゴウ</t>
    </rPh>
    <phoneticPr fontId="5"/>
  </si>
  <si>
    <t>後期研修</t>
    <rPh sb="0" eb="2">
      <t>コウキ</t>
    </rPh>
    <rPh sb="2" eb="4">
      <t>ケンシュウ</t>
    </rPh>
    <phoneticPr fontId="5"/>
  </si>
  <si>
    <t>氏名</t>
    <rPh sb="0" eb="2">
      <t>シメイ</t>
    </rPh>
    <phoneticPr fontId="5"/>
  </si>
  <si>
    <t>研修生ごとの
実地研修日数</t>
    <rPh sb="0" eb="3">
      <t>ケンシュウセイ</t>
    </rPh>
    <rPh sb="7" eb="9">
      <t>ジッチ</t>
    </rPh>
    <rPh sb="9" eb="11">
      <t>ケンシュウ</t>
    </rPh>
    <rPh sb="11" eb="13">
      <t>ニッスウ</t>
    </rPh>
    <phoneticPr fontId="5"/>
  </si>
  <si>
    <t>研修生ごとの
集合研修日数</t>
    <rPh sb="0" eb="3">
      <t>ケンシュウセイ</t>
    </rPh>
    <rPh sb="7" eb="9">
      <t>シュウゴウ</t>
    </rPh>
    <rPh sb="9" eb="11">
      <t>ケンシュウ</t>
    </rPh>
    <rPh sb="11" eb="13">
      <t>ニッスウ</t>
    </rPh>
    <phoneticPr fontId="5"/>
  </si>
  <si>
    <t>当月までの
実地研修日数
（累計）</t>
    <rPh sb="0" eb="2">
      <t>トウゲツ</t>
    </rPh>
    <rPh sb="6" eb="8">
      <t>ジッチ</t>
    </rPh>
    <rPh sb="8" eb="10">
      <t>ケンシュウ</t>
    </rPh>
    <rPh sb="10" eb="12">
      <t>ニッスウ</t>
    </rPh>
    <rPh sb="14" eb="16">
      <t>ルイケイ</t>
    </rPh>
    <phoneticPr fontId="5"/>
  </si>
  <si>
    <t>当月までの
集合研修日数
（累計）</t>
    <rPh sb="0" eb="2">
      <t>トウゲツ</t>
    </rPh>
    <rPh sb="6" eb="8">
      <t>シュウゴウ</t>
    </rPh>
    <rPh sb="8" eb="10">
      <t>ケンシュウ</t>
    </rPh>
    <rPh sb="10" eb="12">
      <t>ニッスウ</t>
    </rPh>
    <rPh sb="14" eb="16">
      <t>ルイケイ</t>
    </rPh>
    <phoneticPr fontId="5"/>
  </si>
  <si>
    <t>成人の日</t>
  </si>
  <si>
    <t>建国記念の日</t>
  </si>
  <si>
    <t>春分の日</t>
  </si>
  <si>
    <t>振替休日</t>
  </si>
  <si>
    <t>昭和の日</t>
  </si>
  <si>
    <t>憲法記念日</t>
  </si>
  <si>
    <t>みどりの日</t>
  </si>
  <si>
    <t>こどもの日</t>
  </si>
  <si>
    <t>海の日</t>
  </si>
  <si>
    <t>山の日</t>
  </si>
  <si>
    <t>敬老の日</t>
  </si>
  <si>
    <t>秋分の日</t>
  </si>
  <si>
    <t>体育の日</t>
  </si>
  <si>
    <t>文化の日</t>
  </si>
  <si>
    <t>勤労感謝の日</t>
  </si>
  <si>
    <t>天皇誕生日</t>
  </si>
  <si>
    <t>研修生</t>
    <rPh sb="0" eb="3">
      <t>ケンシュウセイ</t>
    </rPh>
    <phoneticPr fontId="5"/>
  </si>
  <si>
    <t>②</t>
  </si>
  <si>
    <t>③</t>
  </si>
  <si>
    <t>①</t>
  </si>
  <si>
    <t>実地研修人数　計</t>
    <rPh sb="0" eb="2">
      <t>ジッチ</t>
    </rPh>
    <rPh sb="2" eb="4">
      <t>ケンシュウ</t>
    </rPh>
    <rPh sb="4" eb="6">
      <t>ニンズウ</t>
    </rPh>
    <rPh sb="7" eb="8">
      <t>ケイ</t>
    </rPh>
    <phoneticPr fontId="5"/>
  </si>
  <si>
    <t>指導費助成人数</t>
    <rPh sb="0" eb="2">
      <t>シドウ</t>
    </rPh>
    <rPh sb="2" eb="3">
      <t>ヒ</t>
    </rPh>
    <rPh sb="3" eb="5">
      <t>ジョセイ</t>
    </rPh>
    <rPh sb="5" eb="7">
      <t>ニンズウ</t>
    </rPh>
    <phoneticPr fontId="5"/>
  </si>
  <si>
    <t>現場写真の有無</t>
    <rPh sb="0" eb="2">
      <t>ゲンバ</t>
    </rPh>
    <rPh sb="2" eb="4">
      <t>シャシン</t>
    </rPh>
    <rPh sb="5" eb="7">
      <t>ウム</t>
    </rPh>
    <phoneticPr fontId="5"/>
  </si>
  <si>
    <t>日　　　　　　　　　　付</t>
    <rPh sb="0" eb="1">
      <t>ヒ</t>
    </rPh>
    <rPh sb="11" eb="12">
      <t>ツキ</t>
    </rPh>
    <phoneticPr fontId="5"/>
  </si>
  <si>
    <t>種別</t>
    <rPh sb="0" eb="2">
      <t>シュベツ</t>
    </rPh>
    <phoneticPr fontId="5"/>
  </si>
  <si>
    <t>日数</t>
    <rPh sb="0" eb="2">
      <t>ニッスウ</t>
    </rPh>
    <phoneticPr fontId="5"/>
  </si>
  <si>
    <t>当月</t>
    <rPh sb="0" eb="2">
      <t>トウゲツ</t>
    </rPh>
    <phoneticPr fontId="5"/>
  </si>
  <si>
    <t>累計</t>
    <rPh sb="0" eb="2">
      <t>ルイケイ</t>
    </rPh>
    <phoneticPr fontId="5"/>
  </si>
  <si>
    <t>実地研修</t>
    <rPh sb="0" eb="2">
      <t>ジッチ</t>
    </rPh>
    <rPh sb="2" eb="4">
      <t>ケンシュウ</t>
    </rPh>
    <phoneticPr fontId="5"/>
  </si>
  <si>
    <t>指導日数
研修生1～2人
指導員1人分</t>
    <rPh sb="0" eb="2">
      <t>シドウ</t>
    </rPh>
    <rPh sb="2" eb="4">
      <t>ニッスウ</t>
    </rPh>
    <rPh sb="5" eb="8">
      <t>ケンシュウセイ</t>
    </rPh>
    <rPh sb="11" eb="12">
      <t>ニン</t>
    </rPh>
    <rPh sb="13" eb="16">
      <t>シドウイン</t>
    </rPh>
    <rPh sb="17" eb="18">
      <t>リ</t>
    </rPh>
    <rPh sb="18" eb="19">
      <t>ブン</t>
    </rPh>
    <phoneticPr fontId="5"/>
  </si>
  <si>
    <t>指導員</t>
    <rPh sb="0" eb="3">
      <t>シドウイン</t>
    </rPh>
    <phoneticPr fontId="5"/>
  </si>
  <si>
    <t>申請時の定着率</t>
    <rPh sb="0" eb="2">
      <t>シンセイ</t>
    </rPh>
    <rPh sb="2" eb="3">
      <t>ジ</t>
    </rPh>
    <rPh sb="4" eb="7">
      <t>テイチャクリツ</t>
    </rPh>
    <phoneticPr fontId="5"/>
  </si>
  <si>
    <t>指導日数
研修生3～4人
指導員2人以上</t>
    <rPh sb="0" eb="2">
      <t>シドウ</t>
    </rPh>
    <rPh sb="2" eb="4">
      <t>ニッスウ</t>
    </rPh>
    <rPh sb="5" eb="8">
      <t>ケンシュウセイ</t>
    </rPh>
    <rPh sb="11" eb="12">
      <t>ニン</t>
    </rPh>
    <rPh sb="13" eb="16">
      <t>シドウイン</t>
    </rPh>
    <rPh sb="17" eb="18">
      <t>リ</t>
    </rPh>
    <rPh sb="18" eb="20">
      <t>イジョウ</t>
    </rPh>
    <phoneticPr fontId="5"/>
  </si>
  <si>
    <t>定着率</t>
    <rPh sb="0" eb="3">
      <t>テイチャクリツ</t>
    </rPh>
    <phoneticPr fontId="5"/>
  </si>
  <si>
    <t>乗率</t>
    <rPh sb="0" eb="1">
      <t>ジョウ</t>
    </rPh>
    <rPh sb="1" eb="2">
      <t>リツ</t>
    </rPh>
    <phoneticPr fontId="5"/>
  </si>
  <si>
    <t>結果</t>
    <rPh sb="0" eb="2">
      <t>ケッカ</t>
    </rPh>
    <phoneticPr fontId="5"/>
  </si>
  <si>
    <t>上限額</t>
    <rPh sb="0" eb="3">
      <t>ジョウゲンガク</t>
    </rPh>
    <phoneticPr fontId="5"/>
  </si>
  <si>
    <t>以上</t>
    <phoneticPr fontId="5"/>
  </si>
  <si>
    <t>未満</t>
    <rPh sb="0" eb="2">
      <t>ミマン</t>
    </rPh>
    <phoneticPr fontId="5"/>
  </si>
  <si>
    <t>指導日数
研修生5人以上
指導員3人以上</t>
    <rPh sb="0" eb="2">
      <t>シドウ</t>
    </rPh>
    <rPh sb="2" eb="4">
      <t>ニッスウ</t>
    </rPh>
    <rPh sb="5" eb="8">
      <t>ケンシュウセイ</t>
    </rPh>
    <rPh sb="9" eb="10">
      <t>ニン</t>
    </rPh>
    <rPh sb="10" eb="12">
      <t>イジョウ</t>
    </rPh>
    <rPh sb="13" eb="16">
      <t>シドウイン</t>
    </rPh>
    <rPh sb="17" eb="18">
      <t>リ</t>
    </rPh>
    <rPh sb="18" eb="20">
      <t>イジョウ</t>
    </rPh>
    <phoneticPr fontId="5"/>
  </si>
  <si>
    <t>合計</t>
    <rPh sb="0" eb="2">
      <t>ゴウケイ</t>
    </rPh>
    <phoneticPr fontId="5"/>
  </si>
  <si>
    <t>指導員人数</t>
    <rPh sb="0" eb="3">
      <t>シドウイン</t>
    </rPh>
    <rPh sb="3" eb="5">
      <t>ニンズウ</t>
    </rPh>
    <phoneticPr fontId="5"/>
  </si>
  <si>
    <t>研修実績集計</t>
    <rPh sb="0" eb="2">
      <t>ケンシュウ</t>
    </rPh>
    <rPh sb="2" eb="4">
      <t>ジッセキ</t>
    </rPh>
    <rPh sb="4" eb="6">
      <t>シュウケイ</t>
    </rPh>
    <phoneticPr fontId="5"/>
  </si>
  <si>
    <t>項　　目</t>
    <rPh sb="0" eb="1">
      <t>コウ</t>
    </rPh>
    <rPh sb="3" eb="4">
      <t>メ</t>
    </rPh>
    <phoneticPr fontId="5"/>
  </si>
  <si>
    <t>④</t>
  </si>
  <si>
    <t>⑤</t>
  </si>
  <si>
    <t>⑥</t>
  </si>
  <si>
    <t>⑦</t>
  </si>
  <si>
    <t>⑧</t>
  </si>
  <si>
    <t>⑨</t>
  </si>
  <si>
    <t>⑩</t>
    <phoneticPr fontId="5"/>
  </si>
  <si>
    <t>⑪</t>
    <phoneticPr fontId="5"/>
  </si>
  <si>
    <t>⑫</t>
    <phoneticPr fontId="5"/>
  </si>
  <si>
    <t>⑬</t>
    <phoneticPr fontId="5"/>
  </si>
  <si>
    <t>集</t>
    <rPh sb="0" eb="1">
      <t>シュウ</t>
    </rPh>
    <phoneticPr fontId="5"/>
  </si>
  <si>
    <t>休</t>
    <rPh sb="0" eb="1">
      <t>ヤス</t>
    </rPh>
    <phoneticPr fontId="5"/>
  </si>
  <si>
    <t>外</t>
    <rPh sb="0" eb="1">
      <t>ガイ</t>
    </rPh>
    <phoneticPr fontId="5"/>
  </si>
  <si>
    <t>①～⑬合計</t>
    <rPh sb="3" eb="5">
      <t>ゴウケイ</t>
    </rPh>
    <phoneticPr fontId="5"/>
  </si>
  <si>
    <t>計　　画</t>
    <rPh sb="0" eb="1">
      <t>ケイ</t>
    </rPh>
    <rPh sb="3" eb="4">
      <t>ガ</t>
    </rPh>
    <phoneticPr fontId="5"/>
  </si>
  <si>
    <t>当月実績</t>
    <rPh sb="0" eb="2">
      <t>トウゲツ</t>
    </rPh>
    <rPh sb="2" eb="4">
      <t>ジッセキ</t>
    </rPh>
    <phoneticPr fontId="5"/>
  </si>
  <si>
    <t>当月までの累計実績</t>
    <rPh sb="0" eb="2">
      <t>トウゲツ</t>
    </rPh>
    <rPh sb="5" eb="7">
      <t>ルイケイ</t>
    </rPh>
    <rPh sb="7" eb="9">
      <t>ジッセキ</t>
    </rPh>
    <phoneticPr fontId="5"/>
  </si>
  <si>
    <t>←この数字を様式2-11の作業種別日数の数字に使用。</t>
    <rPh sb="3" eb="5">
      <t>スウジ</t>
    </rPh>
    <rPh sb="6" eb="8">
      <t>ヨウシキ</t>
    </rPh>
    <rPh sb="13" eb="15">
      <t>サギョウ</t>
    </rPh>
    <rPh sb="15" eb="16">
      <t>シュ</t>
    </rPh>
    <rPh sb="16" eb="17">
      <t>ベツ</t>
    </rPh>
    <rPh sb="17" eb="19">
      <t>ニッスウ</t>
    </rPh>
    <rPh sb="20" eb="22">
      <t>スウジ</t>
    </rPh>
    <rPh sb="23" eb="25">
      <t>シヨウ</t>
    </rPh>
    <phoneticPr fontId="5"/>
  </si>
  <si>
    <t>○作業種一覧</t>
    <rPh sb="1" eb="3">
      <t>サギョウ</t>
    </rPh>
    <rPh sb="3" eb="4">
      <t>シュ</t>
    </rPh>
    <rPh sb="4" eb="6">
      <t>イチラン</t>
    </rPh>
    <phoneticPr fontId="5"/>
  </si>
  <si>
    <t>内容</t>
    <rPh sb="0" eb="2">
      <t>ナイヨウ</t>
    </rPh>
    <phoneticPr fontId="5"/>
  </si>
  <si>
    <t>①</t>
    <phoneticPr fontId="5"/>
  </si>
  <si>
    <t>資材・設備管理</t>
  </si>
  <si>
    <t>②</t>
    <phoneticPr fontId="5"/>
  </si>
  <si>
    <t>森林調査</t>
    <phoneticPr fontId="5"/>
  </si>
  <si>
    <t>③</t>
    <phoneticPr fontId="5"/>
  </si>
  <si>
    <t>造　　林</t>
    <phoneticPr fontId="5"/>
  </si>
  <si>
    <t>④</t>
    <phoneticPr fontId="5"/>
  </si>
  <si>
    <t>育　　林</t>
    <phoneticPr fontId="5"/>
  </si>
  <si>
    <t>⑤</t>
    <phoneticPr fontId="5"/>
  </si>
  <si>
    <t>伐　　倒</t>
    <phoneticPr fontId="5"/>
  </si>
  <si>
    <t>⑥</t>
    <phoneticPr fontId="5"/>
  </si>
  <si>
    <t>造　　材</t>
    <phoneticPr fontId="5"/>
  </si>
  <si>
    <t>⑦</t>
    <phoneticPr fontId="5"/>
  </si>
  <si>
    <t>集　　材</t>
    <phoneticPr fontId="5"/>
  </si>
  <si>
    <t>⑧</t>
    <phoneticPr fontId="5"/>
  </si>
  <si>
    <t>土場管理</t>
    <phoneticPr fontId="5"/>
  </si>
  <si>
    <t>⑨</t>
    <phoneticPr fontId="5"/>
  </si>
  <si>
    <t>輸送作業</t>
    <phoneticPr fontId="5"/>
  </si>
  <si>
    <t>⑩</t>
    <phoneticPr fontId="5"/>
  </si>
  <si>
    <t>森林作業道等維持管理</t>
    <rPh sb="0" eb="2">
      <t>シンリン</t>
    </rPh>
    <rPh sb="2" eb="4">
      <t>サギョウ</t>
    </rPh>
    <rPh sb="4" eb="5">
      <t>ドウ</t>
    </rPh>
    <rPh sb="5" eb="6">
      <t>トウ</t>
    </rPh>
    <rPh sb="6" eb="8">
      <t>イジ</t>
    </rPh>
    <rPh sb="8" eb="10">
      <t>カンリ</t>
    </rPh>
    <phoneticPr fontId="5"/>
  </si>
  <si>
    <t>⑪</t>
    <phoneticPr fontId="5"/>
  </si>
  <si>
    <t>除染・漂流物等処理</t>
    <rPh sb="0" eb="2">
      <t>ジョセン</t>
    </rPh>
    <rPh sb="3" eb="5">
      <t>ヒョウリュウ</t>
    </rPh>
    <rPh sb="5" eb="6">
      <t>ブツ</t>
    </rPh>
    <rPh sb="6" eb="7">
      <t>トウ</t>
    </rPh>
    <rPh sb="7" eb="9">
      <t>ショリ</t>
    </rPh>
    <phoneticPr fontId="5"/>
  </si>
  <si>
    <t>⑫</t>
    <phoneticPr fontId="5"/>
  </si>
  <si>
    <t>森林保護対策</t>
    <rPh sb="0" eb="2">
      <t>シンリン</t>
    </rPh>
    <rPh sb="2" eb="4">
      <t>ホゴ</t>
    </rPh>
    <rPh sb="4" eb="6">
      <t>タイサク</t>
    </rPh>
    <phoneticPr fontId="5"/>
  </si>
  <si>
    <t>⑬</t>
    <phoneticPr fontId="5"/>
  </si>
  <si>
    <t>森林作業道開設</t>
    <rPh sb="0" eb="2">
      <t>シンリン</t>
    </rPh>
    <rPh sb="2" eb="4">
      <t>サギョウ</t>
    </rPh>
    <rPh sb="4" eb="5">
      <t>ドウ</t>
    </rPh>
    <rPh sb="5" eb="7">
      <t>カイセツ</t>
    </rPh>
    <phoneticPr fontId="5"/>
  </si>
  <si>
    <t>休</t>
    <rPh sb="0" eb="1">
      <t>キュウ</t>
    </rPh>
    <phoneticPr fontId="5"/>
  </si>
  <si>
    <t>休暇</t>
    <rPh sb="0" eb="2">
      <t>キュウカ</t>
    </rPh>
    <phoneticPr fontId="5"/>
  </si>
  <si>
    <t>研修外作業</t>
    <rPh sb="0" eb="2">
      <t>ケンシュウ</t>
    </rPh>
    <rPh sb="2" eb="3">
      <t>ガイ</t>
    </rPh>
    <rPh sb="3" eb="5">
      <t>サギョウ</t>
    </rPh>
    <phoneticPr fontId="5"/>
  </si>
  <si>
    <t>集合研修</t>
    <rPh sb="0" eb="2">
      <t>シュウゴウ</t>
    </rPh>
    <rPh sb="2" eb="4">
      <t>ケンシュウ</t>
    </rPh>
    <phoneticPr fontId="5"/>
  </si>
  <si>
    <t>⑩</t>
    <phoneticPr fontId="5"/>
  </si>
  <si>
    <t>⑪</t>
    <phoneticPr fontId="5"/>
  </si>
  <si>
    <t>⑫</t>
    <phoneticPr fontId="5"/>
  </si>
  <si>
    <t>⑬</t>
    <phoneticPr fontId="5"/>
  </si>
  <si>
    <t>ID</t>
    <phoneticPr fontId="1"/>
  </si>
  <si>
    <t>ID</t>
    <phoneticPr fontId="5"/>
  </si>
  <si>
    <t>検索キー</t>
    <rPh sb="0" eb="2">
      <t>ケンサク</t>
    </rPh>
    <phoneticPr fontId="1"/>
  </si>
  <si>
    <t>当月までの
実地研修日数
（累計）</t>
    <rPh sb="0" eb="2">
      <t>トウゲツ</t>
    </rPh>
    <rPh sb="6" eb="8">
      <t>ジッチ</t>
    </rPh>
    <rPh sb="14" eb="16">
      <t>ルイケイ</t>
    </rPh>
    <phoneticPr fontId="1"/>
  </si>
  <si>
    <t>当月までの
集合研修日数
（累計）</t>
    <rPh sb="0" eb="2">
      <t>トウゲツ</t>
    </rPh>
    <rPh sb="6" eb="8">
      <t>シュウゴウ</t>
    </rPh>
    <rPh sb="14" eb="16">
      <t>ルイケイ</t>
    </rPh>
    <phoneticPr fontId="1"/>
  </si>
  <si>
    <t>前月の
実地研修日数
（累計）</t>
    <rPh sb="0" eb="2">
      <t>ゼンゲツ</t>
    </rPh>
    <rPh sb="4" eb="6">
      <t>ジッチ</t>
    </rPh>
    <phoneticPr fontId="1"/>
  </si>
  <si>
    <t>前月の
集合研修日数
（累計）</t>
    <rPh sb="0" eb="2">
      <t>ゼンゲツ</t>
    </rPh>
    <rPh sb="4" eb="6">
      <t>シュウゴウ</t>
    </rPh>
    <phoneticPr fontId="1"/>
  </si>
  <si>
    <t>様式10-3　②</t>
    <phoneticPr fontId="5"/>
  </si>
  <si>
    <t>整理者</t>
    <rPh sb="0" eb="2">
      <t>セイリ</t>
    </rPh>
    <rPh sb="2" eb="3">
      <t>シャ</t>
    </rPh>
    <phoneticPr fontId="5"/>
  </si>
  <si>
    <t>後期</t>
    <rPh sb="0" eb="2">
      <t>コウキ</t>
    </rPh>
    <phoneticPr fontId="5"/>
  </si>
  <si>
    <t>研修生氏名</t>
    <rPh sb="0" eb="3">
      <t>ケンシュウセイ</t>
    </rPh>
    <rPh sb="3" eb="5">
      <t>シメイ</t>
    </rPh>
    <phoneticPr fontId="5"/>
  </si>
  <si>
    <t>支給した賃金等</t>
    <rPh sb="0" eb="2">
      <t>シキュウ</t>
    </rPh>
    <rPh sb="4" eb="7">
      <t>チンギントウ</t>
    </rPh>
    <phoneticPr fontId="5"/>
  </si>
  <si>
    <t>技術習得推進費</t>
    <rPh sb="0" eb="2">
      <t>ギジュツ</t>
    </rPh>
    <rPh sb="2" eb="4">
      <t>シュウトク</t>
    </rPh>
    <rPh sb="4" eb="6">
      <t>スイシン</t>
    </rPh>
    <rPh sb="6" eb="7">
      <t>ヒ</t>
    </rPh>
    <phoneticPr fontId="5"/>
  </si>
  <si>
    <t>社会保険等
（経営体負担分）</t>
    <rPh sb="0" eb="2">
      <t>シャカイ</t>
    </rPh>
    <rPh sb="2" eb="5">
      <t>ホケントウ</t>
    </rPh>
    <rPh sb="10" eb="13">
      <t>フタンブン</t>
    </rPh>
    <phoneticPr fontId="5"/>
  </si>
  <si>
    <t>就業環境整備費</t>
    <rPh sb="0" eb="2">
      <t>シュウギョウ</t>
    </rPh>
    <rPh sb="2" eb="4">
      <t>カンキョウ</t>
    </rPh>
    <rPh sb="4" eb="7">
      <t>セイビヒ</t>
    </rPh>
    <phoneticPr fontId="5"/>
  </si>
  <si>
    <t>支給した
住宅手当</t>
    <rPh sb="0" eb="2">
      <t>シキュウ</t>
    </rPh>
    <rPh sb="5" eb="7">
      <t>ジュウタク</t>
    </rPh>
    <rPh sb="7" eb="9">
      <t>テアテ</t>
    </rPh>
    <phoneticPr fontId="5"/>
  </si>
  <si>
    <t>雇用促進支援費</t>
    <rPh sb="0" eb="2">
      <t>コヨウ</t>
    </rPh>
    <rPh sb="2" eb="4">
      <t>ソクシン</t>
    </rPh>
    <rPh sb="4" eb="6">
      <t>シエン</t>
    </rPh>
    <rPh sb="6" eb="7">
      <t>ヒ</t>
    </rPh>
    <phoneticPr fontId="5"/>
  </si>
  <si>
    <t>資材費</t>
    <rPh sb="0" eb="2">
      <t>シザイ</t>
    </rPh>
    <rPh sb="2" eb="3">
      <t>ヒ</t>
    </rPh>
    <phoneticPr fontId="5"/>
  </si>
  <si>
    <t>研修準備費</t>
    <rPh sb="0" eb="2">
      <t>ケンシュウ</t>
    </rPh>
    <rPh sb="2" eb="4">
      <t>ジュンビ</t>
    </rPh>
    <rPh sb="4" eb="5">
      <t>ヒ</t>
    </rPh>
    <phoneticPr fontId="5"/>
  </si>
  <si>
    <t>安全向上対策費</t>
    <rPh sb="0" eb="2">
      <t>アンゼン</t>
    </rPh>
    <rPh sb="2" eb="4">
      <t>コウジョウ</t>
    </rPh>
    <rPh sb="4" eb="6">
      <t>タイサク</t>
    </rPh>
    <rPh sb="6" eb="7">
      <t>ヒ</t>
    </rPh>
    <phoneticPr fontId="5"/>
  </si>
  <si>
    <t>研修環境整備費</t>
    <rPh sb="0" eb="2">
      <t>ケンシュウ</t>
    </rPh>
    <rPh sb="2" eb="4">
      <t>カンキョウ</t>
    </rPh>
    <rPh sb="4" eb="6">
      <t>セイビ</t>
    </rPh>
    <rPh sb="6" eb="7">
      <t>ヒ</t>
    </rPh>
    <phoneticPr fontId="5"/>
  </si>
  <si>
    <t>備考</t>
    <rPh sb="0" eb="2">
      <t>ビコウ</t>
    </rPh>
    <phoneticPr fontId="5"/>
  </si>
  <si>
    <t>ＴＲ</t>
    <phoneticPr fontId="5"/>
  </si>
  <si>
    <t>ＦＷ1</t>
    <phoneticPr fontId="5"/>
  </si>
  <si>
    <t>ＦＷ2</t>
    <phoneticPr fontId="5"/>
  </si>
  <si>
    <t>ＦＷ3</t>
    <phoneticPr fontId="5"/>
  </si>
  <si>
    <t>TR計</t>
    <rPh sb="2" eb="3">
      <t>ケイ</t>
    </rPh>
    <phoneticPr fontId="5"/>
  </si>
  <si>
    <t>番号</t>
    <rPh sb="0" eb="2">
      <t>バンゴウ</t>
    </rPh>
    <phoneticPr fontId="1"/>
  </si>
  <si>
    <t>前年度_3月</t>
    <rPh sb="0" eb="2">
      <t>ゼンネン</t>
    </rPh>
    <rPh sb="2" eb="3">
      <t>ド</t>
    </rPh>
    <rPh sb="5" eb="6">
      <t>ツキ</t>
    </rPh>
    <phoneticPr fontId="5"/>
  </si>
  <si>
    <t>4月</t>
    <rPh sb="1" eb="2">
      <t>ツキ</t>
    </rPh>
    <phoneticPr fontId="5"/>
  </si>
  <si>
    <t>5月</t>
    <rPh sb="1" eb="2">
      <t>ツキ</t>
    </rPh>
    <phoneticPr fontId="5"/>
  </si>
  <si>
    <t>6月</t>
  </si>
  <si>
    <t>7月</t>
  </si>
  <si>
    <t>8月</t>
  </si>
  <si>
    <t>9月</t>
  </si>
  <si>
    <t>10月</t>
  </si>
  <si>
    <t>11月</t>
  </si>
  <si>
    <t>12月</t>
  </si>
  <si>
    <t>1月</t>
  </si>
  <si>
    <t>2月</t>
  </si>
  <si>
    <t>3月</t>
  </si>
  <si>
    <t>元日</t>
  </si>
  <si>
    <t>天皇誕生日</t>
    <rPh sb="0" eb="2">
      <t>テンノウ</t>
    </rPh>
    <rPh sb="2" eb="5">
      <t>タンジョウビ</t>
    </rPh>
    <phoneticPr fontId="5"/>
  </si>
  <si>
    <t>海の日</t>
    <phoneticPr fontId="5"/>
  </si>
  <si>
    <t>スポーツの日</t>
    <phoneticPr fontId="5"/>
  </si>
  <si>
    <t>様式10-3　③</t>
    <phoneticPr fontId="5"/>
  </si>
  <si>
    <t>助成対象研修生数（人）</t>
    <rPh sb="0" eb="2">
      <t>ジョセイ</t>
    </rPh>
    <rPh sb="2" eb="4">
      <t>タイショウ</t>
    </rPh>
    <rPh sb="4" eb="7">
      <t>ケンシュウセイ</t>
    </rPh>
    <rPh sb="7" eb="8">
      <t>スウ</t>
    </rPh>
    <rPh sb="9" eb="10">
      <t>ニン</t>
    </rPh>
    <phoneticPr fontId="5"/>
  </si>
  <si>
    <t>内 女性数</t>
    <rPh sb="0" eb="1">
      <t>ウチ</t>
    </rPh>
    <phoneticPr fontId="5"/>
  </si>
  <si>
    <t>TR</t>
    <phoneticPr fontId="5"/>
  </si>
  <si>
    <t>FW1</t>
    <phoneticPr fontId="5"/>
  </si>
  <si>
    <t>FW2</t>
    <phoneticPr fontId="5"/>
  </si>
  <si>
    <t>FW3</t>
    <phoneticPr fontId="5"/>
  </si>
  <si>
    <t>金額</t>
    <rPh sb="0" eb="2">
      <t>キンガク</t>
    </rPh>
    <phoneticPr fontId="5"/>
  </si>
  <si>
    <t>指導日数</t>
    <rPh sb="0" eb="2">
      <t>シドウ</t>
    </rPh>
    <rPh sb="2" eb="4">
      <t>ニッスウ</t>
    </rPh>
    <phoneticPr fontId="5"/>
  </si>
  <si>
    <t>助成額</t>
    <rPh sb="0" eb="3">
      <t>ジョセイガク</t>
    </rPh>
    <phoneticPr fontId="5"/>
  </si>
  <si>
    <t>指導費</t>
    <rPh sb="0" eb="2">
      <t>シドウ</t>
    </rPh>
    <rPh sb="2" eb="3">
      <t>ヒ</t>
    </rPh>
    <phoneticPr fontId="5"/>
  </si>
  <si>
    <t>指導員1人以上</t>
    <rPh sb="0" eb="3">
      <t>シドウイン</t>
    </rPh>
    <rPh sb="4" eb="5">
      <t>リ</t>
    </rPh>
    <rPh sb="5" eb="7">
      <t>イジョウ</t>
    </rPh>
    <phoneticPr fontId="5"/>
  </si>
  <si>
    <t>指導員2人以上</t>
    <rPh sb="0" eb="3">
      <t>シドウイン</t>
    </rPh>
    <rPh sb="4" eb="5">
      <t>リ</t>
    </rPh>
    <rPh sb="5" eb="7">
      <t>イジョウ</t>
    </rPh>
    <phoneticPr fontId="5"/>
  </si>
  <si>
    <t>指導員3人以上</t>
    <rPh sb="0" eb="3">
      <t>シドウイン</t>
    </rPh>
    <rPh sb="4" eb="5">
      <t>ニン</t>
    </rPh>
    <rPh sb="5" eb="7">
      <t>イジョウ</t>
    </rPh>
    <phoneticPr fontId="5"/>
  </si>
  <si>
    <t>計</t>
    <rPh sb="0" eb="1">
      <t>ケイ</t>
    </rPh>
    <phoneticPr fontId="5"/>
  </si>
  <si>
    <t>技術習得推進費</t>
    <rPh sb="0" eb="2">
      <t>ギジュツ</t>
    </rPh>
    <rPh sb="2" eb="4">
      <t>シュウトク</t>
    </rPh>
    <rPh sb="4" eb="7">
      <t>スイシンヒ</t>
    </rPh>
    <phoneticPr fontId="5"/>
  </si>
  <si>
    <t>労災保険料</t>
    <rPh sb="0" eb="2">
      <t>ロウサイ</t>
    </rPh>
    <rPh sb="2" eb="5">
      <t>ホケンリョウ</t>
    </rPh>
    <phoneticPr fontId="5"/>
  </si>
  <si>
    <t>雇用促進支援費</t>
    <rPh sb="0" eb="2">
      <t>コヨウ</t>
    </rPh>
    <rPh sb="2" eb="4">
      <t>ソクシン</t>
    </rPh>
    <rPh sb="4" eb="7">
      <t>シエンヒ</t>
    </rPh>
    <phoneticPr fontId="5"/>
  </si>
  <si>
    <t>研修業務管理費</t>
    <rPh sb="0" eb="2">
      <t>ケンシュウ</t>
    </rPh>
    <rPh sb="2" eb="4">
      <t>ギョウム</t>
    </rPh>
    <rPh sb="4" eb="7">
      <t>カンリヒ</t>
    </rPh>
    <phoneticPr fontId="5"/>
  </si>
  <si>
    <t>資材費</t>
    <rPh sb="0" eb="3">
      <t>シザイヒ</t>
    </rPh>
    <phoneticPr fontId="5"/>
  </si>
  <si>
    <t>合　　　計</t>
    <phoneticPr fontId="5"/>
  </si>
  <si>
    <t>下期計</t>
    <rPh sb="0" eb="1">
      <t>シタ</t>
    </rPh>
    <rPh sb="2" eb="3">
      <t>ケイ</t>
    </rPh>
    <phoneticPr fontId="5"/>
  </si>
  <si>
    <t>助成額積算計</t>
    <rPh sb="0" eb="3">
      <t>ジョセイガク</t>
    </rPh>
    <rPh sb="3" eb="5">
      <t>セキサン</t>
    </rPh>
    <rPh sb="5" eb="6">
      <t>ケイ</t>
    </rPh>
    <phoneticPr fontId="5"/>
  </si>
  <si>
    <t>備　　　考</t>
    <rPh sb="0" eb="1">
      <t>トモ</t>
    </rPh>
    <rPh sb="4" eb="5">
      <t>コウ</t>
    </rPh>
    <phoneticPr fontId="5"/>
  </si>
  <si>
    <t>ＦＷ1計</t>
    <rPh sb="3" eb="4">
      <t>ケイ</t>
    </rPh>
    <phoneticPr fontId="5"/>
  </si>
  <si>
    <t>ＦＷ2計</t>
    <rPh sb="3" eb="4">
      <t>ケイ</t>
    </rPh>
    <phoneticPr fontId="5"/>
  </si>
  <si>
    <t>ＦＷ3計</t>
    <rPh sb="3" eb="4">
      <t>ケイ</t>
    </rPh>
    <phoneticPr fontId="5"/>
  </si>
  <si>
    <t>4</t>
    <phoneticPr fontId="1"/>
  </si>
  <si>
    <t>5</t>
    <phoneticPr fontId="1"/>
  </si>
  <si>
    <t>6</t>
    <phoneticPr fontId="1"/>
  </si>
  <si>
    <t>FW計</t>
    <rPh sb="2" eb="3">
      <t>ケイ</t>
    </rPh>
    <phoneticPr fontId="5"/>
  </si>
  <si>
    <t>技能講習等受講費</t>
    <rPh sb="0" eb="2">
      <t>ギノウ</t>
    </rPh>
    <rPh sb="2" eb="4">
      <t>コウシュウ</t>
    </rPh>
    <rPh sb="4" eb="5">
      <t>トウ</t>
    </rPh>
    <rPh sb="5" eb="7">
      <t>ジュコウ</t>
    </rPh>
    <rPh sb="7" eb="8">
      <t>ヒ</t>
    </rPh>
    <phoneticPr fontId="5"/>
  </si>
  <si>
    <t>4月-6月　計</t>
    <rPh sb="1" eb="2">
      <t>ガツ</t>
    </rPh>
    <rPh sb="4" eb="5">
      <t>ガツ</t>
    </rPh>
    <rPh sb="6" eb="7">
      <t>ケイ</t>
    </rPh>
    <phoneticPr fontId="5"/>
  </si>
  <si>
    <t>助成額積算計（実績確認用）</t>
    <rPh sb="0" eb="3">
      <t>ジョセイガク</t>
    </rPh>
    <rPh sb="3" eb="5">
      <t>セキサン</t>
    </rPh>
    <rPh sb="5" eb="6">
      <t>ケイ</t>
    </rPh>
    <rPh sb="7" eb="9">
      <t>ジッセキ</t>
    </rPh>
    <rPh sb="9" eb="12">
      <t>カクニンヨウ</t>
    </rPh>
    <phoneticPr fontId="5"/>
  </si>
  <si>
    <t>科目</t>
    <rPh sb="0" eb="2">
      <t>カモク</t>
    </rPh>
    <phoneticPr fontId="5"/>
  </si>
  <si>
    <t>TR/多能工化研修 記録簿月集計表　　　　　　</t>
    <rPh sb="13" eb="14">
      <t>ツキ</t>
    </rPh>
    <rPh sb="16" eb="17">
      <t>ヒョウ</t>
    </rPh>
    <phoneticPr fontId="5"/>
  </si>
  <si>
    <t>TR/多能工化研修 経費等月集計表</t>
    <rPh sb="7" eb="9">
      <t>ケンシュウ</t>
    </rPh>
    <rPh sb="10" eb="12">
      <t>ケイヒ</t>
    </rPh>
    <rPh sb="12" eb="13">
      <t>トウ</t>
    </rPh>
    <rPh sb="13" eb="14">
      <t>ツキ</t>
    </rPh>
    <rPh sb="14" eb="17">
      <t>シュウケイヒョウ</t>
    </rPh>
    <phoneticPr fontId="5"/>
  </si>
  <si>
    <t>多能工化</t>
    <phoneticPr fontId="1"/>
  </si>
  <si>
    <t>TR多能工計</t>
    <rPh sb="5" eb="6">
      <t>ケイ</t>
    </rPh>
    <phoneticPr fontId="5"/>
  </si>
  <si>
    <t>多能工計</t>
    <rPh sb="3" eb="4">
      <t>ケイ</t>
    </rPh>
    <phoneticPr fontId="5"/>
  </si>
  <si>
    <t>多能工（伐採）</t>
    <rPh sb="0" eb="3">
      <t>タノウコウ</t>
    </rPh>
    <rPh sb="4" eb="6">
      <t>バッサイ</t>
    </rPh>
    <phoneticPr fontId="5"/>
  </si>
  <si>
    <t>講習等受講費</t>
    <rPh sb="0" eb="2">
      <t>コウシュウ</t>
    </rPh>
    <rPh sb="2" eb="3">
      <t>トウ</t>
    </rPh>
    <rPh sb="3" eb="5">
      <t>ジュコウ</t>
    </rPh>
    <rPh sb="5" eb="6">
      <t>ヒ</t>
    </rPh>
    <phoneticPr fontId="5"/>
  </si>
  <si>
    <t>※R6FW研修生がいる経営体は6月からはR6研修記録簿月集計表を使用してください。</t>
    <rPh sb="5" eb="8">
      <t>ケンシュウセイ</t>
    </rPh>
    <rPh sb="11" eb="14">
      <t>ケイエイタイ</t>
    </rPh>
    <rPh sb="16" eb="17">
      <t>ガツ</t>
    </rPh>
    <rPh sb="22" eb="27">
      <t>ケンシュウキロクボ</t>
    </rPh>
    <rPh sb="27" eb="31">
      <t>ツキシュウケイヒョウ</t>
    </rPh>
    <rPh sb="32" eb="34">
      <t>シヨウ</t>
    </rPh>
    <phoneticPr fontId="1"/>
  </si>
  <si>
    <r>
      <t>令和５年度補正　TR/多能工化研修</t>
    </r>
    <r>
      <rPr>
        <b/>
        <sz val="24"/>
        <color rgb="FFFF0000"/>
        <rFont val="ＭＳ Ｐゴシック"/>
        <family val="3"/>
        <charset val="128"/>
      </rPr>
      <t>＋指導管理費</t>
    </r>
    <r>
      <rPr>
        <b/>
        <sz val="24"/>
        <rFont val="ＭＳ Ｐゴシック"/>
        <family val="3"/>
        <charset val="128"/>
      </rPr>
      <t>　記録簿年集計表</t>
    </r>
    <rPh sb="0" eb="2">
      <t>レイワ</t>
    </rPh>
    <rPh sb="3" eb="5">
      <t>ネンド</t>
    </rPh>
    <rPh sb="5" eb="7">
      <t>ホセイ</t>
    </rPh>
    <rPh sb="15" eb="17">
      <t>ケンシュウ</t>
    </rPh>
    <rPh sb="18" eb="20">
      <t>シドウ</t>
    </rPh>
    <rPh sb="20" eb="23">
      <t>カンリヒ</t>
    </rPh>
    <rPh sb="24" eb="27">
      <t>キロクボ</t>
    </rPh>
    <rPh sb="27" eb="28">
      <t>ネン</t>
    </rPh>
    <rPh sb="28" eb="30">
      <t>シュウケイ</t>
    </rPh>
    <rPh sb="30" eb="31">
      <t>ヒョウ</t>
    </rPh>
    <phoneticPr fontId="5"/>
  </si>
  <si>
    <t>令和５年度補正　TR研修　記録簿年集計表</t>
    <rPh sb="0" eb="2">
      <t>レイワ</t>
    </rPh>
    <rPh sb="3" eb="5">
      <t>ネンド</t>
    </rPh>
    <rPh sb="4" eb="5">
      <t>ド</t>
    </rPh>
    <rPh sb="5" eb="7">
      <t>ホセイ</t>
    </rPh>
    <rPh sb="10" eb="12">
      <t>ケンシュウ</t>
    </rPh>
    <rPh sb="13" eb="16">
      <t>キロクボ</t>
    </rPh>
    <rPh sb="16" eb="17">
      <t>ネン</t>
    </rPh>
    <rPh sb="17" eb="19">
      <t>シュウケイ</t>
    </rPh>
    <rPh sb="19" eb="20">
      <t>ヒョウ</t>
    </rPh>
    <phoneticPr fontId="5"/>
  </si>
  <si>
    <t>令和５年度補正　多能工化研修　記録簿年集計表</t>
    <rPh sb="0" eb="2">
      <t>レイワ</t>
    </rPh>
    <rPh sb="3" eb="5">
      <t>ネンド</t>
    </rPh>
    <rPh sb="4" eb="5">
      <t>ド</t>
    </rPh>
    <rPh sb="5" eb="7">
      <t>ホセイ</t>
    </rPh>
    <rPh sb="12" eb="14">
      <t>ケンシュウ</t>
    </rPh>
    <rPh sb="15" eb="18">
      <t>キロクボ</t>
    </rPh>
    <rPh sb="18" eb="19">
      <t>ネン</t>
    </rPh>
    <rPh sb="19" eb="21">
      <t>シュウケイ</t>
    </rPh>
    <rPh sb="21" eb="22">
      <t>ヒョウ</t>
    </rPh>
    <phoneticPr fontId="5"/>
  </si>
  <si>
    <t>祝日（令和6年）</t>
    <rPh sb="3" eb="5">
      <t>レイワ</t>
    </rPh>
    <rPh sb="6" eb="7">
      <t>ネン</t>
    </rPh>
    <phoneticPr fontId="5"/>
  </si>
  <si>
    <t>祝日（令和7年）</t>
    <rPh sb="3" eb="5">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</si>
</sst>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quot;¥&quot;#,##0_);\(&quot;¥&quot;#,##0\)"/>
    <numFmt numFmtId="177" formatCode="ggge&quot;年&quot;m&quot;月&quot;"/>
    <numFmt numFmtId="178" formatCode="#,##0_);[Red]\(#,##0\)"/>
    <numFmt numFmtId="179" formatCode="d"/>
    <numFmt numFmtId="180" formatCode="0_ "/>
    <numFmt numFmtId="181" formatCode="0.00_ "/>
    <numFmt numFmtId="182" formatCode="00000"/>
    <numFmt numFmtId="183" formatCode="@&quot;月&quot;"/>
  </numFmts>
  <fonts count="3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14"/>
      <name val="ＭＳ Ｐゴシック"/>
      <family val="3"/>
      <charset val="128"/>
    </font>
    <font>
      <sz val="6"/>
      <name val="ＭＳ Ｐゴシック"/>
      <family val="3"/>
      <charset val="128"/>
    </font>
    <font>
      <sz val="24"/>
      <name val="ＭＳ Ｐゴシック"/>
      <family val="3"/>
      <charset val="128"/>
    </font>
    <font>
      <sz val="12"/>
      <name val="ＭＳ Ｐゴシック"/>
      <family val="3"/>
      <charset val="128"/>
    </font>
    <font>
      <sz val="28"/>
      <name val="ＭＳ Ｐゴシック"/>
      <family val="3"/>
      <charset val="128"/>
    </font>
    <font>
      <sz val="22"/>
      <name val="ＭＳ Ｐゴシック"/>
      <family val="3"/>
      <charset val="128"/>
    </font>
    <font>
      <b/>
      <sz val="22"/>
      <name val="ＭＳ Ｐゴシック"/>
      <family val="3"/>
      <charset val="128"/>
    </font>
    <font>
      <sz val="26"/>
      <name val="ＭＳ Ｐゴシック"/>
      <family val="3"/>
      <charset val="128"/>
    </font>
    <font>
      <b/>
      <sz val="11"/>
      <name val="ＭＳ Ｐゴシック"/>
      <family val="3"/>
      <charset val="128"/>
    </font>
    <font>
      <sz val="8"/>
      <name val="ＭＳ Ｐゴシック"/>
      <family val="3"/>
      <charset val="128"/>
    </font>
    <font>
      <sz val="11"/>
      <color theme="1"/>
      <name val="ＭＳ Ｐゴシック"/>
      <family val="3"/>
      <charset val="128"/>
    </font>
    <font>
      <sz val="10"/>
      <color theme="1"/>
      <name val="ＭＳ Ｐゴシック"/>
      <family val="3"/>
      <charset val="128"/>
    </font>
    <font>
      <sz val="14"/>
      <color indexed="81"/>
      <name val="ＭＳ Ｐゴシック"/>
      <family val="3"/>
      <charset val="128"/>
    </font>
    <font>
      <sz val="11"/>
      <name val="ＭＳ ゴシック"/>
      <family val="3"/>
      <charset val="128"/>
    </font>
    <font>
      <sz val="11"/>
      <color theme="1"/>
      <name val="ＭＳ ゴシック"/>
      <family val="3"/>
      <charset val="128"/>
    </font>
    <font>
      <sz val="11"/>
      <color rgb="FFFF0000"/>
      <name val="ＭＳ Ｐゴシック"/>
      <family val="3"/>
      <charset val="128"/>
      <scheme val="minor"/>
    </font>
    <font>
      <b/>
      <sz val="24"/>
      <name val="ＭＳ Ｐゴシック"/>
      <family val="3"/>
      <charset val="128"/>
    </font>
    <font>
      <sz val="14"/>
      <color theme="1"/>
      <name val="ＭＳ Ｐゴシック"/>
      <family val="3"/>
      <charset val="128"/>
      <scheme val="minor"/>
    </font>
    <font>
      <sz val="14"/>
      <color theme="0" tint="-0.499984740745262"/>
      <name val="ＭＳ Ｐゴシック"/>
      <family val="3"/>
      <charset val="128"/>
    </font>
    <font>
      <sz val="11"/>
      <color theme="0"/>
      <name val="ＭＳ Ｐゴシック"/>
      <family val="3"/>
      <charset val="128"/>
    </font>
    <font>
      <sz val="14"/>
      <color rgb="FFFF0000"/>
      <name val="ＭＳ Ｐゴシック"/>
      <family val="3"/>
      <charset val="128"/>
    </font>
    <font>
      <sz val="12"/>
      <color theme="0"/>
      <name val="ＭＳ Ｐ明朝"/>
      <family val="1"/>
      <charset val="128"/>
    </font>
    <font>
      <sz val="14"/>
      <color theme="0" tint="-0.249977111117893"/>
      <name val="ＭＳ Ｐゴシック"/>
      <family val="3"/>
      <charset val="128"/>
    </font>
    <font>
      <sz val="14"/>
      <color rgb="FF00FF00"/>
      <name val="ＭＳ Ｐゴシック"/>
      <family val="3"/>
      <charset val="128"/>
    </font>
    <font>
      <sz val="14"/>
      <color rgb="FFFF9900"/>
      <name val="ＭＳ Ｐゴシック"/>
      <family val="3"/>
      <charset val="128"/>
    </font>
    <font>
      <b/>
      <sz val="11"/>
      <color rgb="FFFF0000"/>
      <name val="ＭＳ Ｐゴシック"/>
      <family val="3"/>
      <charset val="128"/>
    </font>
    <font>
      <b/>
      <sz val="20"/>
      <color indexed="81"/>
      <name val="MS P ゴシック"/>
      <family val="3"/>
      <charset val="128"/>
    </font>
    <font>
      <sz val="18"/>
      <color rgb="FFFF0000"/>
      <name val="ＭＳ Ｐゴシック"/>
      <family val="3"/>
      <charset val="128"/>
    </font>
    <font>
      <b/>
      <sz val="24"/>
      <color rgb="FFFF0000"/>
      <name val="ＭＳ Ｐゴシック"/>
      <family val="3"/>
      <charset val="128"/>
    </font>
    <font>
      <sz val="12"/>
      <color indexed="81"/>
      <name val="MS P ゴシック"/>
      <family val="3"/>
      <charset val="128"/>
    </font>
    <font>
      <sz val="12"/>
      <color theme="1"/>
      <name val="ＭＳ Ｐゴシック"/>
      <family val="3"/>
      <charset val="128"/>
      <scheme val="minor"/>
    </font>
    <font>
      <sz val="16"/>
      <color indexed="81"/>
      <name val="MS P ゴシック"/>
      <family val="3"/>
      <charset val="128"/>
    </font>
  </fonts>
  <fills count="15">
    <fill>
      <patternFill patternType="none"/>
    </fill>
    <fill>
      <patternFill patternType="gray125"/>
    </fill>
    <fill>
      <patternFill patternType="solid">
        <fgColor rgb="FFFF66FF"/>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5"/>
        <bgColor indexed="64"/>
      </patternFill>
    </fill>
    <fill>
      <patternFill patternType="solid">
        <fgColor theme="4"/>
        <bgColor indexed="64"/>
      </patternFill>
    </fill>
    <fill>
      <patternFill patternType="solid">
        <fgColor theme="6"/>
        <bgColor indexed="64"/>
      </patternFill>
    </fill>
    <fill>
      <patternFill patternType="solid">
        <fgColor theme="7"/>
        <bgColor indexed="64"/>
      </patternFill>
    </fill>
    <fill>
      <patternFill patternType="solid">
        <fgColor theme="9"/>
        <bgColor indexed="64"/>
      </patternFill>
    </fill>
    <fill>
      <patternFill patternType="solid">
        <fgColor rgb="FFFFFFFF"/>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CC99"/>
        <bgColor indexed="64"/>
      </patternFill>
    </fill>
    <fill>
      <patternFill patternType="solid">
        <fgColor rgb="FF66FF66"/>
        <bgColor indexed="64"/>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style="thin">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style="thin">
        <color indexed="64"/>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bottom style="thin">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medium">
        <color rgb="FFFF0000"/>
      </left>
      <right style="medium">
        <color rgb="FFFF0000"/>
      </right>
      <top style="medium">
        <color rgb="FFFF0000"/>
      </top>
      <bottom style="thin">
        <color indexed="64"/>
      </bottom>
      <diagonal/>
    </border>
    <border>
      <left/>
      <right style="hair">
        <color indexed="64"/>
      </right>
      <top style="medium">
        <color indexed="64"/>
      </top>
      <bottom style="thin">
        <color indexed="64"/>
      </bottom>
      <diagonal/>
    </border>
    <border>
      <left style="thick">
        <color rgb="FFFF0000"/>
      </left>
      <right style="thick">
        <color rgb="FFFF0000"/>
      </right>
      <top style="thick">
        <color rgb="FFFF0000"/>
      </top>
      <bottom style="thin">
        <color indexed="64"/>
      </bottom>
      <diagonal/>
    </border>
    <border>
      <left/>
      <right style="thin">
        <color indexed="64"/>
      </right>
      <top style="medium">
        <color indexed="64"/>
      </top>
      <bottom style="thin">
        <color indexed="64"/>
      </bottom>
      <diagonal/>
    </border>
    <border>
      <left style="medium">
        <color rgb="FFFF0000"/>
      </left>
      <right style="medium">
        <color rgb="FFFF0000"/>
      </right>
      <top style="thin">
        <color indexed="64"/>
      </top>
      <bottom style="thin">
        <color indexed="64"/>
      </bottom>
      <diagonal/>
    </border>
    <border>
      <left/>
      <right style="hair">
        <color indexed="64"/>
      </right>
      <top style="thin">
        <color indexed="64"/>
      </top>
      <bottom style="thin">
        <color indexed="64"/>
      </bottom>
      <diagonal/>
    </border>
    <border>
      <left style="thick">
        <color rgb="FFFF0000"/>
      </left>
      <right style="thick">
        <color rgb="FFFF0000"/>
      </right>
      <top style="thin">
        <color indexed="64"/>
      </top>
      <bottom style="thin">
        <color indexed="64"/>
      </bottom>
      <diagonal/>
    </border>
    <border>
      <left style="thin">
        <color indexed="64"/>
      </left>
      <right/>
      <top style="thin">
        <color indexed="64"/>
      </top>
      <bottom style="medium">
        <color indexed="64"/>
      </bottom>
      <diagonal/>
    </border>
    <border>
      <left style="medium">
        <color rgb="FFFF0000"/>
      </left>
      <right style="medium">
        <color rgb="FFFF0000"/>
      </right>
      <top style="thin">
        <color indexed="64"/>
      </top>
      <bottom style="medium">
        <color rgb="FFFF0000"/>
      </bottom>
      <diagonal/>
    </border>
    <border>
      <left/>
      <right style="hair">
        <color indexed="64"/>
      </right>
      <top style="thin">
        <color indexed="64"/>
      </top>
      <bottom style="medium">
        <color indexed="64"/>
      </bottom>
      <diagonal/>
    </border>
    <border>
      <left style="thick">
        <color rgb="FFFF0000"/>
      </left>
      <right style="thick">
        <color rgb="FFFF0000"/>
      </right>
      <top style="thin">
        <color indexed="64"/>
      </top>
      <bottom style="thick">
        <color rgb="FFFF0000"/>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hair">
        <color indexed="64"/>
      </right>
      <top style="medium">
        <color indexed="64"/>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hair">
        <color indexed="64"/>
      </right>
      <top/>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rgb="FF000000"/>
      </left>
      <right style="thin">
        <color rgb="FF000000"/>
      </right>
      <top style="thin">
        <color rgb="FF000000"/>
      </top>
      <bottom style="thin">
        <color rgb="FF000000"/>
      </bottom>
      <diagonal/>
    </border>
    <border>
      <left style="thick">
        <color rgb="FFFF0000"/>
      </left>
      <right style="thick">
        <color rgb="FFFF0000"/>
      </right>
      <top style="thick">
        <color rgb="FFFF0000"/>
      </top>
      <bottom style="thick">
        <color rgb="FFFF0000"/>
      </bottom>
      <diagonal/>
    </border>
    <border>
      <left style="medium">
        <color indexed="64"/>
      </left>
      <right style="medium">
        <color indexed="64"/>
      </right>
      <top style="medium">
        <color indexed="64"/>
      </top>
      <bottom style="medium">
        <color indexed="64"/>
      </bottom>
      <diagonal/>
    </border>
    <border>
      <left style="medium">
        <color rgb="FFFF0000"/>
      </left>
      <right style="medium">
        <color indexed="64"/>
      </right>
      <top style="medium">
        <color indexed="64"/>
      </top>
      <bottom style="thin">
        <color indexed="64"/>
      </bottom>
      <diagonal/>
    </border>
    <border>
      <left style="medium">
        <color rgb="FFFF0000"/>
      </left>
      <right style="medium">
        <color indexed="64"/>
      </right>
      <top style="thin">
        <color indexed="64"/>
      </top>
      <bottom style="thin">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medium">
        <color indexed="64"/>
      </right>
      <top/>
      <bottom style="medium">
        <color indexed="64"/>
      </bottom>
      <diagonal style="thin">
        <color indexed="64"/>
      </diagonal>
    </border>
    <border>
      <left style="medium">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style="thin">
        <color indexed="64"/>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style="thin">
        <color indexed="64"/>
      </right>
      <top style="medium">
        <color indexed="64"/>
      </top>
      <bottom/>
      <diagonal style="thin">
        <color indexed="64"/>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diagonalUp="1">
      <left/>
      <right/>
      <top/>
      <bottom/>
      <diagonal style="thin">
        <color indexed="64"/>
      </diagonal>
    </border>
    <border>
      <left style="medium">
        <color indexed="64"/>
      </left>
      <right/>
      <top style="medium">
        <color indexed="64"/>
      </top>
      <bottom style="thin">
        <color indexed="64"/>
      </bottom>
      <diagonal/>
    </border>
    <border>
      <left style="thick">
        <color rgb="FFFF0066"/>
      </left>
      <right style="thin">
        <color indexed="64"/>
      </right>
      <top style="thick">
        <color rgb="FFFF0066"/>
      </top>
      <bottom style="double">
        <color indexed="64"/>
      </bottom>
      <diagonal/>
    </border>
    <border>
      <left style="thin">
        <color indexed="64"/>
      </left>
      <right style="thin">
        <color indexed="64"/>
      </right>
      <top style="thick">
        <color rgb="FFFF0066"/>
      </top>
      <bottom style="double">
        <color indexed="64"/>
      </bottom>
      <diagonal/>
    </border>
    <border>
      <left style="thin">
        <color indexed="64"/>
      </left>
      <right style="thick">
        <color rgb="FFFF0066"/>
      </right>
      <top style="thick">
        <color rgb="FFFF0066"/>
      </top>
      <bottom style="double">
        <color indexed="64"/>
      </bottom>
      <diagonal/>
    </border>
    <border>
      <left style="thick">
        <color rgb="FFFF0066"/>
      </left>
      <right style="thin">
        <color indexed="64"/>
      </right>
      <top/>
      <bottom style="thin">
        <color indexed="64"/>
      </bottom>
      <diagonal/>
    </border>
    <border>
      <left style="thin">
        <color indexed="64"/>
      </left>
      <right style="thick">
        <color rgb="FFFF0066"/>
      </right>
      <top/>
      <bottom style="thin">
        <color indexed="64"/>
      </bottom>
      <diagonal/>
    </border>
    <border>
      <left style="thick">
        <color rgb="FFFF0066"/>
      </left>
      <right style="thin">
        <color indexed="64"/>
      </right>
      <top style="thin">
        <color indexed="64"/>
      </top>
      <bottom style="thick">
        <color rgb="FFFF0066"/>
      </bottom>
      <diagonal/>
    </border>
    <border>
      <left style="thin">
        <color indexed="64"/>
      </left>
      <right style="thin">
        <color indexed="64"/>
      </right>
      <top style="thin">
        <color indexed="64"/>
      </top>
      <bottom style="thick">
        <color rgb="FFFF0066"/>
      </bottom>
      <diagonal/>
    </border>
    <border>
      <left style="thin">
        <color indexed="64"/>
      </left>
      <right style="thick">
        <color rgb="FFFF0066"/>
      </right>
      <top style="thin">
        <color indexed="64"/>
      </top>
      <bottom style="thick">
        <color rgb="FFFF0066"/>
      </bottom>
      <diagonal/>
    </border>
    <border>
      <left style="medium">
        <color indexed="64"/>
      </left>
      <right style="medium">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style="medium">
        <color rgb="FFFF0000"/>
      </left>
      <right style="medium">
        <color rgb="FFFF0000"/>
      </right>
      <top style="thin">
        <color indexed="64"/>
      </top>
      <bottom/>
      <diagonal/>
    </border>
    <border>
      <left style="medium">
        <color rgb="FFFF0000"/>
      </left>
      <right style="medium">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xf numFmtId="0" fontId="3" fillId="0" borderId="0">
      <alignment vertical="center"/>
    </xf>
  </cellStyleXfs>
  <cellXfs count="728">
    <xf numFmtId="0" fontId="0" fillId="0" borderId="0" xfId="0">
      <alignment vertical="center"/>
    </xf>
    <xf numFmtId="0" fontId="4" fillId="0" borderId="2" xfId="2" applyFont="1" applyFill="1" applyBorder="1" applyAlignment="1" applyProtection="1">
      <alignment vertical="center"/>
    </xf>
    <xf numFmtId="0" fontId="4" fillId="0" borderId="0" xfId="2" applyFont="1" applyFill="1" applyBorder="1" applyAlignment="1" applyProtection="1">
      <alignment vertical="center"/>
    </xf>
    <xf numFmtId="0" fontId="4" fillId="0" borderId="0" xfId="2" applyFont="1" applyFill="1" applyBorder="1" applyAlignment="1" applyProtection="1">
      <alignment vertical="center" shrinkToFit="1"/>
    </xf>
    <xf numFmtId="0" fontId="2" fillId="0" borderId="0" xfId="3" applyFont="1" applyFill="1" applyAlignment="1" applyProtection="1">
      <alignment vertical="center"/>
    </xf>
    <xf numFmtId="0" fontId="4" fillId="0" borderId="0" xfId="3" applyFont="1" applyFill="1" applyAlignment="1" applyProtection="1">
      <alignment vertical="center"/>
    </xf>
    <xf numFmtId="0" fontId="6" fillId="0" borderId="0" xfId="3" applyFont="1" applyFill="1" applyAlignment="1" applyProtection="1">
      <alignment horizontal="center" vertical="center"/>
    </xf>
    <xf numFmtId="0" fontId="4" fillId="0" borderId="0" xfId="3" applyFont="1" applyFill="1" applyBorder="1" applyAlignment="1" applyProtection="1">
      <alignment vertical="center"/>
    </xf>
    <xf numFmtId="0" fontId="2" fillId="0" borderId="0" xfId="3" applyFont="1" applyFill="1" applyBorder="1" applyAlignment="1" applyProtection="1">
      <alignment vertical="center"/>
    </xf>
    <xf numFmtId="0" fontId="8" fillId="0" borderId="0" xfId="3" applyFont="1" applyFill="1" applyBorder="1" applyAlignment="1" applyProtection="1">
      <alignment horizontal="center" vertical="center"/>
    </xf>
    <xf numFmtId="0" fontId="9" fillId="0" borderId="0" xfId="3" applyFont="1" applyFill="1" applyBorder="1" applyAlignment="1" applyProtection="1">
      <alignment horizontal="center" vertical="center"/>
    </xf>
    <xf numFmtId="0" fontId="6" fillId="0" borderId="0" xfId="3" applyFont="1" applyFill="1" applyBorder="1" applyAlignment="1" applyProtection="1">
      <alignment horizontal="center" vertical="center"/>
    </xf>
    <xf numFmtId="0" fontId="7" fillId="0" borderId="1" xfId="3" applyFont="1" applyFill="1" applyBorder="1" applyAlignment="1" applyProtection="1">
      <alignment horizontal="center" vertical="center"/>
    </xf>
    <xf numFmtId="178" fontId="2" fillId="0" borderId="0" xfId="1" applyNumberFormat="1" applyFont="1" applyFill="1" applyBorder="1" applyAlignment="1" applyProtection="1">
      <alignment vertical="center"/>
    </xf>
    <xf numFmtId="178" fontId="2" fillId="0" borderId="13" xfId="1" applyNumberFormat="1" applyFont="1" applyFill="1" applyBorder="1" applyAlignment="1" applyProtection="1">
      <alignment vertical="center"/>
    </xf>
    <xf numFmtId="178" fontId="7" fillId="0" borderId="21" xfId="3" applyNumberFormat="1" applyFont="1" applyFill="1" applyBorder="1" applyAlignment="1" applyProtection="1">
      <alignment horizontal="center" vertical="center" wrapText="1"/>
    </xf>
    <xf numFmtId="178" fontId="3" fillId="0" borderId="22" xfId="2" applyNumberFormat="1" applyFont="1" applyFill="1" applyBorder="1" applyAlignment="1" applyProtection="1">
      <alignment horizontal="left" vertical="center" shrinkToFit="1"/>
      <protection locked="0"/>
    </xf>
    <xf numFmtId="178" fontId="2" fillId="0" borderId="22" xfId="2" applyNumberFormat="1" applyFont="1" applyFill="1" applyBorder="1" applyAlignment="1" applyProtection="1">
      <alignment horizontal="center" vertical="center" wrapText="1"/>
      <protection locked="0"/>
    </xf>
    <xf numFmtId="180" fontId="2" fillId="0" borderId="24" xfId="3" applyNumberFormat="1" applyFont="1" applyFill="1" applyBorder="1" applyAlignment="1" applyProtection="1">
      <alignment vertical="center"/>
    </xf>
    <xf numFmtId="178" fontId="2" fillId="0" borderId="0" xfId="3" applyNumberFormat="1" applyFont="1" applyFill="1" applyAlignment="1" applyProtection="1">
      <alignment vertical="center"/>
    </xf>
    <xf numFmtId="178" fontId="7" fillId="0" borderId="26" xfId="3" applyNumberFormat="1" applyFont="1" applyFill="1" applyBorder="1" applyAlignment="1" applyProtection="1">
      <alignment horizontal="center" vertical="center" wrapText="1"/>
    </xf>
    <xf numFmtId="178" fontId="3" fillId="0" borderId="27" xfId="2" applyNumberFormat="1" applyFont="1" applyFill="1" applyBorder="1" applyAlignment="1" applyProtection="1">
      <alignment horizontal="left" vertical="center" shrinkToFit="1"/>
      <protection locked="0"/>
    </xf>
    <xf numFmtId="178" fontId="2" fillId="0" borderId="27" xfId="2" applyNumberFormat="1" applyFont="1" applyFill="1" applyBorder="1" applyAlignment="1" applyProtection="1">
      <alignment horizontal="center" vertical="center" wrapText="1"/>
      <protection locked="0"/>
    </xf>
    <xf numFmtId="180" fontId="2" fillId="0" borderId="29" xfId="3" applyNumberFormat="1" applyFont="1" applyFill="1" applyBorder="1" applyAlignment="1" applyProtection="1">
      <alignment vertical="center"/>
    </xf>
    <xf numFmtId="178" fontId="7" fillId="3" borderId="27" xfId="3" applyNumberFormat="1" applyFont="1" applyFill="1" applyBorder="1" applyAlignment="1" applyProtection="1">
      <alignment horizontal="center" vertical="center" wrapText="1"/>
    </xf>
    <xf numFmtId="178" fontId="2" fillId="0" borderId="27" xfId="2" applyNumberFormat="1" applyFont="1" applyFill="1" applyBorder="1" applyAlignment="1" applyProtection="1">
      <alignment horizontal="left" vertical="center" shrinkToFit="1"/>
      <protection locked="0"/>
    </xf>
    <xf numFmtId="178" fontId="2" fillId="0" borderId="32" xfId="2" applyNumberFormat="1" applyFont="1" applyFill="1" applyBorder="1" applyAlignment="1" applyProtection="1">
      <alignment horizontal="left" vertical="center" shrinkToFit="1"/>
      <protection locked="0"/>
    </xf>
    <xf numFmtId="178" fontId="2" fillId="0" borderId="32" xfId="2" applyNumberFormat="1" applyFont="1" applyFill="1" applyBorder="1" applyAlignment="1" applyProtection="1">
      <alignment horizontal="center" vertical="center" wrapText="1"/>
      <protection locked="0"/>
    </xf>
    <xf numFmtId="180" fontId="2" fillId="0" borderId="34" xfId="3" applyNumberFormat="1" applyFont="1" applyFill="1" applyBorder="1" applyAlignment="1" applyProtection="1">
      <alignment vertical="center"/>
    </xf>
    <xf numFmtId="178" fontId="2" fillId="0" borderId="18" xfId="1" applyNumberFormat="1" applyFont="1" applyFill="1" applyBorder="1" applyAlignment="1" applyProtection="1">
      <alignment horizontal="center" vertical="center" wrapText="1"/>
    </xf>
    <xf numFmtId="178" fontId="2" fillId="0" borderId="18" xfId="1" applyNumberFormat="1" applyFont="1" applyFill="1" applyBorder="1" applyAlignment="1" applyProtection="1">
      <alignment horizontal="center" vertical="center"/>
    </xf>
    <xf numFmtId="178" fontId="2" fillId="0" borderId="38" xfId="1" applyNumberFormat="1" applyFont="1" applyFill="1" applyBorder="1" applyAlignment="1" applyProtection="1">
      <alignment horizontal="center" vertical="center"/>
    </xf>
    <xf numFmtId="178" fontId="2" fillId="0" borderId="38" xfId="1" applyNumberFormat="1" applyFont="1" applyFill="1" applyBorder="1" applyAlignment="1" applyProtection="1">
      <alignment horizontal="center" vertical="center" wrapText="1"/>
    </xf>
    <xf numFmtId="178" fontId="2" fillId="0" borderId="38" xfId="1" applyNumberFormat="1" applyFont="1" applyFill="1" applyBorder="1" applyAlignment="1" applyProtection="1">
      <alignment horizontal="center" vertical="center" wrapText="1"/>
      <protection locked="0"/>
    </xf>
    <xf numFmtId="178" fontId="2" fillId="0" borderId="38" xfId="1" applyNumberFormat="1" applyFont="1" applyFill="1" applyBorder="1" applyAlignment="1" applyProtection="1">
      <alignment horizontal="center" vertical="center"/>
      <protection locked="0"/>
    </xf>
    <xf numFmtId="0" fontId="2" fillId="0" borderId="0" xfId="3" applyFont="1" applyFill="1" applyAlignment="1" applyProtection="1">
      <alignment vertical="top" wrapText="1"/>
    </xf>
    <xf numFmtId="178" fontId="2" fillId="0" borderId="45" xfId="3" applyNumberFormat="1" applyFont="1" applyFill="1" applyBorder="1" applyAlignment="1" applyProtection="1">
      <alignment horizontal="center" vertical="center"/>
    </xf>
    <xf numFmtId="178" fontId="2" fillId="0" borderId="46" xfId="3" applyNumberFormat="1" applyFont="1" applyFill="1" applyBorder="1" applyAlignment="1" applyProtection="1">
      <alignment horizontal="center" vertical="center"/>
    </xf>
    <xf numFmtId="178" fontId="2" fillId="0" borderId="47" xfId="3" applyNumberFormat="1" applyFont="1" applyFill="1" applyBorder="1" applyAlignment="1" applyProtection="1">
      <alignment horizontal="center" vertical="center"/>
    </xf>
    <xf numFmtId="179" fontId="12" fillId="0" borderId="1" xfId="3" applyNumberFormat="1" applyFont="1" applyFill="1" applyBorder="1" applyAlignment="1" applyProtection="1">
      <alignment horizontal="center" vertical="center"/>
    </xf>
    <xf numFmtId="178" fontId="3" fillId="0" borderId="58" xfId="2" applyNumberFormat="1" applyFont="1" applyFill="1" applyBorder="1" applyAlignment="1" applyProtection="1">
      <alignment horizontal="left" vertical="center" shrinkToFit="1"/>
      <protection locked="0"/>
    </xf>
    <xf numFmtId="178" fontId="2" fillId="0" borderId="58" xfId="2" applyNumberFormat="1" applyFont="1" applyFill="1" applyBorder="1" applyAlignment="1" applyProtection="1">
      <alignment horizontal="center" vertical="center" wrapText="1"/>
      <protection locked="0"/>
    </xf>
    <xf numFmtId="178" fontId="2" fillId="0" borderId="62" xfId="2" applyNumberFormat="1" applyFont="1" applyFill="1" applyBorder="1" applyAlignment="1" applyProtection="1">
      <alignment horizontal="center" vertical="center" wrapText="1"/>
      <protection locked="0"/>
    </xf>
    <xf numFmtId="178" fontId="2" fillId="0" borderId="65" xfId="2" applyNumberFormat="1" applyFont="1" applyFill="1" applyBorder="1" applyAlignment="1" applyProtection="1">
      <alignment horizontal="center" vertical="center" wrapText="1"/>
      <protection locked="0"/>
    </xf>
    <xf numFmtId="178" fontId="2" fillId="0" borderId="68" xfId="1" applyNumberFormat="1" applyFont="1" applyFill="1" applyBorder="1" applyAlignment="1" applyProtection="1">
      <alignment vertical="top" wrapText="1"/>
    </xf>
    <xf numFmtId="178" fontId="2" fillId="0" borderId="68" xfId="1" applyNumberFormat="1" applyFont="1" applyFill="1" applyBorder="1" applyAlignment="1" applyProtection="1">
      <alignment vertical="top"/>
    </xf>
    <xf numFmtId="178" fontId="2" fillId="0" borderId="0" xfId="1" applyNumberFormat="1" applyFont="1" applyFill="1" applyBorder="1" applyAlignment="1" applyProtection="1">
      <alignment vertical="top" wrapText="1"/>
    </xf>
    <xf numFmtId="178" fontId="2" fillId="0" borderId="69" xfId="2" applyNumberFormat="1" applyFont="1" applyFill="1" applyBorder="1" applyAlignment="1" applyProtection="1">
      <alignment horizontal="left" vertical="center" shrinkToFit="1"/>
      <protection locked="0"/>
    </xf>
    <xf numFmtId="178" fontId="2" fillId="0" borderId="69" xfId="2" applyNumberFormat="1" applyFont="1" applyFill="1" applyBorder="1" applyAlignment="1" applyProtection="1">
      <alignment horizontal="center" vertical="center" wrapText="1"/>
      <protection locked="0"/>
    </xf>
    <xf numFmtId="178" fontId="2" fillId="0" borderId="18" xfId="2" applyNumberFormat="1" applyFont="1" applyFill="1" applyBorder="1" applyAlignment="1" applyProtection="1">
      <alignment horizontal="center" vertical="center" wrapText="1"/>
    </xf>
    <xf numFmtId="0" fontId="14" fillId="0" borderId="1" xfId="3" applyFont="1" applyFill="1" applyBorder="1" applyAlignment="1" applyProtection="1">
      <alignment horizontal="center" vertical="center"/>
    </xf>
    <xf numFmtId="0" fontId="2" fillId="0" borderId="1" xfId="3" applyFont="1" applyFill="1" applyBorder="1" applyAlignment="1" applyProtection="1">
      <alignment horizontal="center" vertical="center"/>
    </xf>
    <xf numFmtId="0" fontId="2" fillId="0" borderId="1" xfId="3" applyFont="1" applyFill="1" applyBorder="1" applyAlignment="1" applyProtection="1">
      <alignment vertical="center"/>
      <protection locked="0"/>
    </xf>
    <xf numFmtId="0" fontId="2" fillId="0" borderId="1" xfId="3" applyFont="1" applyFill="1" applyBorder="1" applyAlignment="1" applyProtection="1">
      <alignment vertical="center"/>
    </xf>
    <xf numFmtId="0" fontId="15" fillId="0" borderId="1" xfId="3" applyFont="1" applyFill="1" applyBorder="1" applyAlignment="1" applyProtection="1">
      <alignment horizontal="center" vertical="center"/>
    </xf>
    <xf numFmtId="0" fontId="2" fillId="0" borderId="0" xfId="3" applyFont="1" applyFill="1" applyBorder="1" applyAlignment="1" applyProtection="1">
      <alignment vertical="top" wrapText="1"/>
    </xf>
    <xf numFmtId="0" fontId="14" fillId="0" borderId="0" xfId="3" applyFont="1" applyFill="1" applyAlignment="1" applyProtection="1">
      <alignment vertical="center"/>
    </xf>
    <xf numFmtId="178" fontId="12" fillId="0" borderId="1" xfId="3" applyNumberFormat="1" applyFont="1" applyFill="1" applyBorder="1" applyAlignment="1" applyProtection="1">
      <alignment vertical="center"/>
    </xf>
    <xf numFmtId="178" fontId="12" fillId="0" borderId="1" xfId="3" applyNumberFormat="1" applyFont="1" applyFill="1" applyBorder="1" applyAlignment="1" applyProtection="1">
      <alignment horizontal="center" vertical="center"/>
    </xf>
    <xf numFmtId="0" fontId="7"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center"/>
    </xf>
    <xf numFmtId="178" fontId="7" fillId="3" borderId="22" xfId="3" applyNumberFormat="1" applyFont="1" applyFill="1" applyBorder="1" applyAlignment="1" applyProtection="1">
      <alignment horizontal="center" vertical="center" wrapText="1"/>
    </xf>
    <xf numFmtId="178" fontId="7" fillId="3" borderId="32" xfId="3" applyNumberFormat="1" applyFont="1" applyFill="1" applyBorder="1" applyAlignment="1" applyProtection="1">
      <alignment horizontal="center" vertical="center" wrapText="1"/>
    </xf>
    <xf numFmtId="182" fontId="7" fillId="3" borderId="57" xfId="3" applyNumberFormat="1" applyFont="1" applyFill="1" applyBorder="1" applyAlignment="1" applyProtection="1">
      <alignment horizontal="center" vertical="center" wrapText="1"/>
    </xf>
    <xf numFmtId="182" fontId="7" fillId="3" borderId="61" xfId="3" applyNumberFormat="1" applyFont="1" applyFill="1" applyBorder="1" applyAlignment="1" applyProtection="1">
      <alignment horizontal="center" vertical="center" wrapText="1"/>
    </xf>
    <xf numFmtId="182" fontId="7" fillId="3" borderId="69" xfId="3" applyNumberFormat="1" applyFont="1" applyFill="1" applyBorder="1" applyAlignment="1" applyProtection="1">
      <alignment horizontal="center" vertical="center" wrapText="1"/>
    </xf>
    <xf numFmtId="178" fontId="2" fillId="0" borderId="8" xfId="1" applyNumberFormat="1" applyFont="1" applyFill="1" applyBorder="1" applyAlignment="1" applyProtection="1">
      <alignment vertical="center"/>
    </xf>
    <xf numFmtId="178" fontId="2" fillId="0" borderId="13" xfId="1" applyNumberFormat="1" applyFont="1" applyFill="1" applyBorder="1" applyAlignment="1" applyProtection="1">
      <alignment vertical="top" wrapText="1"/>
    </xf>
    <xf numFmtId="178" fontId="2" fillId="0" borderId="78" xfId="2" applyNumberFormat="1" applyFont="1" applyFill="1" applyBorder="1" applyAlignment="1" applyProtection="1">
      <alignment horizontal="center" vertical="center" wrapText="1"/>
      <protection locked="0"/>
    </xf>
    <xf numFmtId="178" fontId="2" fillId="0" borderId="60" xfId="2" applyNumberFormat="1" applyFont="1" applyFill="1" applyBorder="1" applyAlignment="1" applyProtection="1">
      <alignment horizontal="center" vertical="center" wrapText="1"/>
      <protection locked="0"/>
    </xf>
    <xf numFmtId="178" fontId="2" fillId="0" borderId="79" xfId="2" applyNumberFormat="1" applyFont="1" applyFill="1" applyBorder="1" applyAlignment="1" applyProtection="1">
      <alignment horizontal="center" vertical="center" wrapText="1"/>
      <protection locked="0"/>
    </xf>
    <xf numFmtId="178" fontId="2" fillId="0" borderId="35" xfId="1" applyNumberFormat="1" applyFont="1" applyFill="1" applyBorder="1" applyAlignment="1" applyProtection="1">
      <alignment horizontal="center" vertical="center"/>
    </xf>
    <xf numFmtId="178" fontId="2" fillId="0" borderId="35" xfId="1" applyNumberFormat="1" applyFont="1" applyFill="1" applyBorder="1" applyAlignment="1" applyProtection="1">
      <alignment horizontal="center" vertical="center"/>
      <protection locked="0"/>
    </xf>
    <xf numFmtId="178" fontId="2" fillId="3" borderId="39" xfId="1" applyNumberFormat="1" applyFont="1" applyFill="1" applyBorder="1" applyAlignment="1" applyProtection="1">
      <alignment horizontal="center" vertical="center"/>
      <protection locked="0"/>
    </xf>
    <xf numFmtId="0" fontId="2" fillId="0" borderId="13" xfId="3" applyFont="1" applyFill="1" applyBorder="1" applyAlignment="1" applyProtection="1">
      <alignment vertical="center"/>
    </xf>
    <xf numFmtId="180" fontId="2" fillId="0" borderId="0" xfId="3" applyNumberFormat="1" applyFont="1" applyFill="1" applyAlignment="1" applyProtection="1">
      <alignment vertical="center"/>
    </xf>
    <xf numFmtId="0" fontId="17" fillId="0" borderId="0" xfId="3" applyFont="1" applyFill="1" applyAlignment="1" applyProtection="1">
      <alignment vertical="center"/>
    </xf>
    <xf numFmtId="178" fontId="17" fillId="0" borderId="0" xfId="3" applyNumberFormat="1" applyFont="1" applyFill="1" applyAlignment="1" applyProtection="1">
      <alignment vertical="center"/>
    </xf>
    <xf numFmtId="180" fontId="17" fillId="0" borderId="0" xfId="3" applyNumberFormat="1" applyFont="1" applyFill="1" applyAlignment="1" applyProtection="1">
      <alignment vertical="center"/>
    </xf>
    <xf numFmtId="0" fontId="17" fillId="0" borderId="0" xfId="3" quotePrefix="1" applyFont="1" applyFill="1" applyAlignment="1" applyProtection="1">
      <alignment vertical="center" wrapText="1"/>
    </xf>
    <xf numFmtId="180" fontId="2" fillId="0" borderId="80" xfId="3" quotePrefix="1" applyNumberFormat="1" applyFont="1" applyFill="1" applyBorder="1" applyAlignment="1" applyProtection="1">
      <alignment vertical="center"/>
    </xf>
    <xf numFmtId="180" fontId="2" fillId="0" borderId="24" xfId="3" quotePrefix="1" applyNumberFormat="1" applyFont="1" applyFill="1" applyBorder="1" applyAlignment="1" applyProtection="1">
      <alignment vertical="center"/>
    </xf>
    <xf numFmtId="0" fontId="2" fillId="4" borderId="0" xfId="3" applyFont="1" applyFill="1" applyAlignment="1" applyProtection="1">
      <alignment vertical="center"/>
    </xf>
    <xf numFmtId="0" fontId="7" fillId="0" borderId="1" xfId="3" applyFont="1" applyFill="1" applyBorder="1" applyAlignment="1" applyProtection="1">
      <alignment horizontal="center" vertical="center"/>
    </xf>
    <xf numFmtId="0" fontId="11" fillId="0" borderId="0" xfId="3" applyFont="1" applyFill="1" applyAlignment="1" applyProtection="1">
      <alignment horizontal="left" vertical="center"/>
    </xf>
    <xf numFmtId="0" fontId="11" fillId="0" borderId="0" xfId="3" applyFont="1" applyFill="1" applyAlignment="1" applyProtection="1">
      <alignment vertical="center"/>
    </xf>
    <xf numFmtId="0" fontId="4" fillId="0" borderId="1" xfId="3" applyFont="1" applyFill="1" applyBorder="1" applyAlignment="1" applyProtection="1">
      <alignment horizontal="center" vertical="center"/>
    </xf>
    <xf numFmtId="0" fontId="4" fillId="0" borderId="46" xfId="3" applyFont="1" applyFill="1" applyBorder="1" applyAlignment="1" applyProtection="1">
      <alignment vertical="center" shrinkToFit="1"/>
    </xf>
    <xf numFmtId="3" fontId="4" fillId="0" borderId="82" xfId="3" applyNumberFormat="1" applyFont="1" applyFill="1" applyBorder="1" applyAlignment="1" applyProtection="1">
      <alignment vertical="center" shrinkToFit="1"/>
    </xf>
    <xf numFmtId="3" fontId="4" fillId="0" borderId="83" xfId="3" applyNumberFormat="1" applyFont="1" applyFill="1" applyBorder="1" applyAlignment="1" applyProtection="1">
      <alignment vertical="center" shrinkToFit="1"/>
    </xf>
    <xf numFmtId="3" fontId="22" fillId="3" borderId="82" xfId="3" applyNumberFormat="1" applyFont="1" applyFill="1" applyBorder="1" applyAlignment="1" applyProtection="1">
      <alignment vertical="center" shrinkToFit="1"/>
    </xf>
    <xf numFmtId="3" fontId="22" fillId="3" borderId="83" xfId="3" applyNumberFormat="1" applyFont="1" applyFill="1" applyBorder="1" applyAlignment="1" applyProtection="1">
      <alignment vertical="center" shrinkToFit="1"/>
    </xf>
    <xf numFmtId="3" fontId="22" fillId="3" borderId="84" xfId="3" applyNumberFormat="1" applyFont="1" applyFill="1" applyBorder="1" applyAlignment="1" applyProtection="1">
      <alignment vertical="center" shrinkToFit="1"/>
    </xf>
    <xf numFmtId="3" fontId="22" fillId="3" borderId="46" xfId="3" applyNumberFormat="1" applyFont="1" applyFill="1" applyBorder="1" applyAlignment="1" applyProtection="1">
      <alignment vertical="center" shrinkToFit="1"/>
    </xf>
    <xf numFmtId="0" fontId="4" fillId="0" borderId="47" xfId="3" applyFont="1" applyFill="1" applyBorder="1" applyAlignment="1" applyProtection="1">
      <alignment vertical="center"/>
    </xf>
    <xf numFmtId="0" fontId="4" fillId="0" borderId="1" xfId="3" applyFont="1" applyFill="1" applyBorder="1" applyAlignment="1" applyProtection="1">
      <alignment vertical="center" shrinkToFit="1"/>
    </xf>
    <xf numFmtId="3" fontId="22" fillId="3" borderId="92" xfId="3" applyNumberFormat="1" applyFont="1" applyFill="1" applyBorder="1" applyAlignment="1" applyProtection="1">
      <alignment vertical="center" shrinkToFit="1"/>
    </xf>
    <xf numFmtId="3" fontId="22" fillId="3" borderId="93" xfId="3" applyNumberFormat="1" applyFont="1" applyFill="1" applyBorder="1" applyAlignment="1" applyProtection="1">
      <alignment vertical="center" shrinkToFit="1"/>
    </xf>
    <xf numFmtId="3" fontId="22" fillId="3" borderId="94" xfId="3" applyNumberFormat="1" applyFont="1" applyFill="1" applyBorder="1" applyAlignment="1" applyProtection="1">
      <alignment vertical="center" shrinkToFit="1"/>
    </xf>
    <xf numFmtId="0" fontId="4" fillId="0" borderId="89" xfId="3" applyFont="1" applyFill="1" applyBorder="1" applyAlignment="1" applyProtection="1">
      <alignment vertical="center" shrinkToFit="1"/>
    </xf>
    <xf numFmtId="3" fontId="4" fillId="0" borderId="86" xfId="3" applyNumberFormat="1" applyFont="1" applyFill="1" applyBorder="1" applyAlignment="1" applyProtection="1">
      <alignment vertical="center" shrinkToFit="1"/>
    </xf>
    <xf numFmtId="3" fontId="22" fillId="3" borderId="86" xfId="3" applyNumberFormat="1" applyFont="1" applyFill="1" applyBorder="1" applyAlignment="1" applyProtection="1">
      <alignment vertical="center" shrinkToFit="1"/>
    </xf>
    <xf numFmtId="3" fontId="22" fillId="3" borderId="87" xfId="3" applyNumberFormat="1" applyFont="1" applyFill="1" applyBorder="1" applyAlignment="1" applyProtection="1">
      <alignment vertical="center" shrinkToFit="1"/>
    </xf>
    <xf numFmtId="3" fontId="22" fillId="3" borderId="88" xfId="3" applyNumberFormat="1" applyFont="1" applyFill="1" applyBorder="1" applyAlignment="1" applyProtection="1">
      <alignment vertical="center" shrinkToFit="1"/>
    </xf>
    <xf numFmtId="0" fontId="4" fillId="0" borderId="90" xfId="3" applyFont="1" applyFill="1" applyBorder="1" applyAlignment="1" applyProtection="1">
      <alignment vertical="center"/>
    </xf>
    <xf numFmtId="181" fontId="0" fillId="0" borderId="1" xfId="0" applyNumberFormat="1" applyFill="1" applyBorder="1" applyAlignment="1" applyProtection="1">
      <alignment horizontal="center" vertical="center"/>
    </xf>
    <xf numFmtId="0" fontId="0" fillId="0" borderId="0" xfId="0" applyFill="1" applyProtection="1">
      <alignment vertical="center"/>
    </xf>
    <xf numFmtId="0" fontId="0" fillId="0" borderId="1" xfId="0" applyFill="1" applyBorder="1" applyAlignment="1" applyProtection="1">
      <alignment horizontal="center" vertical="center"/>
    </xf>
    <xf numFmtId="0" fontId="0" fillId="0" borderId="7"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6" xfId="0" applyFill="1" applyBorder="1" applyAlignment="1" applyProtection="1">
      <alignment horizontal="center" vertical="center"/>
    </xf>
    <xf numFmtId="0" fontId="0" fillId="0" borderId="0" xfId="0" applyFill="1" applyBorder="1" applyAlignment="1" applyProtection="1">
      <alignment horizontal="center" vertical="center"/>
    </xf>
    <xf numFmtId="176" fontId="0" fillId="0" borderId="0" xfId="0" applyNumberFormat="1" applyFill="1" applyBorder="1" applyAlignment="1" applyProtection="1">
      <alignment horizontal="center" vertical="center"/>
    </xf>
    <xf numFmtId="180" fontId="2" fillId="0" borderId="0" xfId="3" quotePrefix="1" applyNumberFormat="1" applyFont="1" applyFill="1" applyAlignment="1" applyProtection="1">
      <alignment vertical="center"/>
    </xf>
    <xf numFmtId="178" fontId="2" fillId="0" borderId="0" xfId="3" quotePrefix="1" applyNumberFormat="1" applyFont="1" applyFill="1" applyAlignment="1" applyProtection="1">
      <alignment vertical="center"/>
    </xf>
    <xf numFmtId="180" fontId="17" fillId="0" borderId="0" xfId="3" quotePrefix="1" applyNumberFormat="1" applyFont="1" applyFill="1" applyAlignment="1" applyProtection="1">
      <alignment vertical="center"/>
    </xf>
    <xf numFmtId="0" fontId="2" fillId="0" borderId="1" xfId="3" quotePrefix="1" applyFont="1" applyFill="1" applyBorder="1" applyAlignment="1" applyProtection="1">
      <alignment vertical="center" wrapText="1"/>
    </xf>
    <xf numFmtId="178" fontId="17" fillId="0" borderId="0" xfId="3" quotePrefix="1" applyNumberFormat="1" applyFont="1" applyFill="1" applyAlignment="1" applyProtection="1">
      <alignment vertical="center"/>
    </xf>
    <xf numFmtId="0" fontId="4" fillId="0" borderId="1" xfId="3" applyFont="1" applyFill="1" applyBorder="1" applyAlignment="1" applyProtection="1">
      <alignment horizontal="center" vertical="center" shrinkToFit="1"/>
    </xf>
    <xf numFmtId="0" fontId="4" fillId="0" borderId="89" xfId="3" applyFont="1" applyFill="1" applyBorder="1" applyAlignment="1" applyProtection="1">
      <alignment horizontal="center" vertical="center" shrinkToFit="1"/>
    </xf>
    <xf numFmtId="0" fontId="4" fillId="0" borderId="0" xfId="3" applyFont="1" applyFill="1" applyBorder="1" applyAlignment="1" applyProtection="1">
      <alignment horizontal="center" vertical="center"/>
    </xf>
    <xf numFmtId="178" fontId="4" fillId="0" borderId="1" xfId="3" applyNumberFormat="1" applyFont="1" applyFill="1" applyBorder="1" applyAlignment="1" applyProtection="1">
      <alignment vertical="center" shrinkToFit="1"/>
    </xf>
    <xf numFmtId="178" fontId="4" fillId="0" borderId="46" xfId="3" applyNumberFormat="1" applyFont="1" applyFill="1" applyBorder="1" applyAlignment="1" applyProtection="1">
      <alignment vertical="center" shrinkToFit="1"/>
    </xf>
    <xf numFmtId="178" fontId="4" fillId="0" borderId="3" xfId="3" applyNumberFormat="1" applyFont="1" applyFill="1" applyBorder="1" applyAlignment="1" applyProtection="1">
      <alignment vertical="center" shrinkToFit="1"/>
    </xf>
    <xf numFmtId="178" fontId="7" fillId="0" borderId="120" xfId="3" applyNumberFormat="1" applyFont="1" applyFill="1" applyBorder="1" applyAlignment="1" applyProtection="1">
      <alignment vertical="center" wrapText="1"/>
      <protection locked="0"/>
    </xf>
    <xf numFmtId="178" fontId="7" fillId="0" borderId="30" xfId="3" applyNumberFormat="1" applyFont="1" applyFill="1" applyBorder="1" applyAlignment="1" applyProtection="1">
      <alignment vertical="center" wrapText="1"/>
      <protection locked="0"/>
    </xf>
    <xf numFmtId="178" fontId="7" fillId="0" borderId="121" xfId="3" applyNumberFormat="1" applyFont="1" applyFill="1" applyBorder="1" applyAlignment="1" applyProtection="1">
      <alignment vertical="center" wrapText="1"/>
      <protection locked="0"/>
    </xf>
    <xf numFmtId="182" fontId="7" fillId="0" borderId="22" xfId="3" applyNumberFormat="1" applyFont="1" applyFill="1" applyBorder="1" applyAlignment="1" applyProtection="1">
      <alignment horizontal="center" vertical="center" wrapText="1"/>
      <protection locked="0"/>
    </xf>
    <xf numFmtId="182" fontId="7" fillId="0" borderId="27" xfId="3" applyNumberFormat="1" applyFont="1" applyFill="1" applyBorder="1" applyAlignment="1" applyProtection="1">
      <alignment horizontal="center" vertical="center" wrapText="1"/>
      <protection locked="0"/>
    </xf>
    <xf numFmtId="182" fontId="7" fillId="0" borderId="32" xfId="3" applyNumberFormat="1" applyFont="1" applyFill="1" applyBorder="1" applyAlignment="1" applyProtection="1">
      <alignment horizontal="center" vertical="center" wrapText="1"/>
      <protection locked="0"/>
    </xf>
    <xf numFmtId="0" fontId="3" fillId="0" borderId="0" xfId="4" applyNumberFormat="1" applyFill="1" applyBorder="1" applyAlignment="1">
      <alignment horizontal="center" vertical="center" shrinkToFit="1"/>
    </xf>
    <xf numFmtId="0" fontId="3" fillId="0" borderId="0" xfId="4">
      <alignment vertical="center"/>
    </xf>
    <xf numFmtId="0" fontId="3" fillId="0" borderId="1" xfId="4" applyBorder="1" applyAlignment="1">
      <alignment horizontal="center" vertical="center" shrinkToFit="1"/>
    </xf>
    <xf numFmtId="14" fontId="3" fillId="0" borderId="1" xfId="4" applyNumberFormat="1" applyBorder="1" applyAlignment="1">
      <alignment horizontal="center" vertical="center" shrinkToFit="1"/>
    </xf>
    <xf numFmtId="0" fontId="3" fillId="0" borderId="4" xfId="4" applyBorder="1" applyAlignment="1">
      <alignment horizontal="center" vertical="center" shrinkToFit="1"/>
    </xf>
    <xf numFmtId="14" fontId="3" fillId="0" borderId="4" xfId="4" applyNumberFormat="1" applyBorder="1" applyAlignment="1">
      <alignment horizontal="center" vertical="center" shrinkToFit="1"/>
    </xf>
    <xf numFmtId="14" fontId="3" fillId="0" borderId="0" xfId="4" applyNumberFormat="1" applyBorder="1" applyAlignment="1">
      <alignment horizontal="center" vertical="center" shrinkToFit="1"/>
    </xf>
    <xf numFmtId="0" fontId="3" fillId="0" borderId="0" xfId="4" applyBorder="1">
      <alignment vertical="center"/>
    </xf>
    <xf numFmtId="0" fontId="3" fillId="0" borderId="0" xfId="4" applyBorder="1" applyAlignment="1">
      <alignment horizontal="center" vertical="center" shrinkToFit="1"/>
    </xf>
    <xf numFmtId="0" fontId="3" fillId="0" borderId="0" xfId="4" applyNumberFormat="1" applyBorder="1" applyAlignment="1">
      <alignment horizontal="center" vertical="center" shrinkToFit="1"/>
    </xf>
    <xf numFmtId="0" fontId="3" fillId="0" borderId="75" xfId="4" applyBorder="1" applyAlignment="1">
      <alignment vertical="center"/>
    </xf>
    <xf numFmtId="14" fontId="3" fillId="0" borderId="75" xfId="4" applyNumberFormat="1" applyBorder="1" applyAlignment="1">
      <alignment horizontal="center" vertical="center"/>
    </xf>
    <xf numFmtId="14" fontId="3" fillId="0" borderId="0" xfId="4" applyNumberFormat="1" applyBorder="1" applyAlignment="1">
      <alignment horizontal="center" vertical="center"/>
    </xf>
    <xf numFmtId="0" fontId="3" fillId="0" borderId="0" xfId="4" applyBorder="1" applyAlignment="1">
      <alignment vertical="center"/>
    </xf>
    <xf numFmtId="0" fontId="3" fillId="0" borderId="1" xfId="4" applyFill="1" applyBorder="1" applyAlignment="1">
      <alignment horizontal="center" vertical="center" shrinkToFit="1"/>
    </xf>
    <xf numFmtId="0" fontId="3" fillId="5" borderId="1" xfId="4" applyFill="1" applyBorder="1" applyAlignment="1">
      <alignment horizontal="center" vertical="center" shrinkToFit="1"/>
    </xf>
    <xf numFmtId="0" fontId="3" fillId="6" borderId="1" xfId="4" applyFill="1" applyBorder="1" applyAlignment="1">
      <alignment horizontal="center" vertical="center" shrinkToFit="1"/>
    </xf>
    <xf numFmtId="0" fontId="3" fillId="7" borderId="1" xfId="4" applyFill="1" applyBorder="1" applyAlignment="1">
      <alignment horizontal="center" vertical="center" shrinkToFit="1"/>
    </xf>
    <xf numFmtId="0" fontId="3" fillId="8" borderId="1" xfId="4" applyFill="1" applyBorder="1" applyAlignment="1">
      <alignment horizontal="center" vertical="center" shrinkToFit="1"/>
    </xf>
    <xf numFmtId="0" fontId="3" fillId="0" borderId="1" xfId="4" applyBorder="1" applyAlignment="1">
      <alignment vertical="center" shrinkToFit="1"/>
    </xf>
    <xf numFmtId="14" fontId="3" fillId="0" borderId="1" xfId="4" applyNumberFormat="1" applyFill="1" applyBorder="1" applyAlignment="1">
      <alignment horizontal="center" vertical="center" shrinkToFit="1"/>
    </xf>
    <xf numFmtId="14" fontId="3" fillId="5" borderId="1" xfId="4" applyNumberFormat="1" applyFill="1" applyBorder="1" applyAlignment="1">
      <alignment horizontal="center" vertical="center" shrinkToFit="1"/>
    </xf>
    <xf numFmtId="14" fontId="3" fillId="6" borderId="1" xfId="4" applyNumberFormat="1" applyFill="1" applyBorder="1" applyAlignment="1">
      <alignment horizontal="center" vertical="center" shrinkToFit="1"/>
    </xf>
    <xf numFmtId="14" fontId="3" fillId="7" borderId="1" xfId="4" applyNumberFormat="1" applyFill="1" applyBorder="1" applyAlignment="1">
      <alignment horizontal="center" vertical="center" shrinkToFit="1"/>
    </xf>
    <xf numFmtId="14" fontId="3" fillId="8" borderId="1" xfId="4" applyNumberFormat="1" applyFill="1" applyBorder="1" applyAlignment="1">
      <alignment horizontal="center" vertical="center" shrinkToFit="1"/>
    </xf>
    <xf numFmtId="0" fontId="19" fillId="0" borderId="0" xfId="4" applyFont="1">
      <alignment vertical="center"/>
    </xf>
    <xf numFmtId="0" fontId="3" fillId="9" borderId="122" xfId="4" applyFill="1" applyBorder="1" applyAlignment="1">
      <alignment horizontal="center" vertical="center" shrinkToFit="1"/>
    </xf>
    <xf numFmtId="0" fontId="3" fillId="10" borderId="122" xfId="4" applyFill="1" applyBorder="1" applyAlignment="1">
      <alignment horizontal="center" vertical="center" shrinkToFit="1"/>
    </xf>
    <xf numFmtId="0" fontId="3" fillId="10" borderId="122" xfId="4" applyFill="1" applyBorder="1" applyAlignment="1">
      <alignment vertical="center" shrinkToFit="1"/>
    </xf>
    <xf numFmtId="14" fontId="3" fillId="9" borderId="1" xfId="4" applyNumberFormat="1" applyFill="1" applyBorder="1" applyAlignment="1">
      <alignment horizontal="center" vertical="center" shrinkToFit="1"/>
    </xf>
    <xf numFmtId="0" fontId="4" fillId="0" borderId="2" xfId="3" applyFont="1" applyFill="1" applyBorder="1" applyAlignment="1" applyProtection="1">
      <alignment vertical="center"/>
    </xf>
    <xf numFmtId="0" fontId="2" fillId="0" borderId="0" xfId="3" applyFill="1" applyAlignment="1" applyProtection="1">
      <alignment vertical="center"/>
    </xf>
    <xf numFmtId="0" fontId="2" fillId="0" borderId="1" xfId="3" applyFill="1" applyBorder="1" applyAlignment="1" applyProtection="1">
      <alignment horizontal="center" vertical="center"/>
    </xf>
    <xf numFmtId="0" fontId="2" fillId="0" borderId="0" xfId="3" applyFill="1" applyBorder="1" applyAlignment="1" applyProtection="1">
      <alignment vertical="center"/>
    </xf>
    <xf numFmtId="0" fontId="9" fillId="0" borderId="0" xfId="3" applyFont="1" applyFill="1" applyAlignment="1" applyProtection="1">
      <alignment vertical="center"/>
    </xf>
    <xf numFmtId="0" fontId="2" fillId="0" borderId="0" xfId="3" applyFill="1" applyBorder="1" applyAlignment="1" applyProtection="1">
      <alignment horizontal="center" vertical="center"/>
    </xf>
    <xf numFmtId="0" fontId="4" fillId="4" borderId="1" xfId="3" applyFont="1" applyFill="1" applyBorder="1" applyAlignment="1" applyProtection="1">
      <alignment vertical="center" shrinkToFit="1"/>
    </xf>
    <xf numFmtId="0" fontId="4" fillId="4" borderId="50" xfId="3" applyFont="1" applyFill="1" applyBorder="1" applyAlignment="1" applyProtection="1">
      <alignment vertical="center" shrinkToFit="1"/>
    </xf>
    <xf numFmtId="0" fontId="4" fillId="4" borderId="5" xfId="3" applyFont="1" applyFill="1" applyBorder="1" applyAlignment="1" applyProtection="1">
      <alignment vertical="center" shrinkToFit="1"/>
    </xf>
    <xf numFmtId="0" fontId="23" fillId="0" borderId="0" xfId="3" applyFont="1" applyFill="1" applyAlignment="1" applyProtection="1">
      <alignment vertical="center"/>
    </xf>
    <xf numFmtId="0" fontId="23" fillId="0" borderId="0" xfId="3" applyFont="1" applyFill="1" applyBorder="1" applyAlignment="1" applyProtection="1">
      <alignment vertical="center"/>
    </xf>
    <xf numFmtId="0" fontId="4" fillId="0" borderId="53" xfId="3" applyFont="1" applyFill="1" applyBorder="1" applyAlignment="1" applyProtection="1">
      <alignment horizontal="center" vertical="center" shrinkToFit="1"/>
    </xf>
    <xf numFmtId="0" fontId="4" fillId="4" borderId="53" xfId="3" applyFont="1" applyFill="1" applyBorder="1" applyAlignment="1" applyProtection="1">
      <alignment horizontal="center" vertical="center" shrinkToFit="1"/>
    </xf>
    <xf numFmtId="178" fontId="4" fillId="4" borderId="46" xfId="3" applyNumberFormat="1" applyFont="1" applyFill="1" applyBorder="1" applyAlignment="1" applyProtection="1">
      <alignment vertical="center" shrinkToFit="1"/>
    </xf>
    <xf numFmtId="178" fontId="4" fillId="0" borderId="42" xfId="3" applyNumberFormat="1" applyFont="1" applyFill="1" applyBorder="1" applyAlignment="1" applyProtection="1">
      <alignment vertical="center" shrinkToFit="1"/>
    </xf>
    <xf numFmtId="178" fontId="4" fillId="4" borderId="1" xfId="3" applyNumberFormat="1" applyFont="1" applyFill="1" applyBorder="1" applyAlignment="1" applyProtection="1">
      <alignment vertical="center" shrinkToFit="1"/>
    </xf>
    <xf numFmtId="178" fontId="4" fillId="0" borderId="5" xfId="3" applyNumberFormat="1" applyFont="1" applyFill="1" applyBorder="1" applyAlignment="1" applyProtection="1">
      <alignment vertical="center" shrinkToFit="1"/>
    </xf>
    <xf numFmtId="178" fontId="4" fillId="4" borderId="104" xfId="3" applyNumberFormat="1" applyFont="1" applyFill="1" applyBorder="1" applyAlignment="1" applyProtection="1">
      <alignment vertical="center" shrinkToFit="1"/>
    </xf>
    <xf numFmtId="178" fontId="4" fillId="4" borderId="89" xfId="3" applyNumberFormat="1" applyFont="1" applyFill="1" applyBorder="1" applyAlignment="1" applyProtection="1">
      <alignment vertical="center" shrinkToFit="1"/>
    </xf>
    <xf numFmtId="178" fontId="4" fillId="4" borderId="3" xfId="3" applyNumberFormat="1" applyFont="1" applyFill="1" applyBorder="1" applyAlignment="1" applyProtection="1">
      <alignment vertical="center" shrinkToFit="1"/>
    </xf>
    <xf numFmtId="178" fontId="4" fillId="4" borderId="5" xfId="3" applyNumberFormat="1" applyFont="1" applyFill="1" applyBorder="1" applyAlignment="1" applyProtection="1">
      <alignment vertical="center" shrinkToFit="1"/>
    </xf>
    <xf numFmtId="178" fontId="4" fillId="0" borderId="123" xfId="3" applyNumberFormat="1" applyFont="1" applyFill="1" applyBorder="1" applyAlignment="1" applyProtection="1">
      <alignment vertical="center" shrinkToFit="1"/>
      <protection locked="0"/>
    </xf>
    <xf numFmtId="0" fontId="25" fillId="0" borderId="0" xfId="3" applyFont="1" applyFill="1" applyBorder="1" applyAlignment="1" applyProtection="1">
      <alignment horizontal="center" vertical="center"/>
    </xf>
    <xf numFmtId="0" fontId="23" fillId="0" borderId="0" xfId="3" applyFont="1" applyFill="1" applyBorder="1" applyAlignment="1" applyProtection="1">
      <alignment horizontal="center" vertical="center"/>
    </xf>
    <xf numFmtId="0" fontId="23" fillId="0" borderId="0" xfId="3" applyFont="1" applyFill="1" applyBorder="1" applyAlignment="1" applyProtection="1">
      <alignment horizontal="right" vertical="center"/>
    </xf>
    <xf numFmtId="0" fontId="26" fillId="4" borderId="46" xfId="3" applyFont="1" applyFill="1" applyBorder="1" applyAlignment="1" applyProtection="1">
      <alignment vertical="center" shrinkToFit="1"/>
    </xf>
    <xf numFmtId="178" fontId="26" fillId="4" borderId="46" xfId="3" applyNumberFormat="1" applyFont="1" applyFill="1" applyBorder="1" applyAlignment="1" applyProtection="1">
      <alignment vertical="center" shrinkToFit="1"/>
    </xf>
    <xf numFmtId="178" fontId="26" fillId="4" borderId="47" xfId="3" applyNumberFormat="1" applyFont="1" applyFill="1" applyBorder="1" applyAlignment="1" applyProtection="1">
      <alignment vertical="center" shrinkToFit="1"/>
    </xf>
    <xf numFmtId="0" fontId="26" fillId="4" borderId="1" xfId="3" applyFont="1" applyFill="1" applyBorder="1" applyAlignment="1" applyProtection="1">
      <alignment vertical="center" shrinkToFit="1"/>
    </xf>
    <xf numFmtId="178" fontId="26" fillId="4" borderId="1" xfId="3" applyNumberFormat="1" applyFont="1" applyFill="1" applyBorder="1" applyAlignment="1" applyProtection="1">
      <alignment vertical="center" shrinkToFit="1"/>
    </xf>
    <xf numFmtId="178" fontId="26" fillId="4" borderId="51" xfId="3" applyNumberFormat="1" applyFont="1" applyFill="1" applyBorder="1" applyAlignment="1" applyProtection="1">
      <alignment vertical="center" shrinkToFit="1"/>
    </xf>
    <xf numFmtId="0" fontId="26" fillId="4" borderId="89" xfId="3" applyFont="1" applyFill="1" applyBorder="1" applyAlignment="1" applyProtection="1">
      <alignment horizontal="center" vertical="center" shrinkToFit="1"/>
    </xf>
    <xf numFmtId="178" fontId="26" fillId="4" borderId="104" xfId="3" applyNumberFormat="1" applyFont="1" applyFill="1" applyBorder="1" applyAlignment="1" applyProtection="1">
      <alignment vertical="center" shrinkToFit="1"/>
    </xf>
    <xf numFmtId="178" fontId="26" fillId="4" borderId="89" xfId="3" applyNumberFormat="1" applyFont="1" applyFill="1" applyBorder="1" applyAlignment="1" applyProtection="1">
      <alignment vertical="center" shrinkToFit="1"/>
    </xf>
    <xf numFmtId="0" fontId="26" fillId="4" borderId="53" xfId="3" applyFont="1" applyFill="1" applyBorder="1" applyAlignment="1" applyProtection="1">
      <alignment horizontal="center" vertical="center" shrinkToFit="1"/>
    </xf>
    <xf numFmtId="178" fontId="4" fillId="4" borderId="42" xfId="3" applyNumberFormat="1" applyFont="1" applyFill="1" applyBorder="1" applyAlignment="1" applyProtection="1">
      <alignment vertical="center" shrinkToFit="1"/>
    </xf>
    <xf numFmtId="178" fontId="26" fillId="4" borderId="3" xfId="3" applyNumberFormat="1" applyFont="1" applyFill="1" applyBorder="1" applyAlignment="1" applyProtection="1">
      <alignment vertical="center" shrinkToFit="1"/>
    </xf>
    <xf numFmtId="178" fontId="26" fillId="4" borderId="5" xfId="3" applyNumberFormat="1" applyFont="1" applyFill="1" applyBorder="1" applyAlignment="1" applyProtection="1">
      <alignment vertical="center" shrinkToFit="1"/>
    </xf>
    <xf numFmtId="14" fontId="3" fillId="8" borderId="1" xfId="4" applyNumberFormat="1" applyFill="1" applyBorder="1" applyAlignment="1">
      <alignment vertical="center" shrinkToFit="1"/>
    </xf>
    <xf numFmtId="178" fontId="2" fillId="3" borderId="23" xfId="2" applyNumberFormat="1" applyFont="1" applyFill="1" applyBorder="1" applyAlignment="1" applyProtection="1">
      <alignment horizontal="center" vertical="center" wrapText="1"/>
      <protection locked="0"/>
    </xf>
    <xf numFmtId="178" fontId="2" fillId="3" borderId="28" xfId="2" applyNumberFormat="1" applyFont="1" applyFill="1" applyBorder="1" applyAlignment="1" applyProtection="1">
      <alignment horizontal="center" vertical="center" wrapText="1"/>
      <protection locked="0"/>
    </xf>
    <xf numFmtId="178" fontId="2" fillId="3" borderId="33" xfId="2" applyNumberFormat="1" applyFont="1" applyFill="1" applyBorder="1" applyAlignment="1" applyProtection="1">
      <alignment horizontal="center" vertical="center" wrapText="1"/>
      <protection locked="0"/>
    </xf>
    <xf numFmtId="178" fontId="12" fillId="3" borderId="51" xfId="3" applyNumberFormat="1" applyFont="1" applyFill="1" applyBorder="1" applyAlignment="1" applyProtection="1">
      <alignment horizontal="center" vertical="center"/>
      <protection locked="0"/>
    </xf>
    <xf numFmtId="178" fontId="2" fillId="3" borderId="59" xfId="2" applyNumberFormat="1" applyFont="1" applyFill="1" applyBorder="1" applyAlignment="1" applyProtection="1">
      <alignment horizontal="center" vertical="center" wrapText="1"/>
      <protection locked="0"/>
    </xf>
    <xf numFmtId="178" fontId="2" fillId="3" borderId="63" xfId="2" applyNumberFormat="1" applyFont="1" applyFill="1" applyBorder="1" applyAlignment="1" applyProtection="1">
      <alignment horizontal="center" vertical="center" wrapText="1"/>
      <protection locked="0"/>
    </xf>
    <xf numFmtId="178" fontId="2" fillId="3" borderId="66" xfId="2" applyNumberFormat="1" applyFont="1" applyFill="1" applyBorder="1" applyAlignment="1" applyProtection="1">
      <alignment horizontal="center" vertical="center" wrapText="1"/>
      <protection locked="0"/>
    </xf>
    <xf numFmtId="178" fontId="2" fillId="3" borderId="76" xfId="2" applyNumberFormat="1" applyFont="1" applyFill="1" applyBorder="1" applyAlignment="1" applyProtection="1">
      <alignment horizontal="center" vertical="center" wrapText="1"/>
      <protection locked="0"/>
    </xf>
    <xf numFmtId="178" fontId="2" fillId="3" borderId="77" xfId="2" applyNumberFormat="1" applyFont="1" applyFill="1" applyBorder="1" applyAlignment="1" applyProtection="1">
      <alignment horizontal="center" vertical="center" wrapText="1"/>
      <protection locked="0"/>
    </xf>
    <xf numFmtId="178" fontId="2" fillId="3" borderId="72" xfId="2" applyNumberFormat="1" applyFont="1" applyFill="1" applyBorder="1" applyAlignment="1" applyProtection="1">
      <alignment horizontal="center" vertical="center" wrapText="1"/>
      <protection locked="0"/>
    </xf>
    <xf numFmtId="0" fontId="2" fillId="0" borderId="1" xfId="3" applyFont="1" applyFill="1" applyBorder="1" applyAlignment="1" applyProtection="1">
      <alignment horizontal="center" vertical="center"/>
    </xf>
    <xf numFmtId="178" fontId="4" fillId="0" borderId="1" xfId="3" applyNumberFormat="1" applyFont="1" applyFill="1" applyBorder="1" applyAlignment="1" applyProtection="1">
      <alignment vertical="center" shrinkToFit="1"/>
    </xf>
    <xf numFmtId="178" fontId="4" fillId="0" borderId="53" xfId="3" applyNumberFormat="1" applyFont="1" applyFill="1" applyBorder="1" applyAlignment="1" applyProtection="1">
      <alignment vertical="center" shrinkToFit="1"/>
    </xf>
    <xf numFmtId="178" fontId="4" fillId="0" borderId="3" xfId="3" applyNumberFormat="1" applyFont="1" applyFill="1" applyBorder="1" applyAlignment="1" applyProtection="1">
      <alignment vertical="center" shrinkToFit="1"/>
    </xf>
    <xf numFmtId="178" fontId="4" fillId="0" borderId="46" xfId="3" applyNumberFormat="1" applyFont="1" applyFill="1" applyBorder="1" applyAlignment="1" applyProtection="1">
      <alignment vertical="center" shrinkToFit="1"/>
    </xf>
    <xf numFmtId="178" fontId="4" fillId="0" borderId="1" xfId="3" applyNumberFormat="1" applyFont="1" applyFill="1" applyBorder="1" applyAlignment="1" applyProtection="1">
      <alignment vertical="center" shrinkToFit="1"/>
    </xf>
    <xf numFmtId="178" fontId="4" fillId="0" borderId="53" xfId="3" applyNumberFormat="1" applyFont="1" applyFill="1" applyBorder="1" applyAlignment="1" applyProtection="1">
      <alignment vertical="center" shrinkToFit="1"/>
    </xf>
    <xf numFmtId="178" fontId="4" fillId="0" borderId="3" xfId="3" applyNumberFormat="1" applyFont="1" applyFill="1" applyBorder="1" applyAlignment="1" applyProtection="1">
      <alignment vertical="center" shrinkToFit="1"/>
    </xf>
    <xf numFmtId="3" fontId="4" fillId="3" borderId="86" xfId="3" applyNumberFormat="1" applyFont="1" applyFill="1" applyBorder="1" applyAlignment="1" applyProtection="1">
      <alignment vertical="center" shrinkToFit="1"/>
    </xf>
    <xf numFmtId="3" fontId="4" fillId="3" borderId="87" xfId="3" applyNumberFormat="1" applyFont="1" applyFill="1" applyBorder="1" applyAlignment="1" applyProtection="1">
      <alignment vertical="center" shrinkToFit="1"/>
    </xf>
    <xf numFmtId="3" fontId="4" fillId="0" borderId="87" xfId="3" applyNumberFormat="1" applyFont="1" applyFill="1" applyBorder="1" applyAlignment="1" applyProtection="1">
      <alignment vertical="center" shrinkToFit="1"/>
    </xf>
    <xf numFmtId="0" fontId="4" fillId="3" borderId="1" xfId="3" applyFont="1" applyFill="1" applyBorder="1" applyAlignment="1" applyProtection="1">
      <alignment vertical="center" shrinkToFit="1"/>
    </xf>
    <xf numFmtId="0" fontId="4" fillId="3" borderId="51" xfId="3" applyFont="1" applyFill="1" applyBorder="1" applyAlignment="1" applyProtection="1">
      <alignment vertical="center"/>
    </xf>
    <xf numFmtId="0" fontId="4" fillId="4" borderId="55" xfId="3" applyFont="1" applyFill="1" applyBorder="1" applyAlignment="1" applyProtection="1">
      <alignment vertical="center" shrinkToFit="1"/>
    </xf>
    <xf numFmtId="0" fontId="4" fillId="4" borderId="74" xfId="3" applyFont="1" applyFill="1" applyBorder="1" applyAlignment="1" applyProtection="1">
      <alignment horizontal="center" vertical="center" shrinkToFit="1"/>
    </xf>
    <xf numFmtId="178" fontId="4" fillId="4" borderId="50" xfId="3" applyNumberFormat="1" applyFont="1" applyFill="1" applyBorder="1" applyAlignment="1" applyProtection="1">
      <alignment vertical="center" shrinkToFit="1"/>
    </xf>
    <xf numFmtId="0" fontId="14" fillId="0" borderId="1" xfId="3" applyFont="1" applyFill="1" applyBorder="1" applyAlignment="1" applyProtection="1">
      <alignment horizontal="center" vertical="center"/>
    </xf>
    <xf numFmtId="178" fontId="2" fillId="0" borderId="18" xfId="1" applyNumberFormat="1" applyFont="1" applyFill="1" applyBorder="1" applyAlignment="1" applyProtection="1">
      <alignment horizontal="center" vertical="center" wrapText="1"/>
    </xf>
    <xf numFmtId="0" fontId="4" fillId="0" borderId="1" xfId="3" applyFont="1" applyFill="1" applyBorder="1" applyAlignment="1" applyProtection="1">
      <alignment horizontal="center" vertical="center"/>
    </xf>
    <xf numFmtId="0" fontId="7" fillId="0" borderId="1" xfId="3" applyFont="1" applyFill="1" applyBorder="1" applyAlignment="1" applyProtection="1">
      <alignment horizontal="center" vertical="center"/>
    </xf>
    <xf numFmtId="0" fontId="2" fillId="0" borderId="1" xfId="3" applyFont="1" applyFill="1" applyBorder="1" applyAlignment="1" applyProtection="1">
      <alignment horizontal="center" vertical="center"/>
    </xf>
    <xf numFmtId="0" fontId="11" fillId="0" borderId="0" xfId="3" applyFont="1" applyFill="1" applyAlignment="1" applyProtection="1">
      <alignment horizontal="left" vertical="center"/>
    </xf>
    <xf numFmtId="0" fontId="0" fillId="0" borderId="5" xfId="0" applyFill="1" applyBorder="1" applyAlignment="1" applyProtection="1">
      <alignment horizontal="center" vertical="center"/>
    </xf>
    <xf numFmtId="0" fontId="0" fillId="0" borderId="6" xfId="0" applyFill="1" applyBorder="1" applyAlignment="1" applyProtection="1">
      <alignment horizontal="center" vertical="center"/>
    </xf>
    <xf numFmtId="0" fontId="0" fillId="0" borderId="1" xfId="0" applyFill="1" applyBorder="1" applyAlignment="1" applyProtection="1">
      <alignment horizontal="center" vertical="center"/>
    </xf>
    <xf numFmtId="3" fontId="4" fillId="3" borderId="86" xfId="3" applyNumberFormat="1" applyFont="1" applyFill="1" applyBorder="1" applyAlignment="1" applyProtection="1">
      <alignment vertical="center" shrinkToFit="1"/>
    </xf>
    <xf numFmtId="0" fontId="4" fillId="0" borderId="1" xfId="3" applyFont="1" applyFill="1" applyBorder="1" applyAlignment="1" applyProtection="1">
      <alignment horizontal="center" vertical="center"/>
    </xf>
    <xf numFmtId="178" fontId="4" fillId="0" borderId="1" xfId="3" applyNumberFormat="1" applyFont="1" applyFill="1" applyBorder="1" applyAlignment="1" applyProtection="1">
      <alignment vertical="center" shrinkToFit="1"/>
    </xf>
    <xf numFmtId="3" fontId="4" fillId="0" borderId="87" xfId="3" applyNumberFormat="1" applyFont="1" applyFill="1" applyBorder="1" applyAlignment="1" applyProtection="1">
      <alignment vertical="center" shrinkToFit="1"/>
    </xf>
    <xf numFmtId="3" fontId="4" fillId="3" borderId="87" xfId="3" applyNumberFormat="1" applyFont="1" applyFill="1" applyBorder="1" applyAlignment="1" applyProtection="1">
      <alignment vertical="center" shrinkToFit="1"/>
    </xf>
    <xf numFmtId="3" fontId="4" fillId="0" borderId="83" xfId="3" applyNumberFormat="1" applyFont="1" applyFill="1" applyBorder="1" applyAlignment="1" applyProtection="1">
      <alignment vertical="center" shrinkToFit="1"/>
    </xf>
    <xf numFmtId="0" fontId="11" fillId="0" borderId="0" xfId="3" applyFont="1" applyFill="1" applyAlignment="1" applyProtection="1">
      <alignment horizontal="left" vertical="center"/>
    </xf>
    <xf numFmtId="0" fontId="7" fillId="0" borderId="1" xfId="3" applyFont="1" applyFill="1" applyBorder="1" applyAlignment="1" applyProtection="1">
      <alignment horizontal="center" vertical="center"/>
    </xf>
    <xf numFmtId="0" fontId="4" fillId="0" borderId="0" xfId="3" applyFont="1" applyFill="1" applyBorder="1" applyAlignment="1" applyProtection="1">
      <alignment horizontal="center" vertical="center" shrinkToFit="1"/>
    </xf>
    <xf numFmtId="178" fontId="2" fillId="11" borderId="78" xfId="2" applyNumberFormat="1" applyFont="1" applyFill="1" applyBorder="1" applyAlignment="1" applyProtection="1">
      <alignment horizontal="center" vertical="center" wrapText="1"/>
    </xf>
    <xf numFmtId="178" fontId="2" fillId="11" borderId="60" xfId="2" applyNumberFormat="1" applyFont="1" applyFill="1" applyBorder="1" applyAlignment="1" applyProtection="1">
      <alignment horizontal="center" vertical="center" wrapText="1"/>
    </xf>
    <xf numFmtId="178" fontId="2" fillId="11" borderId="79" xfId="2" applyNumberFormat="1" applyFont="1" applyFill="1" applyBorder="1" applyAlignment="1" applyProtection="1">
      <alignment horizontal="center" vertical="center" wrapText="1"/>
    </xf>
    <xf numFmtId="178" fontId="2" fillId="11" borderId="35" xfId="1" applyNumberFormat="1" applyFont="1" applyFill="1" applyBorder="1" applyAlignment="1" applyProtection="1">
      <alignment horizontal="center" vertical="center"/>
      <protection locked="0"/>
    </xf>
    <xf numFmtId="178" fontId="2" fillId="11" borderId="58" xfId="2" applyNumberFormat="1" applyFont="1" applyFill="1" applyBorder="1" applyAlignment="1" applyProtection="1">
      <alignment horizontal="center" vertical="center" wrapText="1"/>
      <protection locked="0"/>
    </xf>
    <xf numFmtId="178" fontId="2" fillId="11" borderId="62" xfId="2" applyNumberFormat="1" applyFont="1" applyFill="1" applyBorder="1" applyAlignment="1" applyProtection="1">
      <alignment horizontal="center" vertical="center" wrapText="1"/>
      <protection locked="0"/>
    </xf>
    <xf numFmtId="178" fontId="2" fillId="11" borderId="27" xfId="2" applyNumberFormat="1" applyFont="1" applyFill="1" applyBorder="1" applyAlignment="1" applyProtection="1">
      <alignment horizontal="center" vertical="center" wrapText="1"/>
      <protection locked="0"/>
    </xf>
    <xf numFmtId="178" fontId="2" fillId="11" borderId="65" xfId="2" applyNumberFormat="1" applyFont="1" applyFill="1" applyBorder="1" applyAlignment="1" applyProtection="1">
      <alignment horizontal="center" vertical="center" wrapText="1"/>
      <protection locked="0"/>
    </xf>
    <xf numFmtId="178" fontId="2" fillId="11" borderId="69" xfId="2" applyNumberFormat="1" applyFont="1" applyFill="1" applyBorder="1" applyAlignment="1" applyProtection="1">
      <alignment horizontal="center" vertical="center" wrapText="1"/>
      <protection locked="0"/>
    </xf>
    <xf numFmtId="0" fontId="4" fillId="0" borderId="0" xfId="3" applyFont="1" applyFill="1" applyBorder="1" applyAlignment="1" applyProtection="1">
      <alignment vertical="center" shrinkToFit="1"/>
    </xf>
    <xf numFmtId="3" fontId="4" fillId="0" borderId="0" xfId="3" applyNumberFormat="1" applyFont="1" applyFill="1" applyBorder="1" applyAlignment="1" applyProtection="1">
      <alignment vertical="center" shrinkToFit="1"/>
    </xf>
    <xf numFmtId="3" fontId="4" fillId="3" borderId="0" xfId="3" applyNumberFormat="1" applyFont="1" applyFill="1" applyBorder="1" applyAlignment="1" applyProtection="1">
      <alignment vertical="center" shrinkToFit="1"/>
    </xf>
    <xf numFmtId="3" fontId="22" fillId="3" borderId="0" xfId="3" applyNumberFormat="1" applyFont="1" applyFill="1" applyBorder="1" applyAlignment="1" applyProtection="1">
      <alignment vertical="center" shrinkToFit="1"/>
    </xf>
    <xf numFmtId="179" fontId="29" fillId="0" borderId="1" xfId="3" applyNumberFormat="1" applyFont="1" applyFill="1" applyBorder="1" applyAlignment="1" applyProtection="1">
      <alignment horizontal="center" vertical="center"/>
    </xf>
    <xf numFmtId="0" fontId="4" fillId="0" borderId="0" xfId="3" applyFont="1" applyFill="1" applyBorder="1" applyAlignment="1" applyProtection="1">
      <alignment horizontal="center" vertical="center"/>
    </xf>
    <xf numFmtId="178" fontId="4" fillId="0" borderId="1" xfId="3" applyNumberFormat="1" applyFont="1" applyFill="1" applyBorder="1" applyAlignment="1" applyProtection="1">
      <alignment vertical="center" shrinkToFit="1"/>
    </xf>
    <xf numFmtId="178" fontId="4" fillId="0" borderId="3" xfId="3" applyNumberFormat="1" applyFont="1" applyFill="1" applyBorder="1" applyAlignment="1" applyProtection="1">
      <alignment vertical="center" shrinkToFit="1"/>
    </xf>
    <xf numFmtId="0" fontId="4" fillId="0" borderId="1" xfId="3" applyFont="1" applyFill="1" applyBorder="1" applyAlignment="1" applyProtection="1">
      <alignment horizontal="center" vertical="center" shrinkToFit="1"/>
    </xf>
    <xf numFmtId="0" fontId="2" fillId="0" borderId="1" xfId="3" applyFill="1" applyBorder="1" applyAlignment="1" applyProtection="1">
      <alignment horizontal="center" vertical="center"/>
    </xf>
    <xf numFmtId="178" fontId="4" fillId="0" borderId="1" xfId="3" applyNumberFormat="1" applyFont="1" applyFill="1" applyBorder="1" applyAlignment="1" applyProtection="1">
      <alignment vertical="center" shrinkToFit="1"/>
    </xf>
    <xf numFmtId="178" fontId="4" fillId="0" borderId="46" xfId="3" applyNumberFormat="1" applyFont="1" applyFill="1" applyBorder="1" applyAlignment="1" applyProtection="1">
      <alignment vertical="center" shrinkToFit="1"/>
    </xf>
    <xf numFmtId="178" fontId="4" fillId="0" borderId="1" xfId="3" applyNumberFormat="1" applyFont="1" applyFill="1" applyBorder="1" applyAlignment="1" applyProtection="1">
      <alignment vertical="center" shrinkToFit="1"/>
    </xf>
    <xf numFmtId="3" fontId="4" fillId="0" borderId="83" xfId="3" applyNumberFormat="1" applyFont="1" applyFill="1" applyBorder="1" applyAlignment="1" applyProtection="1">
      <alignment vertical="center" shrinkToFit="1"/>
    </xf>
    <xf numFmtId="3" fontId="4" fillId="3" borderId="86" xfId="3" applyNumberFormat="1" applyFont="1" applyFill="1" applyBorder="1" applyAlignment="1" applyProtection="1">
      <alignment vertical="center" shrinkToFit="1"/>
    </xf>
    <xf numFmtId="3" fontId="4" fillId="3" borderId="87" xfId="3" applyNumberFormat="1" applyFont="1" applyFill="1" applyBorder="1" applyAlignment="1" applyProtection="1">
      <alignment vertical="center" shrinkToFit="1"/>
    </xf>
    <xf numFmtId="3" fontId="4" fillId="0" borderId="87" xfId="3" applyNumberFormat="1" applyFont="1" applyFill="1" applyBorder="1" applyAlignment="1" applyProtection="1">
      <alignment vertical="center" shrinkToFit="1"/>
    </xf>
    <xf numFmtId="3" fontId="4" fillId="3" borderId="89" xfId="3" applyNumberFormat="1" applyFont="1" applyFill="1" applyBorder="1" applyAlignment="1" applyProtection="1">
      <alignment vertical="center" shrinkToFit="1"/>
    </xf>
    <xf numFmtId="0" fontId="4" fillId="0" borderId="1" xfId="3" applyFont="1" applyFill="1" applyBorder="1" applyAlignment="1" applyProtection="1">
      <alignment horizontal="center" vertical="center" shrinkToFit="1"/>
    </xf>
    <xf numFmtId="3" fontId="4" fillId="0" borderId="46" xfId="3" applyNumberFormat="1" applyFont="1" applyFill="1" applyBorder="1" applyAlignment="1" applyProtection="1">
      <alignment vertical="center" shrinkToFit="1"/>
    </xf>
    <xf numFmtId="3" fontId="22" fillId="3" borderId="1" xfId="3" applyNumberFormat="1" applyFont="1" applyFill="1" applyBorder="1" applyAlignment="1" applyProtection="1">
      <alignment vertical="center" shrinkToFit="1"/>
    </xf>
    <xf numFmtId="3" fontId="22" fillId="3" borderId="89" xfId="3" applyNumberFormat="1" applyFont="1" applyFill="1" applyBorder="1" applyAlignment="1" applyProtection="1">
      <alignment vertical="center" shrinkToFit="1"/>
    </xf>
    <xf numFmtId="3" fontId="4" fillId="0" borderId="89" xfId="3" applyNumberFormat="1" applyFont="1" applyFill="1" applyBorder="1" applyAlignment="1" applyProtection="1">
      <alignment vertical="center" shrinkToFit="1"/>
    </xf>
    <xf numFmtId="0" fontId="22" fillId="3" borderId="51" xfId="3" applyFont="1" applyFill="1" applyBorder="1" applyAlignment="1" applyProtection="1">
      <alignment vertical="center"/>
    </xf>
    <xf numFmtId="14" fontId="3" fillId="12" borderId="0" xfId="4" applyNumberFormat="1" applyFill="1">
      <alignment vertical="center"/>
    </xf>
    <xf numFmtId="0" fontId="4" fillId="0" borderId="3" xfId="3" applyFont="1" applyFill="1" applyBorder="1" applyAlignment="1" applyProtection="1">
      <alignment vertical="center" shrinkToFit="1"/>
      <protection locked="0"/>
    </xf>
    <xf numFmtId="0" fontId="4" fillId="0" borderId="146" xfId="3" applyFont="1" applyFill="1" applyBorder="1" applyAlignment="1" applyProtection="1">
      <alignment horizontal="center" vertical="center" shrinkToFit="1"/>
    </xf>
    <xf numFmtId="0" fontId="4" fillId="4" borderId="147" xfId="3" applyFont="1" applyFill="1" applyBorder="1" applyAlignment="1" applyProtection="1">
      <alignment vertical="center" shrinkToFit="1"/>
    </xf>
    <xf numFmtId="0" fontId="4" fillId="0" borderId="148" xfId="3" applyFont="1" applyFill="1" applyBorder="1" applyAlignment="1" applyProtection="1">
      <alignment horizontal="center" vertical="center" shrinkToFit="1"/>
    </xf>
    <xf numFmtId="0" fontId="2" fillId="4" borderId="149" xfId="3" applyFill="1" applyBorder="1" applyAlignment="1" applyProtection="1">
      <alignment vertical="center"/>
    </xf>
    <xf numFmtId="0" fontId="4" fillId="0" borderId="150" xfId="3" applyFont="1" applyFill="1" applyBorder="1" applyAlignment="1" applyProtection="1">
      <alignment vertical="center"/>
      <protection locked="0"/>
    </xf>
    <xf numFmtId="0" fontId="4" fillId="13" borderId="143" xfId="3" applyFont="1" applyFill="1" applyBorder="1" applyAlignment="1" applyProtection="1">
      <alignment horizontal="center" vertical="center" shrinkToFit="1"/>
    </xf>
    <xf numFmtId="0" fontId="4" fillId="13" borderId="144" xfId="3" applyFont="1" applyFill="1" applyBorder="1" applyAlignment="1" applyProtection="1">
      <alignment horizontal="center" vertical="center" shrinkToFit="1"/>
    </xf>
    <xf numFmtId="0" fontId="4" fillId="13" borderId="145" xfId="3" applyFont="1" applyFill="1" applyBorder="1" applyAlignment="1" applyProtection="1">
      <alignment horizontal="center" vertical="center" shrinkToFit="1"/>
    </xf>
    <xf numFmtId="0" fontId="4" fillId="14" borderId="12" xfId="3" applyFont="1" applyFill="1" applyBorder="1" applyAlignment="1" applyProtection="1">
      <alignment horizontal="center" vertical="center" shrinkToFit="1"/>
    </xf>
    <xf numFmtId="178" fontId="4" fillId="14" borderId="97" xfId="3" applyNumberFormat="1" applyFont="1" applyFill="1" applyBorder="1" applyAlignment="1" applyProtection="1">
      <alignment vertical="center" shrinkToFit="1"/>
    </xf>
    <xf numFmtId="178" fontId="4" fillId="14" borderId="125" xfId="3" applyNumberFormat="1" applyFont="1" applyFill="1" applyBorder="1" applyAlignment="1" applyProtection="1">
      <alignment vertical="center" shrinkToFit="1"/>
    </xf>
    <xf numFmtId="178" fontId="4" fillId="14" borderId="101" xfId="3" applyNumberFormat="1" applyFont="1" applyFill="1" applyBorder="1" applyAlignment="1" applyProtection="1">
      <alignment vertical="center" shrinkToFit="1"/>
    </xf>
    <xf numFmtId="178" fontId="4" fillId="14" borderId="126" xfId="3" applyNumberFormat="1" applyFont="1" applyFill="1" applyBorder="1" applyAlignment="1" applyProtection="1">
      <alignment vertical="center" shrinkToFit="1"/>
    </xf>
    <xf numFmtId="178" fontId="4" fillId="14" borderId="18" xfId="3" applyNumberFormat="1" applyFont="1" applyFill="1" applyBorder="1" applyAlignment="1" applyProtection="1">
      <alignment vertical="center" shrinkToFit="1"/>
    </xf>
    <xf numFmtId="178" fontId="4" fillId="14" borderId="130" xfId="3" applyNumberFormat="1" applyFont="1" applyFill="1" applyBorder="1" applyAlignment="1" applyProtection="1">
      <alignment vertical="center" shrinkToFit="1"/>
    </xf>
    <xf numFmtId="178" fontId="4" fillId="14" borderId="133" xfId="3" applyNumberFormat="1" applyFont="1" applyFill="1" applyBorder="1" applyAlignment="1" applyProtection="1">
      <alignment vertical="center" shrinkToFit="1"/>
    </xf>
    <xf numFmtId="178" fontId="4" fillId="14" borderId="46" xfId="3" applyNumberFormat="1" applyFont="1" applyFill="1" applyBorder="1" applyAlignment="1" applyProtection="1">
      <alignment vertical="center" shrinkToFit="1"/>
    </xf>
    <xf numFmtId="178" fontId="4" fillId="14" borderId="47" xfId="3" applyNumberFormat="1" applyFont="1" applyFill="1" applyBorder="1" applyAlignment="1" applyProtection="1">
      <alignment vertical="center" shrinkToFit="1"/>
    </xf>
    <xf numFmtId="178" fontId="4" fillId="14" borderId="1" xfId="3" applyNumberFormat="1" applyFont="1" applyFill="1" applyBorder="1" applyAlignment="1" applyProtection="1">
      <alignment vertical="center" shrinkToFit="1"/>
    </xf>
    <xf numFmtId="178" fontId="4" fillId="14" borderId="51" xfId="3" applyNumberFormat="1" applyFont="1" applyFill="1" applyBorder="1" applyAlignment="1" applyProtection="1">
      <alignment vertical="center" shrinkToFit="1"/>
    </xf>
    <xf numFmtId="178" fontId="27" fillId="14" borderId="133" xfId="3" applyNumberFormat="1" applyFont="1" applyFill="1" applyBorder="1" applyAlignment="1" applyProtection="1">
      <alignment vertical="center" shrinkToFit="1"/>
    </xf>
    <xf numFmtId="178" fontId="4" fillId="0" borderId="53" xfId="3" applyNumberFormat="1" applyFont="1" applyFill="1" applyBorder="1" applyAlignment="1" applyProtection="1">
      <alignment vertical="center" shrinkToFit="1"/>
    </xf>
    <xf numFmtId="178" fontId="4" fillId="0" borderId="3" xfId="3" applyNumberFormat="1" applyFont="1" applyFill="1" applyBorder="1" applyAlignment="1" applyProtection="1">
      <alignment vertical="center" shrinkToFit="1"/>
    </xf>
    <xf numFmtId="0" fontId="4" fillId="4" borderId="12" xfId="3" applyFont="1" applyFill="1" applyBorder="1" applyAlignment="1" applyProtection="1">
      <alignment horizontal="center" vertical="center" shrinkToFit="1"/>
    </xf>
    <xf numFmtId="178" fontId="4" fillId="4" borderId="97" xfId="3" applyNumberFormat="1" applyFont="1" applyFill="1" applyBorder="1" applyAlignment="1" applyProtection="1">
      <alignment vertical="center" shrinkToFit="1"/>
    </xf>
    <xf numFmtId="178" fontId="4" fillId="4" borderId="44" xfId="3" applyNumberFormat="1" applyFont="1" applyFill="1" applyBorder="1" applyAlignment="1" applyProtection="1">
      <alignment vertical="center" shrinkToFit="1"/>
    </xf>
    <xf numFmtId="178" fontId="4" fillId="4" borderId="101" xfId="3" applyNumberFormat="1" applyFont="1" applyFill="1" applyBorder="1" applyAlignment="1" applyProtection="1">
      <alignment vertical="center" shrinkToFit="1"/>
    </xf>
    <xf numFmtId="178" fontId="4" fillId="4" borderId="137" xfId="3" applyNumberFormat="1" applyFont="1" applyFill="1" applyBorder="1" applyAlignment="1" applyProtection="1">
      <alignment vertical="center" shrinkToFit="1"/>
    </xf>
    <xf numFmtId="178" fontId="4" fillId="4" borderId="105" xfId="3" applyNumberFormat="1" applyFont="1" applyFill="1" applyBorder="1" applyAlignment="1" applyProtection="1">
      <alignment vertical="center" shrinkToFit="1"/>
    </xf>
    <xf numFmtId="178" fontId="4" fillId="4" borderId="31" xfId="3" applyNumberFormat="1" applyFont="1" applyFill="1" applyBorder="1" applyAlignment="1" applyProtection="1">
      <alignment vertical="center" shrinkToFit="1"/>
    </xf>
    <xf numFmtId="178" fontId="4" fillId="4" borderId="90" xfId="3" applyNumberFormat="1" applyFont="1" applyFill="1" applyBorder="1" applyAlignment="1" applyProtection="1">
      <alignment vertical="center" shrinkToFit="1"/>
    </xf>
    <xf numFmtId="178" fontId="4" fillId="4" borderId="130" xfId="3" applyNumberFormat="1" applyFont="1" applyFill="1" applyBorder="1" applyAlignment="1" applyProtection="1">
      <alignment vertical="center" shrinkToFit="1"/>
    </xf>
    <xf numFmtId="178" fontId="4" fillId="4" borderId="133" xfId="3" applyNumberFormat="1" applyFont="1" applyFill="1" applyBorder="1" applyAlignment="1" applyProtection="1">
      <alignment vertical="center" shrinkToFit="1"/>
    </xf>
    <xf numFmtId="178" fontId="4" fillId="4" borderId="53" xfId="3" applyNumberFormat="1" applyFont="1" applyFill="1" applyBorder="1" applyAlignment="1" applyProtection="1">
      <alignment vertical="center" shrinkToFit="1"/>
    </xf>
    <xf numFmtId="178" fontId="4" fillId="14" borderId="151" xfId="3" applyNumberFormat="1" applyFont="1" applyFill="1" applyBorder="1" applyAlignment="1" applyProtection="1">
      <alignment vertical="center" shrinkToFit="1"/>
    </xf>
    <xf numFmtId="178" fontId="4" fillId="4" borderId="74" xfId="3" applyNumberFormat="1" applyFont="1" applyFill="1" applyBorder="1" applyAlignment="1" applyProtection="1">
      <alignment vertical="center" shrinkToFit="1"/>
    </xf>
    <xf numFmtId="178" fontId="4" fillId="4" borderId="151" xfId="3" applyNumberFormat="1" applyFont="1" applyFill="1" applyBorder="1" applyAlignment="1" applyProtection="1">
      <alignment vertical="center" shrinkToFit="1"/>
    </xf>
    <xf numFmtId="178" fontId="4" fillId="4" borderId="154" xfId="3" applyNumberFormat="1" applyFont="1" applyFill="1" applyBorder="1" applyAlignment="1" applyProtection="1">
      <alignment vertical="center" shrinkToFit="1"/>
    </xf>
    <xf numFmtId="178" fontId="4" fillId="0" borderId="154" xfId="3" applyNumberFormat="1" applyFont="1" applyFill="1" applyBorder="1" applyAlignment="1" applyProtection="1">
      <alignment vertical="center" shrinkToFit="1"/>
    </xf>
    <xf numFmtId="178" fontId="4" fillId="14" borderId="155" xfId="3" applyNumberFormat="1" applyFont="1" applyFill="1" applyBorder="1" applyAlignment="1" applyProtection="1">
      <alignment vertical="center" shrinkToFit="1"/>
    </xf>
    <xf numFmtId="178" fontId="4" fillId="4" borderId="152" xfId="3" applyNumberFormat="1" applyFont="1" applyFill="1" applyBorder="1" applyAlignment="1" applyProtection="1">
      <alignment vertical="center" shrinkToFit="1"/>
    </xf>
    <xf numFmtId="178" fontId="4" fillId="4" borderId="155" xfId="3" applyNumberFormat="1" applyFont="1" applyFill="1" applyBorder="1" applyAlignment="1" applyProtection="1">
      <alignment vertical="center" shrinkToFit="1"/>
    </xf>
    <xf numFmtId="0" fontId="4" fillId="0" borderId="53" xfId="3" applyFont="1" applyFill="1" applyBorder="1" applyAlignment="1" applyProtection="1">
      <alignment vertical="center" shrinkToFit="1"/>
    </xf>
    <xf numFmtId="178" fontId="4" fillId="0" borderId="74" xfId="3" applyNumberFormat="1" applyFont="1" applyFill="1" applyBorder="1" applyAlignment="1" applyProtection="1">
      <alignment vertical="center" shrinkToFit="1"/>
    </xf>
    <xf numFmtId="178" fontId="4" fillId="14" borderId="161" xfId="3" applyNumberFormat="1" applyFont="1" applyFill="1" applyBorder="1" applyAlignment="1" applyProtection="1">
      <alignment vertical="center" shrinkToFit="1"/>
    </xf>
    <xf numFmtId="178" fontId="4" fillId="14" borderId="162" xfId="3" applyNumberFormat="1" applyFont="1" applyFill="1" applyBorder="1" applyAlignment="1" applyProtection="1">
      <alignment vertical="center" shrinkToFit="1"/>
    </xf>
    <xf numFmtId="0" fontId="4" fillId="0" borderId="163" xfId="3" applyFont="1" applyFill="1" applyBorder="1" applyAlignment="1" applyProtection="1">
      <alignment horizontal="center" vertical="center" shrinkToFit="1"/>
    </xf>
    <xf numFmtId="178" fontId="4" fillId="4" borderId="164" xfId="3" applyNumberFormat="1" applyFont="1" applyFill="1" applyBorder="1" applyAlignment="1" applyProtection="1">
      <alignment vertical="center" shrinkToFit="1"/>
    </xf>
    <xf numFmtId="178" fontId="4" fillId="4" borderId="163" xfId="3" applyNumberFormat="1" applyFont="1" applyFill="1" applyBorder="1" applyAlignment="1" applyProtection="1">
      <alignment vertical="center" shrinkToFit="1"/>
    </xf>
    <xf numFmtId="178" fontId="4" fillId="0" borderId="164" xfId="3" applyNumberFormat="1" applyFont="1" applyFill="1" applyBorder="1" applyAlignment="1" applyProtection="1">
      <alignment vertical="center" shrinkToFit="1"/>
    </xf>
    <xf numFmtId="178" fontId="4" fillId="0" borderId="163" xfId="3" applyNumberFormat="1" applyFont="1" applyFill="1" applyBorder="1" applyAlignment="1" applyProtection="1">
      <alignment vertical="center" shrinkToFit="1"/>
    </xf>
    <xf numFmtId="178" fontId="4" fillId="0" borderId="160" xfId="3" applyNumberFormat="1" applyFont="1" applyFill="1" applyBorder="1" applyAlignment="1" applyProtection="1">
      <alignment vertical="center" shrinkToFit="1"/>
    </xf>
    <xf numFmtId="178" fontId="4" fillId="14" borderId="163" xfId="3" applyNumberFormat="1" applyFont="1" applyFill="1" applyBorder="1" applyAlignment="1" applyProtection="1">
      <alignment vertical="center" shrinkToFit="1"/>
    </xf>
    <xf numFmtId="178" fontId="4" fillId="14" borderId="160" xfId="3" applyNumberFormat="1" applyFont="1" applyFill="1" applyBorder="1" applyAlignment="1" applyProtection="1">
      <alignment vertical="center" shrinkToFit="1"/>
    </xf>
    <xf numFmtId="178" fontId="4" fillId="4" borderId="47" xfId="3" applyNumberFormat="1" applyFont="1" applyFill="1" applyBorder="1" applyAlignment="1" applyProtection="1">
      <alignment vertical="center" shrinkToFit="1"/>
    </xf>
    <xf numFmtId="178" fontId="4" fillId="4" borderId="51" xfId="3" applyNumberFormat="1" applyFont="1" applyFill="1" applyBorder="1" applyAlignment="1" applyProtection="1">
      <alignment vertical="center" shrinkToFit="1"/>
    </xf>
    <xf numFmtId="178" fontId="4" fillId="4" borderId="45" xfId="3" applyNumberFormat="1" applyFont="1" applyFill="1" applyBorder="1" applyAlignment="1" applyProtection="1">
      <alignment vertical="center" shrinkToFit="1"/>
    </xf>
    <xf numFmtId="178" fontId="4" fillId="4" borderId="91" xfId="3" applyNumberFormat="1" applyFont="1" applyFill="1" applyBorder="1" applyAlignment="1" applyProtection="1">
      <alignment vertical="center" shrinkToFit="1"/>
    </xf>
    <xf numFmtId="178" fontId="4" fillId="4" borderId="85" xfId="3" applyNumberFormat="1" applyFont="1" applyFill="1" applyBorder="1" applyAlignment="1" applyProtection="1">
      <alignment vertical="center" shrinkToFit="1"/>
    </xf>
    <xf numFmtId="178" fontId="28" fillId="4" borderId="133" xfId="3" applyNumberFormat="1" applyFont="1" applyFill="1" applyBorder="1" applyAlignment="1" applyProtection="1">
      <alignment vertical="center" shrinkToFit="1"/>
    </xf>
    <xf numFmtId="0" fontId="26" fillId="4" borderId="18" xfId="3" applyFont="1" applyFill="1" applyBorder="1" applyAlignment="1" applyProtection="1">
      <alignment horizontal="center" vertical="center" shrinkToFit="1"/>
    </xf>
    <xf numFmtId="178" fontId="4" fillId="4" borderId="72" xfId="3" applyNumberFormat="1" applyFont="1" applyFill="1" applyBorder="1" applyAlignment="1" applyProtection="1">
      <alignment vertical="center" shrinkToFit="1"/>
    </xf>
    <xf numFmtId="178" fontId="4" fillId="4" borderId="18" xfId="3" applyNumberFormat="1" applyFont="1" applyFill="1" applyBorder="1" applyAlignment="1" applyProtection="1">
      <alignment vertical="center" shrinkToFit="1"/>
    </xf>
    <xf numFmtId="178" fontId="26" fillId="4" borderId="72" xfId="3" applyNumberFormat="1" applyFont="1" applyFill="1" applyBorder="1" applyAlignment="1" applyProtection="1">
      <alignment vertical="center" shrinkToFit="1"/>
    </xf>
    <xf numFmtId="178" fontId="26" fillId="4" borderId="18" xfId="3" applyNumberFormat="1" applyFont="1" applyFill="1" applyBorder="1" applyAlignment="1" applyProtection="1">
      <alignment vertical="center" shrinkToFit="1"/>
    </xf>
    <xf numFmtId="178" fontId="26" fillId="4" borderId="67" xfId="3" applyNumberFormat="1" applyFont="1" applyFill="1" applyBorder="1" applyAlignment="1" applyProtection="1">
      <alignment vertical="center" shrinkToFit="1"/>
    </xf>
    <xf numFmtId="178" fontId="4" fillId="4" borderId="67" xfId="3" applyNumberFormat="1" applyFont="1" applyFill="1" applyBorder="1" applyAlignment="1" applyProtection="1">
      <alignment vertical="center" shrinkToFit="1"/>
    </xf>
    <xf numFmtId="0" fontId="26" fillId="4" borderId="166" xfId="3" applyFont="1" applyFill="1" applyBorder="1" applyAlignment="1" applyProtection="1">
      <alignment vertical="center" shrinkToFit="1"/>
    </xf>
    <xf numFmtId="178" fontId="4" fillId="4" borderId="166" xfId="3" applyNumberFormat="1" applyFont="1" applyFill="1" applyBorder="1" applyAlignment="1" applyProtection="1">
      <alignment vertical="center" shrinkToFit="1"/>
    </xf>
    <xf numFmtId="178" fontId="26" fillId="4" borderId="166" xfId="3" applyNumberFormat="1" applyFont="1" applyFill="1" applyBorder="1" applyAlignment="1" applyProtection="1">
      <alignment vertical="center" shrinkToFit="1"/>
    </xf>
    <xf numFmtId="178" fontId="26" fillId="4" borderId="165" xfId="3" applyNumberFormat="1" applyFont="1" applyFill="1" applyBorder="1" applyAlignment="1" applyProtection="1">
      <alignment vertical="center" shrinkToFit="1"/>
    </xf>
    <xf numFmtId="178" fontId="4" fillId="4" borderId="165" xfId="3" applyNumberFormat="1" applyFont="1" applyFill="1" applyBorder="1" applyAlignment="1" applyProtection="1">
      <alignment vertical="center" shrinkToFit="1"/>
    </xf>
    <xf numFmtId="178" fontId="4" fillId="14" borderId="81" xfId="3" applyNumberFormat="1" applyFont="1" applyFill="1" applyBorder="1" applyAlignment="1" applyProtection="1">
      <alignment vertical="center" shrinkToFit="1"/>
    </xf>
    <xf numFmtId="178" fontId="27" fillId="14" borderId="167" xfId="3" applyNumberFormat="1" applyFont="1" applyFill="1" applyBorder="1" applyAlignment="1" applyProtection="1">
      <alignment vertical="center" shrinkToFit="1"/>
    </xf>
    <xf numFmtId="178" fontId="4" fillId="4" borderId="81" xfId="3" applyNumberFormat="1" applyFont="1" applyFill="1" applyBorder="1" applyAlignment="1" applyProtection="1">
      <alignment vertical="center" shrinkToFit="1"/>
    </xf>
    <xf numFmtId="178" fontId="26" fillId="4" borderId="168" xfId="3" applyNumberFormat="1" applyFont="1" applyFill="1" applyBorder="1" applyAlignment="1" applyProtection="1">
      <alignment vertical="center" shrinkToFit="1"/>
    </xf>
    <xf numFmtId="178" fontId="28" fillId="4" borderId="167" xfId="3" applyNumberFormat="1" applyFont="1" applyFill="1" applyBorder="1" applyAlignment="1" applyProtection="1">
      <alignment vertical="center" shrinkToFit="1"/>
    </xf>
    <xf numFmtId="178" fontId="4" fillId="14" borderId="67" xfId="3" applyNumberFormat="1" applyFont="1" applyFill="1" applyBorder="1" applyAlignment="1" applyProtection="1">
      <alignment vertical="center" shrinkToFit="1"/>
    </xf>
    <xf numFmtId="178" fontId="4" fillId="14" borderId="166" xfId="3" applyNumberFormat="1" applyFont="1" applyFill="1" applyBorder="1" applyAlignment="1" applyProtection="1">
      <alignment vertical="center" shrinkToFit="1"/>
    </xf>
    <xf numFmtId="178" fontId="4" fillId="14" borderId="165" xfId="3" applyNumberFormat="1" applyFont="1" applyFill="1" applyBorder="1" applyAlignment="1" applyProtection="1">
      <alignment vertical="center" shrinkToFit="1"/>
    </xf>
    <xf numFmtId="178" fontId="4" fillId="0" borderId="166" xfId="3" applyNumberFormat="1" applyFont="1" applyFill="1" applyBorder="1" applyAlignment="1" applyProtection="1">
      <alignment vertical="center" shrinkToFit="1"/>
    </xf>
    <xf numFmtId="178" fontId="4" fillId="14" borderId="167" xfId="3" applyNumberFormat="1" applyFont="1" applyFill="1" applyBorder="1" applyAlignment="1" applyProtection="1">
      <alignment vertical="center" shrinkToFit="1"/>
    </xf>
    <xf numFmtId="178" fontId="4" fillId="4" borderId="168" xfId="3" applyNumberFormat="1" applyFont="1" applyFill="1" applyBorder="1" applyAlignment="1" applyProtection="1">
      <alignment vertical="center" shrinkToFit="1"/>
    </xf>
    <xf numFmtId="178" fontId="4" fillId="4" borderId="156" xfId="3" applyNumberFormat="1" applyFont="1" applyFill="1" applyBorder="1" applyAlignment="1" applyProtection="1">
      <alignment vertical="center" shrinkToFit="1"/>
    </xf>
    <xf numFmtId="178" fontId="4" fillId="4" borderId="167" xfId="3" applyNumberFormat="1" applyFont="1" applyFill="1" applyBorder="1" applyAlignment="1" applyProtection="1">
      <alignment vertical="center" shrinkToFit="1"/>
    </xf>
    <xf numFmtId="0" fontId="4" fillId="0" borderId="45" xfId="3" applyFont="1" applyFill="1" applyBorder="1" applyAlignment="1" applyProtection="1">
      <alignment horizontal="center" vertical="center" shrinkToFit="1"/>
    </xf>
    <xf numFmtId="0" fontId="4" fillId="0" borderId="46" xfId="3" applyFont="1" applyFill="1" applyBorder="1" applyAlignment="1" applyProtection="1">
      <alignment horizontal="center" vertical="center" shrinkToFit="1"/>
    </xf>
    <xf numFmtId="0" fontId="4" fillId="3" borderId="91" xfId="3" applyFont="1" applyFill="1" applyBorder="1" applyAlignment="1" applyProtection="1">
      <alignment horizontal="center" vertical="center" shrinkToFit="1"/>
    </xf>
    <xf numFmtId="0" fontId="4" fillId="3" borderId="1" xfId="3" applyFont="1" applyFill="1" applyBorder="1" applyAlignment="1" applyProtection="1">
      <alignment horizontal="center" vertical="center" shrinkToFit="1"/>
    </xf>
    <xf numFmtId="0" fontId="4" fillId="0" borderId="85" xfId="3" applyFont="1" applyFill="1" applyBorder="1" applyAlignment="1" applyProtection="1">
      <alignment horizontal="center" vertical="center" shrinkToFit="1"/>
    </xf>
    <xf numFmtId="0" fontId="4" fillId="0" borderId="89" xfId="3" applyFont="1" applyFill="1" applyBorder="1" applyAlignment="1" applyProtection="1">
      <alignment horizontal="center" vertical="center" shrinkToFit="1"/>
    </xf>
    <xf numFmtId="3" fontId="4" fillId="3" borderId="10" xfId="3" applyNumberFormat="1" applyFont="1" applyFill="1" applyBorder="1" applyAlignment="1" applyProtection="1">
      <alignment vertical="center" shrinkToFit="1"/>
    </xf>
    <xf numFmtId="3" fontId="4" fillId="3" borderId="18" xfId="3" applyNumberFormat="1" applyFont="1" applyFill="1" applyBorder="1" applyAlignment="1" applyProtection="1">
      <alignment vertical="center" shrinkToFit="1"/>
    </xf>
    <xf numFmtId="3" fontId="4" fillId="0" borderId="113" xfId="3" applyNumberFormat="1" applyFont="1" applyFill="1" applyBorder="1" applyAlignment="1" applyProtection="1">
      <alignment vertical="center" shrinkToFit="1"/>
    </xf>
    <xf numFmtId="3" fontId="4" fillId="0" borderId="119" xfId="3" applyNumberFormat="1" applyFont="1" applyFill="1" applyBorder="1" applyAlignment="1" applyProtection="1">
      <alignment vertical="center" shrinkToFit="1"/>
    </xf>
    <xf numFmtId="0" fontId="4" fillId="0" borderId="11" xfId="3" applyFont="1" applyFill="1" applyBorder="1" applyAlignment="1" applyProtection="1">
      <alignment vertical="center"/>
    </xf>
    <xf numFmtId="0" fontId="4" fillId="0" borderId="16" xfId="3" applyFont="1" applyFill="1" applyBorder="1" applyAlignment="1" applyProtection="1">
      <alignment vertical="center"/>
    </xf>
    <xf numFmtId="0" fontId="4" fillId="3" borderId="8" xfId="3" applyFont="1" applyFill="1" applyBorder="1" applyAlignment="1" applyProtection="1">
      <alignment horizontal="center" vertical="center"/>
    </xf>
    <xf numFmtId="0" fontId="4" fillId="3" borderId="68" xfId="3" applyFont="1" applyFill="1" applyBorder="1" applyAlignment="1" applyProtection="1">
      <alignment horizontal="center" vertical="center"/>
    </xf>
    <xf numFmtId="0" fontId="4" fillId="3" borderId="9" xfId="3" applyFont="1" applyFill="1" applyBorder="1" applyAlignment="1" applyProtection="1">
      <alignment horizontal="center" vertical="center"/>
    </xf>
    <xf numFmtId="0" fontId="4" fillId="3" borderId="13" xfId="3" applyFont="1" applyFill="1" applyBorder="1" applyAlignment="1" applyProtection="1">
      <alignment horizontal="center" vertical="center"/>
    </xf>
    <xf numFmtId="0" fontId="4" fillId="3" borderId="0" xfId="3" applyFont="1" applyFill="1" applyBorder="1" applyAlignment="1" applyProtection="1">
      <alignment horizontal="center" vertical="center"/>
    </xf>
    <xf numFmtId="0" fontId="4" fillId="3" borderId="14" xfId="3" applyFont="1" applyFill="1" applyBorder="1" applyAlignment="1" applyProtection="1">
      <alignment horizontal="center" vertical="center"/>
    </xf>
    <xf numFmtId="0" fontId="4" fillId="3" borderId="10" xfId="3" applyFont="1" applyFill="1" applyBorder="1" applyAlignment="1" applyProtection="1">
      <alignment vertical="center" shrinkToFit="1"/>
    </xf>
    <xf numFmtId="0" fontId="4" fillId="3" borderId="15" xfId="3" applyFont="1" applyFill="1" applyBorder="1" applyAlignment="1" applyProtection="1">
      <alignment vertical="center" shrinkToFit="1"/>
    </xf>
    <xf numFmtId="3" fontId="4" fillId="3" borderId="113" xfId="3" applyNumberFormat="1" applyFont="1" applyFill="1" applyBorder="1" applyAlignment="1" applyProtection="1">
      <alignment vertical="center" shrinkToFit="1"/>
    </xf>
    <xf numFmtId="3" fontId="4" fillId="3" borderId="116" xfId="3" applyNumberFormat="1" applyFont="1" applyFill="1" applyBorder="1" applyAlignment="1" applyProtection="1">
      <alignment vertical="center" shrinkToFit="1"/>
    </xf>
    <xf numFmtId="3" fontId="4" fillId="3" borderId="114" xfId="3" applyNumberFormat="1" applyFont="1" applyFill="1" applyBorder="1" applyAlignment="1" applyProtection="1">
      <alignment vertical="center" shrinkToFit="1"/>
    </xf>
    <xf numFmtId="3" fontId="4" fillId="3" borderId="117" xfId="3" applyNumberFormat="1" applyFont="1" applyFill="1" applyBorder="1" applyAlignment="1" applyProtection="1">
      <alignment vertical="center" shrinkToFit="1"/>
    </xf>
    <xf numFmtId="3" fontId="4" fillId="3" borderId="119" xfId="3" applyNumberFormat="1" applyFont="1" applyFill="1" applyBorder="1" applyAlignment="1" applyProtection="1">
      <alignment vertical="center" shrinkToFit="1"/>
    </xf>
    <xf numFmtId="0" fontId="4" fillId="3" borderId="11" xfId="3" applyFont="1" applyFill="1" applyBorder="1" applyAlignment="1" applyProtection="1">
      <alignment vertical="center"/>
    </xf>
    <xf numFmtId="0" fontId="4" fillId="3" borderId="16" xfId="3" applyFont="1" applyFill="1" applyBorder="1" applyAlignment="1" applyProtection="1">
      <alignment vertical="center"/>
    </xf>
    <xf numFmtId="0" fontId="4" fillId="0" borderId="8" xfId="3" applyFont="1" applyFill="1" applyBorder="1" applyAlignment="1" applyProtection="1">
      <alignment horizontal="center" vertical="center" shrinkToFit="1"/>
    </xf>
    <xf numFmtId="0" fontId="4" fillId="0" borderId="68" xfId="3" applyFont="1" applyFill="1" applyBorder="1" applyAlignment="1" applyProtection="1">
      <alignment horizontal="center" vertical="center" shrinkToFit="1"/>
    </xf>
    <xf numFmtId="0" fontId="4" fillId="0" borderId="9" xfId="3" applyFont="1" applyFill="1" applyBorder="1" applyAlignment="1" applyProtection="1">
      <alignment horizontal="center" vertical="center" shrinkToFit="1"/>
    </xf>
    <xf numFmtId="0" fontId="4" fillId="0" borderId="13" xfId="3" applyFont="1" applyFill="1" applyBorder="1" applyAlignment="1" applyProtection="1">
      <alignment horizontal="center" vertical="center" shrinkToFit="1"/>
    </xf>
    <xf numFmtId="0" fontId="4" fillId="0" borderId="0" xfId="3" applyFont="1" applyFill="1" applyBorder="1" applyAlignment="1" applyProtection="1">
      <alignment horizontal="center" vertical="center" shrinkToFit="1"/>
    </xf>
    <xf numFmtId="0" fontId="4" fillId="0" borderId="14" xfId="3" applyFont="1" applyFill="1" applyBorder="1" applyAlignment="1" applyProtection="1">
      <alignment horizontal="center" vertical="center" shrinkToFit="1"/>
    </xf>
    <xf numFmtId="0" fontId="4" fillId="0" borderId="10" xfId="3" applyFont="1" applyFill="1" applyBorder="1" applyAlignment="1" applyProtection="1">
      <alignment vertical="center" shrinkToFit="1"/>
    </xf>
    <xf numFmtId="0" fontId="4" fillId="0" borderId="15" xfId="3" applyFont="1" applyFill="1" applyBorder="1" applyAlignment="1" applyProtection="1">
      <alignment vertical="center" shrinkToFit="1"/>
    </xf>
    <xf numFmtId="3" fontId="4" fillId="0" borderId="116" xfId="3" applyNumberFormat="1" applyFont="1" applyFill="1" applyBorder="1" applyAlignment="1" applyProtection="1">
      <alignment vertical="center" shrinkToFit="1"/>
    </xf>
    <xf numFmtId="3" fontId="4" fillId="0" borderId="114" xfId="3" applyNumberFormat="1" applyFont="1" applyFill="1" applyBorder="1" applyAlignment="1" applyProtection="1">
      <alignment vertical="center" shrinkToFit="1"/>
    </xf>
    <xf numFmtId="3" fontId="4" fillId="0" borderId="117" xfId="3" applyNumberFormat="1" applyFont="1" applyFill="1" applyBorder="1" applyAlignment="1" applyProtection="1">
      <alignment vertical="center" shrinkToFit="1"/>
    </xf>
    <xf numFmtId="3" fontId="4" fillId="0" borderId="10" xfId="3" applyNumberFormat="1" applyFont="1" applyFill="1" applyBorder="1" applyAlignment="1" applyProtection="1">
      <alignment vertical="center" shrinkToFit="1"/>
    </xf>
    <xf numFmtId="3" fontId="4" fillId="0" borderId="18" xfId="3" applyNumberFormat="1" applyFont="1" applyFill="1" applyBorder="1" applyAlignment="1" applyProtection="1">
      <alignment vertical="center" shrinkToFit="1"/>
    </xf>
    <xf numFmtId="3" fontId="4" fillId="3" borderId="93" xfId="3" applyNumberFormat="1" applyFont="1" applyFill="1" applyBorder="1" applyAlignment="1" applyProtection="1">
      <alignment vertical="center" shrinkToFit="1"/>
    </xf>
    <xf numFmtId="3" fontId="4" fillId="3" borderId="92" xfId="3" applyNumberFormat="1" applyFont="1" applyFill="1" applyBorder="1" applyAlignment="1" applyProtection="1">
      <alignment vertical="center" shrinkToFit="1"/>
    </xf>
    <xf numFmtId="3" fontId="4" fillId="3" borderId="1" xfId="3" applyNumberFormat="1" applyFont="1" applyFill="1" applyBorder="1" applyAlignment="1" applyProtection="1">
      <alignment vertical="center" shrinkToFit="1"/>
    </xf>
    <xf numFmtId="3" fontId="4" fillId="0" borderId="1" xfId="3" applyNumberFormat="1" applyFont="1" applyFill="1" applyBorder="1" applyAlignment="1" applyProtection="1">
      <alignment vertical="center" shrinkToFit="1"/>
      <protection locked="0"/>
    </xf>
    <xf numFmtId="0" fontId="4" fillId="0" borderId="54" xfId="3" applyFont="1" applyFill="1" applyBorder="1" applyAlignment="1" applyProtection="1">
      <alignment vertical="center" wrapText="1"/>
      <protection locked="0"/>
    </xf>
    <xf numFmtId="0" fontId="4" fillId="0" borderId="64" xfId="3" applyFont="1" applyFill="1" applyBorder="1" applyAlignment="1" applyProtection="1">
      <alignment vertical="center" wrapText="1"/>
      <protection locked="0"/>
    </xf>
    <xf numFmtId="0" fontId="4" fillId="0" borderId="1" xfId="3" applyFont="1" applyFill="1" applyBorder="1" applyAlignment="1" applyProtection="1">
      <alignment horizontal="center" vertical="center"/>
    </xf>
    <xf numFmtId="0" fontId="4" fillId="3" borderId="53" xfId="3" applyFont="1" applyFill="1" applyBorder="1" applyAlignment="1" applyProtection="1">
      <alignment horizontal="center" vertical="center" shrinkToFit="1"/>
    </xf>
    <xf numFmtId="0" fontId="4" fillId="3" borderId="3" xfId="3" applyFont="1" applyFill="1" applyBorder="1" applyAlignment="1" applyProtection="1">
      <alignment horizontal="center" vertical="center" shrinkToFit="1"/>
    </xf>
    <xf numFmtId="178" fontId="4" fillId="0" borderId="1" xfId="3" applyNumberFormat="1" applyFont="1" applyFill="1" applyBorder="1" applyAlignment="1" applyProtection="1">
      <alignment vertical="center" shrinkToFit="1"/>
    </xf>
    <xf numFmtId="0" fontId="21" fillId="0" borderId="1" xfId="0" applyFont="1" applyBorder="1" applyAlignment="1">
      <alignment vertical="center" shrinkToFit="1"/>
    </xf>
    <xf numFmtId="3" fontId="4" fillId="0" borderId="140" xfId="3" applyNumberFormat="1" applyFont="1" applyFill="1" applyBorder="1" applyAlignment="1" applyProtection="1">
      <alignment vertical="center" shrinkToFit="1"/>
      <protection locked="0"/>
    </xf>
    <xf numFmtId="3" fontId="4" fillId="0" borderId="116" xfId="3" applyNumberFormat="1" applyFont="1" applyFill="1" applyBorder="1" applyAlignment="1" applyProtection="1">
      <alignment vertical="center" shrinkToFit="1"/>
      <protection locked="0"/>
    </xf>
    <xf numFmtId="3" fontId="4" fillId="0" borderId="93" xfId="3" applyNumberFormat="1" applyFont="1" applyFill="1" applyBorder="1" applyAlignment="1" applyProtection="1">
      <alignment vertical="center" shrinkToFit="1"/>
    </xf>
    <xf numFmtId="0" fontId="4" fillId="0" borderId="67" xfId="3" applyFont="1" applyFill="1" applyBorder="1" applyAlignment="1" applyProtection="1">
      <alignment vertical="center" wrapText="1"/>
      <protection locked="0"/>
    </xf>
    <xf numFmtId="0" fontId="2" fillId="0" borderId="20" xfId="3" applyFont="1" applyFill="1" applyBorder="1" applyAlignment="1" applyProtection="1">
      <alignment horizontal="center" vertical="center" textRotation="255"/>
    </xf>
    <xf numFmtId="0" fontId="2" fillId="0" borderId="25" xfId="3" applyFont="1" applyFill="1" applyBorder="1" applyAlignment="1" applyProtection="1">
      <alignment horizontal="center" vertical="center" textRotation="255"/>
    </xf>
    <xf numFmtId="0" fontId="2" fillId="0" borderId="31" xfId="3" applyFont="1" applyFill="1" applyBorder="1" applyAlignment="1" applyProtection="1">
      <alignment horizontal="center" vertical="center" textRotation="255"/>
    </xf>
    <xf numFmtId="178" fontId="4" fillId="0" borderId="10" xfId="3" applyNumberFormat="1" applyFont="1" applyFill="1" applyBorder="1" applyAlignment="1" applyProtection="1">
      <alignment horizontal="center" vertical="center" shrinkToFit="1"/>
    </xf>
    <xf numFmtId="178" fontId="4" fillId="0" borderId="3" xfId="3" applyNumberFormat="1" applyFont="1" applyFill="1" applyBorder="1" applyAlignment="1" applyProtection="1">
      <alignment horizontal="center" vertical="center" shrinkToFit="1"/>
    </xf>
    <xf numFmtId="0" fontId="2" fillId="3" borderId="10" xfId="3" applyFont="1" applyFill="1" applyBorder="1" applyAlignment="1" applyProtection="1">
      <alignment horizontal="center" vertical="center"/>
    </xf>
    <xf numFmtId="0" fontId="2" fillId="3" borderId="3" xfId="3" applyFont="1" applyFill="1" applyBorder="1" applyAlignment="1" applyProtection="1">
      <alignment horizontal="center" vertical="center"/>
    </xf>
    <xf numFmtId="178" fontId="4" fillId="0" borderId="53" xfId="3" applyNumberFormat="1" applyFont="1" applyFill="1" applyBorder="1" applyAlignment="1" applyProtection="1">
      <alignment vertical="center" shrinkToFit="1"/>
    </xf>
    <xf numFmtId="178" fontId="4" fillId="0" borderId="3" xfId="3" applyNumberFormat="1" applyFont="1" applyFill="1" applyBorder="1" applyAlignment="1" applyProtection="1">
      <alignment vertical="center" shrinkToFit="1"/>
    </xf>
    <xf numFmtId="3" fontId="4" fillId="0" borderId="139" xfId="3" applyNumberFormat="1" applyFont="1" applyFill="1" applyBorder="1" applyAlignment="1" applyProtection="1">
      <alignment vertical="center" shrinkToFit="1"/>
      <protection locked="0"/>
    </xf>
    <xf numFmtId="3" fontId="4" fillId="3" borderId="87" xfId="3" applyNumberFormat="1" applyFont="1" applyFill="1" applyBorder="1" applyAlignment="1" applyProtection="1">
      <alignment vertical="center" shrinkToFit="1"/>
    </xf>
    <xf numFmtId="0" fontId="0" fillId="0" borderId="5" xfId="0" applyFill="1" applyBorder="1" applyAlignment="1" applyProtection="1">
      <alignment horizontal="center" vertical="center"/>
    </xf>
    <xf numFmtId="0" fontId="0" fillId="0" borderId="6" xfId="0" applyFill="1" applyBorder="1" applyAlignment="1" applyProtection="1">
      <alignment horizontal="center" vertical="center"/>
    </xf>
    <xf numFmtId="0" fontId="0" fillId="0" borderId="1" xfId="0" applyFill="1" applyBorder="1" applyAlignment="1" applyProtection="1">
      <alignment horizontal="center" vertical="center"/>
    </xf>
    <xf numFmtId="176" fontId="0" fillId="0" borderId="53" xfId="0" applyNumberFormat="1" applyFill="1" applyBorder="1" applyAlignment="1" applyProtection="1">
      <alignment horizontal="center" vertical="center"/>
    </xf>
    <xf numFmtId="176" fontId="0" fillId="0" borderId="15" xfId="0" applyNumberFormat="1" applyFill="1" applyBorder="1" applyAlignment="1" applyProtection="1">
      <alignment horizontal="center" vertical="center"/>
    </xf>
    <xf numFmtId="176" fontId="0" fillId="0" borderId="3" xfId="0" applyNumberFormat="1" applyFill="1" applyBorder="1" applyAlignment="1" applyProtection="1">
      <alignment horizontal="center" vertical="center"/>
    </xf>
    <xf numFmtId="3" fontId="4" fillId="3" borderId="89" xfId="3" applyNumberFormat="1" applyFont="1" applyFill="1" applyBorder="1" applyAlignment="1" applyProtection="1">
      <alignment vertical="center" shrinkToFit="1"/>
    </xf>
    <xf numFmtId="0" fontId="4" fillId="3" borderId="51" xfId="3" applyFont="1" applyFill="1" applyBorder="1" applyAlignment="1" applyProtection="1">
      <alignment vertical="center" wrapText="1"/>
    </xf>
    <xf numFmtId="0" fontId="4" fillId="3" borderId="90" xfId="3" applyFont="1" applyFill="1" applyBorder="1" applyAlignment="1" applyProtection="1">
      <alignment vertical="center" wrapText="1"/>
    </xf>
    <xf numFmtId="178" fontId="4" fillId="0" borderId="46" xfId="3" applyNumberFormat="1" applyFont="1" applyFill="1" applyBorder="1" applyAlignment="1" applyProtection="1">
      <alignment vertical="center" shrinkToFit="1"/>
    </xf>
    <xf numFmtId="3" fontId="4" fillId="0" borderId="113" xfId="3" applyNumberFormat="1" applyFont="1" applyFill="1" applyBorder="1" applyAlignment="1" applyProtection="1">
      <alignment vertical="center" shrinkToFit="1"/>
      <protection locked="0"/>
    </xf>
    <xf numFmtId="3" fontId="4" fillId="0" borderId="83" xfId="3" applyNumberFormat="1" applyFont="1" applyFill="1" applyBorder="1" applyAlignment="1" applyProtection="1">
      <alignment vertical="center" shrinkToFit="1"/>
    </xf>
    <xf numFmtId="3" fontId="4" fillId="3" borderId="82" xfId="3" applyNumberFormat="1" applyFont="1" applyFill="1" applyBorder="1" applyAlignment="1" applyProtection="1">
      <alignment vertical="center" shrinkToFit="1"/>
    </xf>
    <xf numFmtId="3" fontId="4" fillId="3" borderId="83" xfId="3" applyNumberFormat="1" applyFont="1" applyFill="1" applyBorder="1" applyAlignment="1" applyProtection="1">
      <alignment vertical="center" shrinkToFit="1"/>
    </xf>
    <xf numFmtId="3" fontId="4" fillId="3" borderId="46" xfId="3" applyNumberFormat="1" applyFont="1" applyFill="1" applyBorder="1" applyAlignment="1" applyProtection="1">
      <alignment vertical="center" shrinkToFit="1"/>
    </xf>
    <xf numFmtId="3" fontId="4" fillId="0" borderId="46" xfId="3" applyNumberFormat="1" applyFont="1" applyFill="1" applyBorder="1" applyAlignment="1" applyProtection="1">
      <alignment vertical="center" shrinkToFit="1"/>
      <protection locked="0"/>
    </xf>
    <xf numFmtId="0" fontId="4" fillId="0" borderId="11" xfId="3" applyFont="1" applyFill="1" applyBorder="1" applyAlignment="1" applyProtection="1">
      <alignment vertical="center" wrapText="1"/>
      <protection locked="0"/>
    </xf>
    <xf numFmtId="0" fontId="21" fillId="3" borderId="92" xfId="0" applyFont="1" applyFill="1" applyBorder="1" applyAlignment="1" applyProtection="1">
      <alignment vertical="center" shrinkToFit="1"/>
    </xf>
    <xf numFmtId="0" fontId="4" fillId="3" borderId="1" xfId="3" applyFont="1" applyFill="1" applyBorder="1" applyAlignment="1" applyProtection="1">
      <alignment horizontal="center" vertical="center"/>
    </xf>
    <xf numFmtId="0" fontId="4" fillId="3" borderId="89" xfId="3" applyFont="1" applyFill="1" applyBorder="1" applyAlignment="1" applyProtection="1">
      <alignment horizontal="center" vertical="center"/>
    </xf>
    <xf numFmtId="0" fontId="4" fillId="3" borderId="18" xfId="3" applyFont="1" applyFill="1" applyBorder="1" applyAlignment="1" applyProtection="1">
      <alignment horizontal="center" vertical="center" shrinkToFit="1"/>
    </xf>
    <xf numFmtId="178" fontId="4" fillId="3" borderId="1" xfId="3" applyNumberFormat="1" applyFont="1" applyFill="1" applyBorder="1" applyAlignment="1" applyProtection="1">
      <alignment vertical="center" shrinkToFit="1"/>
    </xf>
    <xf numFmtId="0" fontId="21" fillId="3" borderId="89" xfId="0" applyFont="1" applyFill="1" applyBorder="1" applyAlignment="1" applyProtection="1">
      <alignment vertical="center" shrinkToFit="1"/>
    </xf>
    <xf numFmtId="0" fontId="21" fillId="3" borderId="86" xfId="0" applyFont="1" applyFill="1" applyBorder="1" applyAlignment="1" applyProtection="1">
      <alignment vertical="center" shrinkToFit="1"/>
    </xf>
    <xf numFmtId="3" fontId="4" fillId="3" borderId="86" xfId="3" applyNumberFormat="1" applyFont="1" applyFill="1" applyBorder="1" applyAlignment="1" applyProtection="1">
      <alignment vertical="center" shrinkToFit="1"/>
    </xf>
    <xf numFmtId="0" fontId="21" fillId="3" borderId="1" xfId="0" applyFont="1" applyFill="1" applyBorder="1" applyAlignment="1" applyProtection="1">
      <alignment vertical="center" shrinkToFit="1"/>
    </xf>
    <xf numFmtId="0" fontId="4" fillId="3" borderId="47" xfId="3" applyFont="1" applyFill="1" applyBorder="1" applyAlignment="1" applyProtection="1">
      <alignment vertical="center" wrapText="1"/>
    </xf>
    <xf numFmtId="178" fontId="4" fillId="3" borderId="53" xfId="3" applyNumberFormat="1" applyFont="1" applyFill="1" applyBorder="1" applyAlignment="1" applyProtection="1">
      <alignment vertical="center" shrinkToFit="1"/>
    </xf>
    <xf numFmtId="178" fontId="4" fillId="3" borderId="3" xfId="3" applyNumberFormat="1" applyFont="1" applyFill="1" applyBorder="1" applyAlignment="1" applyProtection="1">
      <alignment vertical="center" shrinkToFit="1"/>
    </xf>
    <xf numFmtId="3" fontId="4" fillId="3" borderId="3" xfId="3" applyNumberFormat="1" applyFont="1" applyFill="1" applyBorder="1" applyAlignment="1" applyProtection="1">
      <alignment vertical="center" shrinkToFit="1"/>
    </xf>
    <xf numFmtId="3" fontId="4" fillId="3" borderId="108" xfId="3" applyNumberFormat="1" applyFont="1" applyFill="1" applyBorder="1" applyAlignment="1" applyProtection="1">
      <alignment vertical="center" shrinkToFit="1"/>
    </xf>
    <xf numFmtId="3" fontId="4" fillId="3" borderId="7" xfId="3" applyNumberFormat="1" applyFont="1" applyFill="1" applyBorder="1" applyAlignment="1" applyProtection="1">
      <alignment vertical="center" shrinkToFit="1"/>
    </xf>
    <xf numFmtId="3" fontId="4" fillId="3" borderId="55" xfId="3" applyNumberFormat="1" applyFont="1" applyFill="1" applyBorder="1" applyAlignment="1" applyProtection="1">
      <alignment vertical="center" shrinkToFit="1"/>
    </xf>
    <xf numFmtId="3" fontId="4" fillId="3" borderId="5" xfId="3" applyNumberFormat="1" applyFont="1" applyFill="1" applyBorder="1" applyAlignment="1" applyProtection="1">
      <alignment vertical="center" shrinkToFit="1"/>
    </xf>
    <xf numFmtId="0" fontId="21" fillId="3" borderId="104" xfId="0" applyFont="1" applyFill="1" applyBorder="1" applyAlignment="1" applyProtection="1">
      <alignment vertical="center" shrinkToFit="1"/>
    </xf>
    <xf numFmtId="3" fontId="4" fillId="3" borderId="101" xfId="3" applyNumberFormat="1" applyFont="1" applyFill="1" applyBorder="1" applyAlignment="1" applyProtection="1">
      <alignment vertical="center" shrinkToFit="1"/>
    </xf>
    <xf numFmtId="3" fontId="4" fillId="3" borderId="102" xfId="3" applyNumberFormat="1" applyFont="1" applyFill="1" applyBorder="1" applyAlignment="1" applyProtection="1">
      <alignment vertical="center" shrinkToFit="1"/>
    </xf>
    <xf numFmtId="3" fontId="4" fillId="3" borderId="103" xfId="3" applyNumberFormat="1" applyFont="1" applyFill="1" applyBorder="1" applyAlignment="1" applyProtection="1">
      <alignment vertical="center" shrinkToFit="1"/>
    </xf>
    <xf numFmtId="3" fontId="4" fillId="3" borderId="105" xfId="3" applyNumberFormat="1" applyFont="1" applyFill="1" applyBorder="1" applyAlignment="1" applyProtection="1">
      <alignment vertical="center" shrinkToFit="1"/>
    </xf>
    <xf numFmtId="3" fontId="4" fillId="3" borderId="106" xfId="3" applyNumberFormat="1" applyFont="1" applyFill="1" applyBorder="1" applyAlignment="1" applyProtection="1">
      <alignment vertical="center" shrinkToFit="1"/>
    </xf>
    <xf numFmtId="3" fontId="4" fillId="3" borderId="104" xfId="3" applyNumberFormat="1" applyFont="1" applyFill="1" applyBorder="1" applyAlignment="1" applyProtection="1">
      <alignment vertical="center" shrinkToFit="1"/>
    </xf>
    <xf numFmtId="3" fontId="4" fillId="3" borderId="107" xfId="3" applyNumberFormat="1" applyFont="1" applyFill="1" applyBorder="1" applyAlignment="1" applyProtection="1">
      <alignment vertical="center" shrinkToFit="1"/>
    </xf>
    <xf numFmtId="3" fontId="4" fillId="3" borderId="100" xfId="3" applyNumberFormat="1" applyFont="1" applyFill="1" applyBorder="1" applyAlignment="1" applyProtection="1">
      <alignment vertical="center" shrinkToFit="1"/>
    </xf>
    <xf numFmtId="3" fontId="4" fillId="3" borderId="97" xfId="3" applyNumberFormat="1" applyFont="1" applyFill="1" applyBorder="1" applyAlignment="1" applyProtection="1">
      <alignment vertical="center" shrinkToFit="1"/>
    </xf>
    <xf numFmtId="3" fontId="4" fillId="3" borderId="98" xfId="3" applyNumberFormat="1" applyFont="1" applyFill="1" applyBorder="1" applyAlignment="1" applyProtection="1">
      <alignment vertical="center" shrinkToFit="1"/>
    </xf>
    <xf numFmtId="3" fontId="4" fillId="3" borderId="42" xfId="3" applyNumberFormat="1" applyFont="1" applyFill="1" applyBorder="1" applyAlignment="1" applyProtection="1">
      <alignment vertical="center" shrinkToFit="1"/>
    </xf>
    <xf numFmtId="3" fontId="4" fillId="3" borderId="99" xfId="3" applyNumberFormat="1" applyFont="1" applyFill="1" applyBorder="1" applyAlignment="1" applyProtection="1">
      <alignment vertical="center" shrinkToFit="1"/>
    </xf>
    <xf numFmtId="0" fontId="21" fillId="3" borderId="5" xfId="0" applyFont="1" applyFill="1" applyBorder="1" applyAlignment="1" applyProtection="1">
      <alignment vertical="center" shrinkToFit="1"/>
    </xf>
    <xf numFmtId="178" fontId="4" fillId="3" borderId="10" xfId="3" applyNumberFormat="1" applyFont="1" applyFill="1" applyBorder="1" applyAlignment="1" applyProtection="1">
      <alignment horizontal="center" vertical="center" shrinkToFit="1"/>
    </xf>
    <xf numFmtId="178" fontId="4" fillId="3" borderId="3" xfId="3" applyNumberFormat="1" applyFont="1" applyFill="1" applyBorder="1" applyAlignment="1" applyProtection="1">
      <alignment horizontal="center" vertical="center" shrinkToFit="1"/>
    </xf>
    <xf numFmtId="178" fontId="4" fillId="3" borderId="46" xfId="3" applyNumberFormat="1" applyFont="1" applyFill="1" applyBorder="1" applyAlignment="1" applyProtection="1">
      <alignment vertical="center" shrinkToFit="1"/>
    </xf>
    <xf numFmtId="0" fontId="4" fillId="0" borderId="51" xfId="3" applyFont="1" applyFill="1" applyBorder="1" applyAlignment="1" applyProtection="1">
      <alignment vertical="center" wrapText="1"/>
      <protection locked="0"/>
    </xf>
    <xf numFmtId="0" fontId="4" fillId="0" borderId="90" xfId="3" applyFont="1" applyFill="1" applyBorder="1" applyAlignment="1" applyProtection="1">
      <alignment vertical="center" wrapText="1"/>
      <protection locked="0"/>
    </xf>
    <xf numFmtId="3" fontId="4" fillId="0" borderId="95" xfId="3" applyNumberFormat="1" applyFont="1" applyFill="1" applyBorder="1" applyAlignment="1" applyProtection="1">
      <alignment vertical="center" shrinkToFit="1"/>
    </xf>
    <xf numFmtId="3" fontId="4" fillId="0" borderId="92" xfId="3" applyNumberFormat="1" applyFont="1" applyFill="1" applyBorder="1" applyAlignment="1" applyProtection="1">
      <alignment vertical="center" shrinkToFit="1"/>
      <protection locked="0"/>
    </xf>
    <xf numFmtId="3" fontId="4" fillId="0" borderId="86" xfId="3" applyNumberFormat="1" applyFont="1" applyFill="1" applyBorder="1" applyAlignment="1" applyProtection="1">
      <alignment vertical="center" shrinkToFit="1"/>
      <protection locked="0"/>
    </xf>
    <xf numFmtId="3" fontId="4" fillId="0" borderId="87" xfId="3" applyNumberFormat="1" applyFont="1" applyFill="1" applyBorder="1" applyAlignment="1" applyProtection="1">
      <alignment vertical="center" shrinkToFit="1"/>
    </xf>
    <xf numFmtId="3" fontId="4" fillId="0" borderId="89" xfId="3" applyNumberFormat="1" applyFont="1" applyFill="1" applyBorder="1" applyAlignment="1" applyProtection="1">
      <alignment vertical="center" shrinkToFit="1"/>
      <protection locked="0"/>
    </xf>
    <xf numFmtId="3" fontId="4" fillId="3" borderId="53" xfId="3" applyNumberFormat="1" applyFont="1" applyFill="1" applyBorder="1" applyAlignment="1" applyProtection="1">
      <alignment vertical="center" shrinkToFit="1"/>
    </xf>
    <xf numFmtId="0" fontId="4" fillId="0" borderId="47" xfId="3" applyFont="1" applyFill="1" applyBorder="1" applyAlignment="1" applyProtection="1">
      <alignment vertical="center" wrapText="1"/>
      <protection locked="0"/>
    </xf>
    <xf numFmtId="3" fontId="4" fillId="0" borderId="82" xfId="3" applyNumberFormat="1" applyFont="1" applyFill="1" applyBorder="1" applyAlignment="1" applyProtection="1">
      <alignment vertical="center" shrinkToFit="1"/>
      <protection locked="0"/>
    </xf>
    <xf numFmtId="177" fontId="10" fillId="0" borderId="0" xfId="3" applyNumberFormat="1" applyFont="1" applyFill="1" applyAlignment="1" applyProtection="1">
      <alignment horizontal="center" vertical="center"/>
    </xf>
    <xf numFmtId="0" fontId="10" fillId="0" borderId="0" xfId="3" applyFont="1" applyFill="1" applyAlignment="1" applyProtection="1">
      <alignment horizontal="center" vertical="center"/>
    </xf>
    <xf numFmtId="0" fontId="11" fillId="0" borderId="0" xfId="3" applyFont="1" applyFill="1" applyAlignment="1" applyProtection="1">
      <alignment horizontal="left" vertical="center"/>
    </xf>
    <xf numFmtId="0" fontId="2" fillId="0" borderId="46" xfId="3" applyFont="1" applyFill="1" applyBorder="1" applyAlignment="1" applyProtection="1">
      <alignment horizontal="center" vertical="center"/>
    </xf>
    <xf numFmtId="0" fontId="2" fillId="0" borderId="89" xfId="3" applyFont="1" applyFill="1" applyBorder="1" applyAlignment="1" applyProtection="1">
      <alignment horizontal="center" vertical="center"/>
    </xf>
    <xf numFmtId="0" fontId="2" fillId="0" borderId="46" xfId="3" applyFont="1" applyFill="1" applyBorder="1" applyAlignment="1" applyProtection="1">
      <alignment horizontal="center" vertical="center" shrinkToFit="1"/>
    </xf>
    <xf numFmtId="0" fontId="2" fillId="0" borderId="89" xfId="3" applyFont="1" applyFill="1" applyBorder="1" applyAlignment="1" applyProtection="1">
      <alignment horizontal="center" vertical="center" shrinkToFit="1"/>
    </xf>
    <xf numFmtId="0" fontId="2" fillId="0" borderId="47" xfId="3" applyFont="1" applyFill="1" applyBorder="1" applyAlignment="1" applyProtection="1">
      <alignment horizontal="center" vertical="center"/>
    </xf>
    <xf numFmtId="0" fontId="2" fillId="0" borderId="90" xfId="3" applyFont="1" applyFill="1" applyBorder="1" applyAlignment="1" applyProtection="1">
      <alignment horizontal="center" vertical="center"/>
    </xf>
    <xf numFmtId="0" fontId="2" fillId="0" borderId="83" xfId="3" applyFont="1" applyFill="1" applyBorder="1" applyAlignment="1" applyProtection="1">
      <alignment horizontal="center" vertical="center" wrapText="1"/>
    </xf>
    <xf numFmtId="0" fontId="2" fillId="0" borderId="87" xfId="3" applyFont="1" applyFill="1" applyBorder="1" applyAlignment="1" applyProtection="1">
      <alignment horizontal="center" vertical="center"/>
    </xf>
    <xf numFmtId="0" fontId="2" fillId="0" borderId="82" xfId="3" applyFont="1" applyFill="1" applyBorder="1" applyAlignment="1" applyProtection="1">
      <alignment horizontal="center" vertical="center" wrapText="1"/>
    </xf>
    <xf numFmtId="0" fontId="2" fillId="0" borderId="86" xfId="3" applyFont="1" applyFill="1" applyBorder="1" applyAlignment="1" applyProtection="1">
      <alignment horizontal="center" vertical="center"/>
    </xf>
    <xf numFmtId="0" fontId="2" fillId="0" borderId="10" xfId="3" applyFont="1" applyFill="1" applyBorder="1" applyAlignment="1" applyProtection="1">
      <alignment horizontal="center" vertical="center" textRotation="255"/>
    </xf>
    <xf numFmtId="0" fontId="2" fillId="0" borderId="18" xfId="3" applyFont="1" applyFill="1" applyBorder="1" applyAlignment="1" applyProtection="1">
      <alignment horizontal="center" vertical="center" textRotation="255"/>
    </xf>
    <xf numFmtId="0" fontId="2" fillId="0" borderId="9" xfId="3" applyFont="1" applyFill="1" applyBorder="1" applyAlignment="1" applyProtection="1">
      <alignment horizontal="center" vertical="center"/>
    </xf>
    <xf numFmtId="0" fontId="2" fillId="0" borderId="71" xfId="3" applyFont="1" applyFill="1" applyBorder="1" applyAlignment="1" applyProtection="1">
      <alignment horizontal="center" vertical="center"/>
    </xf>
    <xf numFmtId="0" fontId="2" fillId="0" borderId="5" xfId="3" applyFont="1" applyFill="1" applyBorder="1" applyAlignment="1" applyProtection="1">
      <alignment horizontal="center" vertical="center" shrinkToFit="1"/>
    </xf>
    <xf numFmtId="0" fontId="2" fillId="0" borderId="7" xfId="3" applyFont="1" applyFill="1" applyBorder="1" applyAlignment="1" applyProtection="1">
      <alignment horizontal="center" vertical="center" shrinkToFit="1"/>
    </xf>
    <xf numFmtId="178" fontId="4" fillId="0" borderId="45" xfId="3" applyNumberFormat="1" applyFont="1" applyFill="1" applyBorder="1" applyAlignment="1" applyProtection="1">
      <alignment horizontal="center" vertical="center" textRotation="255" wrapText="1"/>
    </xf>
    <xf numFmtId="178" fontId="4" fillId="0" borderId="91" xfId="3" applyNumberFormat="1" applyFont="1" applyFill="1" applyBorder="1" applyAlignment="1" applyProtection="1">
      <alignment horizontal="center" vertical="center" textRotation="255" wrapText="1"/>
    </xf>
    <xf numFmtId="178" fontId="4" fillId="0" borderId="85" xfId="3" applyNumberFormat="1" applyFont="1" applyFill="1" applyBorder="1" applyAlignment="1" applyProtection="1">
      <alignment horizontal="center" vertical="center" textRotation="255" wrapText="1"/>
    </xf>
    <xf numFmtId="0" fontId="4" fillId="0" borderId="89" xfId="3" applyFont="1" applyFill="1" applyBorder="1" applyAlignment="1" applyProtection="1">
      <alignment horizontal="center" vertical="center"/>
    </xf>
    <xf numFmtId="0" fontId="21" fillId="0" borderId="89" xfId="0" applyFont="1" applyBorder="1" applyAlignment="1">
      <alignment vertical="center" shrinkToFit="1"/>
    </xf>
    <xf numFmtId="179" fontId="12" fillId="0" borderId="10" xfId="3" applyNumberFormat="1" applyFont="1" applyFill="1" applyBorder="1" applyAlignment="1" applyProtection="1">
      <alignment horizontal="center" vertical="center"/>
    </xf>
    <xf numFmtId="179" fontId="12" fillId="0" borderId="15" xfId="3" applyNumberFormat="1" applyFont="1" applyFill="1" applyBorder="1" applyAlignment="1" applyProtection="1">
      <alignment horizontal="center" vertical="center"/>
    </xf>
    <xf numFmtId="0" fontId="4" fillId="0" borderId="5" xfId="2" applyFont="1" applyFill="1" applyBorder="1" applyAlignment="1" applyProtection="1">
      <alignment horizontal="center" vertical="center"/>
    </xf>
    <xf numFmtId="0" fontId="4" fillId="0" borderId="6" xfId="2" applyFont="1" applyFill="1" applyBorder="1" applyAlignment="1" applyProtection="1">
      <alignment horizontal="center" vertical="center"/>
    </xf>
    <xf numFmtId="0" fontId="4" fillId="0" borderId="7" xfId="2" applyFont="1" applyFill="1" applyBorder="1" applyAlignment="1" applyProtection="1">
      <alignment horizontal="center" vertical="center"/>
    </xf>
    <xf numFmtId="177" fontId="10" fillId="0" borderId="0" xfId="3" applyNumberFormat="1" applyFont="1" applyFill="1" applyBorder="1" applyAlignment="1" applyProtection="1">
      <alignment horizontal="center" vertical="center"/>
    </xf>
    <xf numFmtId="0" fontId="11" fillId="0" borderId="0" xfId="3" applyFont="1" applyFill="1" applyBorder="1" applyAlignment="1" applyProtection="1">
      <alignment vertical="center"/>
    </xf>
    <xf numFmtId="0" fontId="7" fillId="0" borderId="1"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shrinkToFit="1"/>
      <protection locked="0"/>
    </xf>
    <xf numFmtId="0" fontId="7" fillId="0" borderId="6" xfId="3" applyFont="1" applyFill="1" applyBorder="1" applyAlignment="1" applyProtection="1">
      <alignment horizontal="center" vertical="center" shrinkToFit="1"/>
      <protection locked="0"/>
    </xf>
    <xf numFmtId="0" fontId="7" fillId="0" borderId="7" xfId="3" applyFont="1" applyFill="1" applyBorder="1" applyAlignment="1" applyProtection="1">
      <alignment horizontal="center" vertical="center" shrinkToFit="1"/>
      <protection locked="0"/>
    </xf>
    <xf numFmtId="178" fontId="7" fillId="0" borderId="8" xfId="3" applyNumberFormat="1" applyFont="1" applyFill="1" applyBorder="1" applyAlignment="1" applyProtection="1">
      <alignment horizontal="center" vertical="center" wrapText="1"/>
    </xf>
    <xf numFmtId="178" fontId="7" fillId="0" borderId="9" xfId="3" applyNumberFormat="1" applyFont="1" applyFill="1" applyBorder="1" applyAlignment="1" applyProtection="1">
      <alignment horizontal="center" vertical="center" wrapText="1"/>
    </xf>
    <xf numFmtId="178" fontId="7" fillId="0" borderId="13" xfId="3" applyNumberFormat="1" applyFont="1" applyFill="1" applyBorder="1" applyAlignment="1" applyProtection="1">
      <alignment horizontal="center" vertical="center" wrapText="1"/>
    </xf>
    <xf numFmtId="178" fontId="7" fillId="0" borderId="14" xfId="3" applyNumberFormat="1" applyFont="1" applyFill="1" applyBorder="1" applyAlignment="1" applyProtection="1">
      <alignment horizontal="center" vertical="center" wrapText="1"/>
    </xf>
    <xf numFmtId="0" fontId="2" fillId="0" borderId="15" xfId="3" applyFont="1" applyFill="1" applyBorder="1" applyAlignment="1" applyProtection="1">
      <alignment horizontal="center" vertical="center" textRotation="255"/>
    </xf>
    <xf numFmtId="178" fontId="7" fillId="0" borderId="10" xfId="3" applyNumberFormat="1" applyFont="1" applyFill="1" applyBorder="1" applyAlignment="1" applyProtection="1">
      <alignment horizontal="center" vertical="center"/>
    </xf>
    <xf numFmtId="178" fontId="7" fillId="0" borderId="15" xfId="3" applyNumberFormat="1" applyFont="1" applyFill="1" applyBorder="1" applyAlignment="1" applyProtection="1">
      <alignment horizontal="center" vertical="center"/>
    </xf>
    <xf numFmtId="178" fontId="7" fillId="0" borderId="18" xfId="3" applyNumberFormat="1" applyFont="1" applyFill="1" applyBorder="1" applyAlignment="1" applyProtection="1">
      <alignment horizontal="center" vertical="center"/>
    </xf>
    <xf numFmtId="0" fontId="13" fillId="0" borderId="12" xfId="3" applyFont="1" applyFill="1" applyBorder="1" applyAlignment="1" applyProtection="1">
      <alignment horizontal="center" vertical="center" wrapText="1"/>
    </xf>
    <xf numFmtId="0" fontId="13" fillId="0" borderId="17" xfId="3" applyFont="1" applyFill="1" applyBorder="1" applyAlignment="1" applyProtection="1">
      <alignment horizontal="center" vertical="center" wrapText="1"/>
    </xf>
    <xf numFmtId="0" fontId="2" fillId="0" borderId="45" xfId="3" applyFont="1" applyFill="1" applyBorder="1" applyAlignment="1" applyProtection="1">
      <alignment horizontal="center" vertical="center"/>
    </xf>
    <xf numFmtId="0" fontId="2" fillId="0" borderId="85" xfId="3" applyFont="1" applyFill="1" applyBorder="1" applyAlignment="1" applyProtection="1">
      <alignment horizontal="center" vertical="center"/>
    </xf>
    <xf numFmtId="179" fontId="29" fillId="0" borderId="10" xfId="3" applyNumberFormat="1" applyFont="1" applyFill="1" applyBorder="1" applyAlignment="1" applyProtection="1">
      <alignment horizontal="center" vertical="center"/>
    </xf>
    <xf numFmtId="179" fontId="29" fillId="0" borderId="15" xfId="3" applyNumberFormat="1" applyFont="1" applyFill="1" applyBorder="1" applyAlignment="1" applyProtection="1">
      <alignment horizontal="center" vertical="center"/>
    </xf>
    <xf numFmtId="179" fontId="12" fillId="0" borderId="41" xfId="3" applyNumberFormat="1" applyFont="1" applyFill="1" applyBorder="1" applyAlignment="1" applyProtection="1">
      <alignment horizontal="center" vertical="center"/>
    </xf>
    <xf numFmtId="179" fontId="12" fillId="0" borderId="2" xfId="3" applyNumberFormat="1" applyFont="1" applyFill="1" applyBorder="1" applyAlignment="1" applyProtection="1">
      <alignment horizontal="center" vertical="center"/>
    </xf>
    <xf numFmtId="179" fontId="12" fillId="3" borderId="11" xfId="2" applyNumberFormat="1" applyFont="1" applyFill="1" applyBorder="1" applyAlignment="1" applyProtection="1">
      <alignment horizontal="center" vertical="center" wrapText="1"/>
      <protection locked="0"/>
    </xf>
    <xf numFmtId="179" fontId="12" fillId="3" borderId="16" xfId="2" applyNumberFormat="1" applyFont="1" applyFill="1" applyBorder="1" applyAlignment="1" applyProtection="1">
      <alignment horizontal="center" vertical="center" wrapText="1"/>
      <protection locked="0"/>
    </xf>
    <xf numFmtId="178" fontId="7" fillId="0" borderId="48" xfId="3" applyNumberFormat="1" applyFont="1" applyFill="1" applyBorder="1" applyAlignment="1" applyProtection="1">
      <alignment horizontal="center" vertical="center" wrapText="1"/>
    </xf>
    <xf numFmtId="178" fontId="7" fillId="0" borderId="49" xfId="3" applyNumberFormat="1" applyFont="1" applyFill="1" applyBorder="1" applyAlignment="1" applyProtection="1">
      <alignment horizontal="center" vertical="center" wrapText="1"/>
    </xf>
    <xf numFmtId="0" fontId="2" fillId="0" borderId="41" xfId="3" applyFont="1" applyFill="1" applyBorder="1" applyAlignment="1" applyProtection="1">
      <alignment horizontal="center" vertical="center"/>
    </xf>
    <xf numFmtId="0" fontId="2" fillId="0" borderId="50" xfId="3" applyFont="1" applyFill="1" applyBorder="1" applyAlignment="1" applyProtection="1">
      <alignment horizontal="center" vertical="center"/>
    </xf>
    <xf numFmtId="0" fontId="2" fillId="0" borderId="49" xfId="3" applyFont="1" applyFill="1" applyBorder="1" applyAlignment="1" applyProtection="1">
      <alignment horizontal="center" vertical="center"/>
    </xf>
    <xf numFmtId="178" fontId="7" fillId="0" borderId="3" xfId="3" applyNumberFormat="1" applyFont="1" applyFill="1" applyBorder="1" applyAlignment="1" applyProtection="1">
      <alignment horizontal="center" vertical="center"/>
    </xf>
    <xf numFmtId="178" fontId="14" fillId="0" borderId="42" xfId="3" applyNumberFormat="1" applyFont="1" applyFill="1" applyBorder="1" applyAlignment="1" applyProtection="1">
      <alignment horizontal="center" vertical="center"/>
    </xf>
    <xf numFmtId="178" fontId="14" fillId="0" borderId="43" xfId="3" applyNumberFormat="1" applyFont="1" applyFill="1" applyBorder="1" applyAlignment="1" applyProtection="1">
      <alignment horizontal="center" vertical="center"/>
    </xf>
    <xf numFmtId="178" fontId="14" fillId="0" borderId="44" xfId="3" applyNumberFormat="1" applyFont="1" applyFill="1" applyBorder="1" applyAlignment="1" applyProtection="1">
      <alignment horizontal="center" vertical="center"/>
    </xf>
    <xf numFmtId="178" fontId="2" fillId="0" borderId="52" xfId="1" applyNumberFormat="1" applyFont="1" applyFill="1" applyBorder="1" applyAlignment="1" applyProtection="1">
      <alignment horizontal="center" vertical="center"/>
    </xf>
    <xf numFmtId="178" fontId="2" fillId="0" borderId="25" xfId="1" applyNumberFormat="1" applyFont="1" applyFill="1" applyBorder="1" applyAlignment="1" applyProtection="1">
      <alignment horizontal="center" vertical="center"/>
    </xf>
    <xf numFmtId="178" fontId="2" fillId="0" borderId="31" xfId="1" applyNumberFormat="1" applyFont="1" applyFill="1" applyBorder="1" applyAlignment="1" applyProtection="1">
      <alignment horizontal="center" vertical="center"/>
    </xf>
    <xf numFmtId="178" fontId="7" fillId="0" borderId="60" xfId="3" applyNumberFormat="1" applyFont="1" applyFill="1" applyBorder="1" applyAlignment="1" applyProtection="1">
      <alignment horizontal="center" vertical="center" wrapText="1"/>
    </xf>
    <xf numFmtId="178" fontId="7" fillId="0" borderId="61" xfId="3" applyNumberFormat="1" applyFont="1" applyFill="1" applyBorder="1" applyAlignment="1" applyProtection="1">
      <alignment horizontal="center" vertical="center" wrapText="1"/>
    </xf>
    <xf numFmtId="178" fontId="4" fillId="3" borderId="45" xfId="3" applyNumberFormat="1" applyFont="1" applyFill="1" applyBorder="1" applyAlignment="1" applyProtection="1">
      <alignment horizontal="center" vertical="center" textRotation="255" wrapText="1"/>
    </xf>
    <xf numFmtId="178" fontId="4" fillId="3" borderId="91" xfId="3" applyNumberFormat="1" applyFont="1" applyFill="1" applyBorder="1" applyAlignment="1" applyProtection="1">
      <alignment horizontal="center" vertical="center" textRotation="255" wrapText="1"/>
    </xf>
    <xf numFmtId="178" fontId="4" fillId="3" borderId="85" xfId="3" applyNumberFormat="1" applyFont="1" applyFill="1" applyBorder="1" applyAlignment="1" applyProtection="1">
      <alignment horizontal="center" vertical="center" textRotation="255" wrapText="1"/>
    </xf>
    <xf numFmtId="178" fontId="7" fillId="0" borderId="19" xfId="3" applyNumberFormat="1" applyFont="1" applyFill="1" applyBorder="1" applyAlignment="1" applyProtection="1">
      <alignment horizontal="center" vertical="center" textRotation="255" wrapText="1"/>
    </xf>
    <xf numFmtId="178" fontId="7" fillId="0" borderId="13" xfId="3" applyNumberFormat="1" applyFont="1" applyFill="1" applyBorder="1" applyAlignment="1" applyProtection="1">
      <alignment horizontal="center" vertical="center" textRotation="255" wrapText="1"/>
    </xf>
    <xf numFmtId="178" fontId="7" fillId="0" borderId="31" xfId="3" applyNumberFormat="1" applyFont="1" applyFill="1" applyBorder="1" applyAlignment="1" applyProtection="1">
      <alignment horizontal="center" vertical="center" textRotation="255" wrapText="1"/>
    </xf>
    <xf numFmtId="0" fontId="14" fillId="0" borderId="1" xfId="3" applyFont="1" applyFill="1" applyBorder="1" applyAlignment="1" applyProtection="1">
      <alignment horizontal="center" vertical="center"/>
    </xf>
    <xf numFmtId="0" fontId="14" fillId="0" borderId="6" xfId="3" applyFont="1" applyFill="1" applyBorder="1" applyAlignment="1" applyProtection="1">
      <alignment horizontal="center" vertical="center"/>
    </xf>
    <xf numFmtId="0" fontId="14" fillId="0" borderId="7" xfId="3" applyFont="1" applyFill="1" applyBorder="1" applyAlignment="1" applyProtection="1">
      <alignment horizontal="center" vertical="center"/>
    </xf>
    <xf numFmtId="180" fontId="14" fillId="0" borderId="5" xfId="3" applyNumberFormat="1" applyFont="1" applyFill="1" applyBorder="1" applyAlignment="1" applyProtection="1">
      <alignment horizontal="center" vertical="center"/>
    </xf>
    <xf numFmtId="180" fontId="14" fillId="0" borderId="6" xfId="3" applyNumberFormat="1" applyFont="1" applyFill="1" applyBorder="1" applyAlignment="1" applyProtection="1">
      <alignment horizontal="center" vertical="center"/>
    </xf>
    <xf numFmtId="180" fontId="14" fillId="0" borderId="7" xfId="3" applyNumberFormat="1" applyFont="1" applyFill="1" applyBorder="1" applyAlignment="1" applyProtection="1">
      <alignment horizontal="center" vertical="center"/>
    </xf>
    <xf numFmtId="180" fontId="14" fillId="0" borderId="1" xfId="3" applyNumberFormat="1" applyFont="1" applyFill="1" applyBorder="1" applyAlignment="1" applyProtection="1">
      <alignment horizontal="center" vertical="center"/>
    </xf>
    <xf numFmtId="178" fontId="2" fillId="0" borderId="53" xfId="1" applyNumberFormat="1" applyFont="1" applyFill="1" applyBorder="1" applyAlignment="1" applyProtection="1">
      <alignment horizontal="center" vertical="center" wrapText="1"/>
    </xf>
    <xf numFmtId="178" fontId="2" fillId="0" borderId="15" xfId="1" applyNumberFormat="1" applyFont="1" applyFill="1" applyBorder="1" applyAlignment="1" applyProtection="1">
      <alignment horizontal="center" vertical="center" wrapText="1"/>
    </xf>
    <xf numFmtId="178" fontId="2" fillId="0" borderId="18" xfId="1" applyNumberFormat="1" applyFont="1" applyFill="1" applyBorder="1" applyAlignment="1" applyProtection="1">
      <alignment horizontal="center" vertical="center" wrapText="1"/>
    </xf>
    <xf numFmtId="178" fontId="2" fillId="0" borderId="53" xfId="1" applyNumberFormat="1" applyFont="1" applyFill="1" applyBorder="1" applyAlignment="1" applyProtection="1">
      <alignment vertical="center"/>
    </xf>
    <xf numFmtId="178" fontId="2" fillId="0" borderId="15" xfId="1" applyNumberFormat="1" applyFont="1" applyFill="1" applyBorder="1" applyAlignment="1" applyProtection="1">
      <alignment vertical="center"/>
    </xf>
    <xf numFmtId="178" fontId="2" fillId="0" borderId="18" xfId="1" applyNumberFormat="1" applyFont="1" applyFill="1" applyBorder="1" applyAlignment="1" applyProtection="1">
      <alignment vertical="center"/>
    </xf>
    <xf numFmtId="178" fontId="2" fillId="0" borderId="54" xfId="1" applyNumberFormat="1" applyFont="1" applyFill="1" applyBorder="1" applyAlignment="1" applyProtection="1">
      <alignment vertical="center"/>
    </xf>
    <xf numFmtId="178" fontId="2" fillId="0" borderId="16" xfId="1" applyNumberFormat="1" applyFont="1" applyFill="1" applyBorder="1" applyAlignment="1" applyProtection="1">
      <alignment vertical="center"/>
    </xf>
    <xf numFmtId="178" fontId="2" fillId="0" borderId="67" xfId="1" applyNumberFormat="1" applyFont="1" applyFill="1" applyBorder="1" applyAlignment="1" applyProtection="1">
      <alignment vertical="center"/>
    </xf>
    <xf numFmtId="0" fontId="14" fillId="0" borderId="74" xfId="3" applyFont="1" applyFill="1" applyBorder="1" applyAlignment="1" applyProtection="1">
      <alignment horizontal="center" vertical="center"/>
    </xf>
    <xf numFmtId="0" fontId="14" fillId="0" borderId="4" xfId="3" applyFont="1" applyFill="1" applyBorder="1" applyAlignment="1" applyProtection="1">
      <alignment horizontal="center" vertical="center"/>
    </xf>
    <xf numFmtId="0" fontId="14" fillId="0" borderId="55" xfId="3" applyFont="1" applyFill="1" applyBorder="1" applyAlignment="1" applyProtection="1">
      <alignment horizontal="center" vertical="center"/>
    </xf>
    <xf numFmtId="0" fontId="14" fillId="0" borderId="2" xfId="3" applyFont="1" applyFill="1" applyBorder="1" applyAlignment="1" applyProtection="1">
      <alignment horizontal="center" vertical="center"/>
    </xf>
    <xf numFmtId="0" fontId="14" fillId="0" borderId="0" xfId="3" applyFont="1" applyFill="1" applyBorder="1" applyAlignment="1" applyProtection="1">
      <alignment horizontal="center" vertical="center"/>
    </xf>
    <xf numFmtId="0" fontId="14" fillId="0" borderId="14" xfId="3" applyFont="1" applyFill="1" applyBorder="1" applyAlignment="1" applyProtection="1">
      <alignment horizontal="center" vertical="center"/>
    </xf>
    <xf numFmtId="0" fontId="14" fillId="0" borderId="50" xfId="3" applyFont="1" applyFill="1" applyBorder="1" applyAlignment="1" applyProtection="1">
      <alignment horizontal="center" vertical="center"/>
    </xf>
    <xf numFmtId="0" fontId="14" fillId="0" borderId="75" xfId="3" applyFont="1" applyFill="1" applyBorder="1" applyAlignment="1" applyProtection="1">
      <alignment horizontal="center" vertical="center"/>
    </xf>
    <xf numFmtId="0" fontId="14" fillId="0" borderId="49" xfId="3" applyFont="1" applyFill="1" applyBorder="1" applyAlignment="1" applyProtection="1">
      <alignment horizontal="center" vertical="center"/>
    </xf>
    <xf numFmtId="0" fontId="18" fillId="2" borderId="1" xfId="0" applyFont="1" applyFill="1" applyBorder="1" applyAlignment="1">
      <alignment horizontal="center" vertical="center" wrapText="1"/>
    </xf>
    <xf numFmtId="0" fontId="2" fillId="0" borderId="10" xfId="3" applyFont="1" applyFill="1" applyBorder="1" applyAlignment="1" applyProtection="1">
      <alignment horizontal="center" vertical="center"/>
    </xf>
    <xf numFmtId="0" fontId="2" fillId="0" borderId="3" xfId="3" applyFont="1" applyFill="1" applyBorder="1" applyAlignment="1" applyProtection="1">
      <alignment horizontal="center" vertical="center"/>
    </xf>
    <xf numFmtId="178" fontId="7" fillId="0" borderId="35" xfId="3" applyNumberFormat="1" applyFont="1" applyFill="1" applyBorder="1" applyAlignment="1" applyProtection="1">
      <alignment horizontal="center" vertical="center" wrapText="1"/>
    </xf>
    <xf numFmtId="178" fontId="7" fillId="0" borderId="36" xfId="3" applyNumberFormat="1" applyFont="1" applyFill="1" applyBorder="1" applyAlignment="1" applyProtection="1">
      <alignment horizontal="center" vertical="center" wrapText="1"/>
    </xf>
    <xf numFmtId="178" fontId="7" fillId="0" borderId="37" xfId="3" applyNumberFormat="1" applyFont="1" applyFill="1" applyBorder="1" applyAlignment="1" applyProtection="1">
      <alignment horizontal="center" vertical="center" wrapText="1"/>
    </xf>
    <xf numFmtId="178" fontId="7" fillId="0" borderId="40" xfId="3" applyNumberFormat="1" applyFont="1" applyFill="1" applyBorder="1" applyAlignment="1" applyProtection="1">
      <alignment horizontal="center" vertical="center" wrapText="1"/>
    </xf>
    <xf numFmtId="178" fontId="2" fillId="0" borderId="3" xfId="1" applyNumberFormat="1" applyFont="1" applyFill="1" applyBorder="1" applyAlignment="1" applyProtection="1">
      <alignment horizontal="center" vertical="center" wrapText="1"/>
    </xf>
    <xf numFmtId="178" fontId="2" fillId="0" borderId="53" xfId="3" applyNumberFormat="1" applyFont="1" applyFill="1" applyBorder="1" applyAlignment="1" applyProtection="1">
      <alignment vertical="center"/>
    </xf>
    <xf numFmtId="178" fontId="2" fillId="0" borderId="15" xfId="3" applyNumberFormat="1" applyFont="1" applyFill="1" applyBorder="1" applyAlignment="1" applyProtection="1">
      <alignment vertical="center"/>
    </xf>
    <xf numFmtId="178" fontId="2" fillId="0" borderId="3" xfId="3" applyNumberFormat="1" applyFont="1" applyFill="1" applyBorder="1" applyAlignment="1" applyProtection="1">
      <alignment vertical="center"/>
    </xf>
    <xf numFmtId="178" fontId="2" fillId="0" borderId="54" xfId="3" quotePrefix="1" applyNumberFormat="1" applyFont="1" applyFill="1" applyBorder="1" applyAlignment="1" applyProtection="1">
      <alignment vertical="center" wrapText="1"/>
    </xf>
    <xf numFmtId="178" fontId="2" fillId="0" borderId="16" xfId="3" applyNumberFormat="1" applyFont="1" applyFill="1" applyBorder="1" applyAlignment="1" applyProtection="1">
      <alignment vertical="center" wrapText="1"/>
    </xf>
    <xf numFmtId="178" fontId="2" fillId="0" borderId="64" xfId="3" applyNumberFormat="1" applyFont="1" applyFill="1" applyBorder="1" applyAlignment="1" applyProtection="1">
      <alignment vertical="center" wrapText="1"/>
    </xf>
    <xf numFmtId="178" fontId="7" fillId="0" borderId="55" xfId="3" applyNumberFormat="1" applyFont="1" applyFill="1" applyBorder="1" applyAlignment="1" applyProtection="1">
      <alignment horizontal="center" vertical="center" textRotation="255" wrapText="1"/>
    </xf>
    <xf numFmtId="178" fontId="7" fillId="0" borderId="14" xfId="3" applyNumberFormat="1" applyFont="1" applyFill="1" applyBorder="1" applyAlignment="1" applyProtection="1">
      <alignment horizontal="center" vertical="center" textRotation="255" wrapText="1"/>
    </xf>
    <xf numFmtId="178" fontId="7" fillId="0" borderId="70" xfId="3" applyNumberFormat="1" applyFont="1" applyFill="1" applyBorder="1" applyAlignment="1" applyProtection="1">
      <alignment horizontal="center" vertical="center" textRotation="255" wrapText="1"/>
    </xf>
    <xf numFmtId="178" fontId="7" fillId="0" borderId="71" xfId="3" applyNumberFormat="1" applyFont="1" applyFill="1" applyBorder="1" applyAlignment="1" applyProtection="1">
      <alignment horizontal="center" vertical="center" textRotation="255" wrapText="1"/>
    </xf>
    <xf numFmtId="178" fontId="7" fillId="0" borderId="56" xfId="3" applyNumberFormat="1" applyFont="1" applyFill="1" applyBorder="1" applyAlignment="1" applyProtection="1">
      <alignment horizontal="center" vertical="center" wrapText="1"/>
    </xf>
    <xf numFmtId="178" fontId="7" fillId="0" borderId="57" xfId="3" applyNumberFormat="1" applyFont="1" applyFill="1" applyBorder="1" applyAlignment="1" applyProtection="1">
      <alignment horizontal="center" vertical="center" wrapText="1"/>
    </xf>
    <xf numFmtId="178" fontId="7" fillId="0" borderId="72" xfId="3" applyNumberFormat="1" applyFont="1" applyFill="1" applyBorder="1" applyAlignment="1" applyProtection="1">
      <alignment horizontal="center" vertical="center"/>
    </xf>
    <xf numFmtId="178" fontId="7" fillId="0" borderId="73" xfId="3" applyNumberFormat="1" applyFont="1" applyFill="1" applyBorder="1" applyAlignment="1" applyProtection="1">
      <alignment horizontal="center" vertical="center"/>
    </xf>
    <xf numFmtId="178" fontId="7" fillId="0" borderId="71" xfId="3" applyNumberFormat="1" applyFont="1" applyFill="1" applyBorder="1" applyAlignment="1" applyProtection="1">
      <alignment horizontal="center" vertical="center"/>
    </xf>
    <xf numFmtId="0" fontId="17" fillId="2" borderId="1" xfId="3" applyFont="1" applyFill="1" applyBorder="1" applyAlignment="1" applyProtection="1">
      <alignment horizontal="center" vertical="center"/>
    </xf>
    <xf numFmtId="0" fontId="7" fillId="0" borderId="1" xfId="3" applyFont="1" applyFill="1" applyBorder="1" applyAlignment="1" applyProtection="1">
      <alignment horizontal="center" vertical="center" shrinkToFit="1"/>
      <protection locked="0"/>
    </xf>
    <xf numFmtId="0" fontId="7" fillId="0" borderId="1" xfId="3" applyFont="1" applyFill="1" applyBorder="1" applyAlignment="1" applyProtection="1">
      <alignment horizontal="center" vertical="center"/>
    </xf>
    <xf numFmtId="0" fontId="4" fillId="0" borderId="1" xfId="3" applyFont="1" applyFill="1" applyBorder="1" applyAlignment="1" applyProtection="1">
      <alignment horizontal="center" vertical="center"/>
      <protection locked="0"/>
    </xf>
    <xf numFmtId="3" fontId="4" fillId="3" borderId="110" xfId="3" applyNumberFormat="1" applyFont="1" applyFill="1" applyBorder="1" applyAlignment="1" applyProtection="1">
      <alignment vertical="center" shrinkToFit="1"/>
    </xf>
    <xf numFmtId="3" fontId="4" fillId="3" borderId="112" xfId="3" applyNumberFormat="1" applyFont="1" applyFill="1" applyBorder="1" applyAlignment="1" applyProtection="1">
      <alignment vertical="center" shrinkToFit="1"/>
    </xf>
    <xf numFmtId="0" fontId="13" fillId="0" borderId="81" xfId="3" applyFont="1" applyFill="1" applyBorder="1" applyAlignment="1" applyProtection="1">
      <alignment horizontal="center" vertical="center" wrapText="1"/>
    </xf>
    <xf numFmtId="178" fontId="2" fillId="0" borderId="16" xfId="3" quotePrefix="1" applyNumberFormat="1" applyFont="1" applyFill="1" applyBorder="1" applyAlignment="1" applyProtection="1">
      <alignment vertical="center" wrapText="1"/>
    </xf>
    <xf numFmtId="178" fontId="2" fillId="0" borderId="64" xfId="3" quotePrefix="1" applyNumberFormat="1" applyFont="1" applyFill="1" applyBorder="1" applyAlignment="1" applyProtection="1">
      <alignment vertical="center" wrapText="1"/>
    </xf>
    <xf numFmtId="3" fontId="4" fillId="3" borderId="94" xfId="3" applyNumberFormat="1" applyFont="1" applyFill="1" applyBorder="1" applyAlignment="1" applyProtection="1">
      <alignment vertical="center" shrinkToFit="1"/>
    </xf>
    <xf numFmtId="3" fontId="4" fillId="3" borderId="84" xfId="3" applyNumberFormat="1" applyFont="1" applyFill="1" applyBorder="1" applyAlignment="1" applyProtection="1">
      <alignment vertical="center" shrinkToFit="1"/>
    </xf>
    <xf numFmtId="3" fontId="4" fillId="3" borderId="109" xfId="3" applyNumberFormat="1" applyFont="1" applyFill="1" applyBorder="1" applyAlignment="1" applyProtection="1">
      <alignment vertical="center" shrinkToFit="1"/>
    </xf>
    <xf numFmtId="3" fontId="4" fillId="3" borderId="111" xfId="3" applyNumberFormat="1" applyFont="1" applyFill="1" applyBorder="1" applyAlignment="1" applyProtection="1">
      <alignment vertical="center" shrinkToFit="1"/>
    </xf>
    <xf numFmtId="3" fontId="4" fillId="3" borderId="115" xfId="3" applyNumberFormat="1" applyFont="1" applyFill="1" applyBorder="1" applyAlignment="1" applyProtection="1">
      <alignment vertical="center" shrinkToFit="1"/>
    </xf>
    <xf numFmtId="3" fontId="4" fillId="3" borderId="118" xfId="3" applyNumberFormat="1" applyFont="1" applyFill="1" applyBorder="1" applyAlignment="1" applyProtection="1">
      <alignment vertical="center" shrinkToFit="1"/>
    </xf>
    <xf numFmtId="3" fontId="4" fillId="3" borderId="96" xfId="3" applyNumberFormat="1" applyFont="1" applyFill="1" applyBorder="1" applyAlignment="1" applyProtection="1">
      <alignment vertical="center" shrinkToFit="1"/>
    </xf>
    <xf numFmtId="0" fontId="2" fillId="0" borderId="82" xfId="3" applyFont="1" applyFill="1" applyBorder="1" applyAlignment="1" applyProtection="1">
      <alignment horizontal="center" vertical="center"/>
    </xf>
    <xf numFmtId="0" fontId="2" fillId="0" borderId="84" xfId="3" applyFont="1" applyFill="1" applyBorder="1" applyAlignment="1" applyProtection="1">
      <alignment horizontal="center" vertical="center"/>
    </xf>
    <xf numFmtId="0" fontId="2" fillId="0" borderId="88" xfId="3" applyFont="1" applyFill="1" applyBorder="1" applyAlignment="1" applyProtection="1">
      <alignment horizontal="center" vertical="center"/>
    </xf>
    <xf numFmtId="0" fontId="2" fillId="0" borderId="83" xfId="3" applyFont="1" applyFill="1" applyBorder="1" applyAlignment="1" applyProtection="1">
      <alignment horizontal="center" vertical="center"/>
    </xf>
    <xf numFmtId="0" fontId="31" fillId="0" borderId="0" xfId="2" applyFont="1" applyFill="1" applyBorder="1" applyAlignment="1" applyProtection="1">
      <alignment horizontal="center" vertical="center"/>
    </xf>
    <xf numFmtId="0" fontId="2" fillId="0" borderId="1" xfId="3" applyFont="1" applyFill="1" applyBorder="1" applyAlignment="1" applyProtection="1">
      <alignment horizontal="center" vertical="center" shrinkToFit="1"/>
      <protection locked="0"/>
    </xf>
    <xf numFmtId="0" fontId="4" fillId="0" borderId="136" xfId="3" applyFont="1" applyFill="1" applyBorder="1" applyAlignment="1" applyProtection="1">
      <alignment horizontal="left" vertical="center" shrinkToFit="1"/>
      <protection locked="0"/>
    </xf>
    <xf numFmtId="0" fontId="4" fillId="0" borderId="6" xfId="3" applyFont="1" applyFill="1" applyBorder="1" applyAlignment="1" applyProtection="1">
      <alignment horizontal="left" vertical="center" shrinkToFit="1"/>
      <protection locked="0"/>
    </xf>
    <xf numFmtId="0" fontId="4" fillId="0" borderId="7" xfId="3" applyFont="1" applyFill="1" applyBorder="1" applyAlignment="1" applyProtection="1">
      <alignment horizontal="left" vertical="center" shrinkToFit="1"/>
      <protection locked="0"/>
    </xf>
    <xf numFmtId="0" fontId="4" fillId="0" borderId="154" xfId="3" applyFont="1" applyFill="1" applyBorder="1" applyAlignment="1" applyProtection="1">
      <alignment horizontal="center" vertical="center" shrinkToFit="1"/>
    </xf>
    <xf numFmtId="0" fontId="4" fillId="0" borderId="48" xfId="3" applyFont="1" applyFill="1" applyBorder="1" applyAlignment="1" applyProtection="1">
      <alignment horizontal="left" vertical="center" shrinkToFit="1"/>
      <protection locked="0"/>
    </xf>
    <xf numFmtId="0" fontId="4" fillId="0" borderId="75" xfId="3" applyFont="1" applyFill="1" applyBorder="1" applyAlignment="1" applyProtection="1">
      <alignment horizontal="left" vertical="center" shrinkToFit="1"/>
      <protection locked="0"/>
    </xf>
    <xf numFmtId="0" fontId="4" fillId="0" borderId="49" xfId="3" applyFont="1" applyFill="1" applyBorder="1" applyAlignment="1" applyProtection="1">
      <alignment horizontal="left" vertical="center" shrinkToFit="1"/>
      <protection locked="0"/>
    </xf>
    <xf numFmtId="178" fontId="4" fillId="4" borderId="127" xfId="3" applyNumberFormat="1" applyFont="1" applyFill="1" applyBorder="1" applyAlignment="1" applyProtection="1">
      <alignment vertical="center" shrinkToFit="1"/>
    </xf>
    <xf numFmtId="178" fontId="4" fillId="4" borderId="128" xfId="3" applyNumberFormat="1" applyFont="1" applyFill="1" applyBorder="1" applyAlignment="1" applyProtection="1">
      <alignment vertical="center" shrinkToFit="1"/>
    </xf>
    <xf numFmtId="178" fontId="4" fillId="4" borderId="129" xfId="3" applyNumberFormat="1" applyFont="1" applyFill="1" applyBorder="1" applyAlignment="1" applyProtection="1">
      <alignment vertical="center" shrinkToFit="1"/>
    </xf>
    <xf numFmtId="178" fontId="4" fillId="4" borderId="132" xfId="3" applyNumberFormat="1" applyFont="1" applyFill="1" applyBorder="1" applyAlignment="1" applyProtection="1">
      <alignment vertical="center" shrinkToFit="1"/>
    </xf>
    <xf numFmtId="0" fontId="4" fillId="0" borderId="157" xfId="3" applyFont="1" applyFill="1" applyBorder="1" applyAlignment="1" applyProtection="1">
      <alignment horizontal="left" vertical="center" shrinkToFit="1"/>
      <protection locked="0"/>
    </xf>
    <xf numFmtId="0" fontId="4" fillId="0" borderId="158" xfId="3" applyFont="1" applyFill="1" applyBorder="1" applyAlignment="1" applyProtection="1">
      <alignment horizontal="left" vertical="center" shrinkToFit="1"/>
      <protection locked="0"/>
    </xf>
    <xf numFmtId="0" fontId="4" fillId="0" borderId="159" xfId="3" applyFont="1" applyFill="1" applyBorder="1" applyAlignment="1" applyProtection="1">
      <alignment horizontal="left" vertical="center" shrinkToFit="1"/>
      <protection locked="0"/>
    </xf>
    <xf numFmtId="0" fontId="4" fillId="0" borderId="41" xfId="3" applyFont="1" applyFill="1" applyBorder="1" applyAlignment="1" applyProtection="1">
      <alignment horizontal="center" vertical="center" shrinkToFit="1"/>
    </xf>
    <xf numFmtId="0" fontId="4" fillId="0" borderId="1" xfId="3" applyFont="1" applyFill="1" applyBorder="1" applyAlignment="1" applyProtection="1">
      <alignment horizontal="center" vertical="center" shrinkToFit="1"/>
    </xf>
    <xf numFmtId="0" fontId="4" fillId="4" borderId="1" xfId="3" applyFont="1" applyFill="1" applyBorder="1" applyAlignment="1" applyProtection="1">
      <alignment horizontal="center" vertical="center" shrinkToFit="1"/>
    </xf>
    <xf numFmtId="0" fontId="4" fillId="4" borderId="5" xfId="3" applyFont="1" applyFill="1" applyBorder="1" applyAlignment="1" applyProtection="1">
      <alignment horizontal="center" vertical="center" shrinkToFit="1"/>
    </xf>
    <xf numFmtId="178" fontId="4" fillId="14" borderId="129" xfId="3" applyNumberFormat="1" applyFont="1" applyFill="1" applyBorder="1" applyAlignment="1" applyProtection="1">
      <alignment vertical="center" shrinkToFit="1"/>
    </xf>
    <xf numFmtId="178" fontId="4" fillId="14" borderId="132" xfId="3" applyNumberFormat="1" applyFont="1" applyFill="1" applyBorder="1" applyAlignment="1" applyProtection="1">
      <alignment vertical="center" shrinkToFit="1"/>
    </xf>
    <xf numFmtId="0" fontId="4" fillId="4" borderId="124" xfId="3" applyFont="1" applyFill="1" applyBorder="1" applyAlignment="1" applyProtection="1">
      <alignment horizontal="center" vertical="center" shrinkToFit="1"/>
    </xf>
    <xf numFmtId="0" fontId="4" fillId="0" borderId="19" xfId="3" applyFont="1" applyFill="1" applyBorder="1" applyAlignment="1" applyProtection="1">
      <alignment horizontal="center" vertical="center" shrinkToFit="1"/>
    </xf>
    <xf numFmtId="0" fontId="4" fillId="0" borderId="4" xfId="3" applyFont="1" applyFill="1" applyBorder="1" applyAlignment="1" applyProtection="1">
      <alignment horizontal="center" vertical="center" shrinkToFit="1"/>
    </xf>
    <xf numFmtId="0" fontId="4" fillId="0" borderId="55" xfId="3" applyFont="1" applyFill="1" applyBorder="1" applyAlignment="1" applyProtection="1">
      <alignment horizontal="center" vertical="center" shrinkToFit="1"/>
    </xf>
    <xf numFmtId="0" fontId="4" fillId="0" borderId="70" xfId="3" applyFont="1" applyFill="1" applyBorder="1" applyAlignment="1" applyProtection="1">
      <alignment horizontal="center" vertical="center" shrinkToFit="1"/>
    </xf>
    <xf numFmtId="0" fontId="4" fillId="0" borderId="73" xfId="3" applyFont="1" applyFill="1" applyBorder="1" applyAlignment="1" applyProtection="1">
      <alignment horizontal="center" vertical="center" shrinkToFit="1"/>
    </xf>
    <xf numFmtId="0" fontId="4" fillId="0" borderId="71" xfId="3" applyFont="1" applyFill="1" applyBorder="1" applyAlignment="1" applyProtection="1">
      <alignment horizontal="center" vertical="center" shrinkToFit="1"/>
    </xf>
    <xf numFmtId="0" fontId="24" fillId="0" borderId="20" xfId="3" applyFont="1" applyFill="1" applyBorder="1" applyAlignment="1" applyProtection="1">
      <alignment horizontal="center" vertical="center" shrinkToFit="1"/>
    </xf>
    <xf numFmtId="0" fontId="24" fillId="0" borderId="25" xfId="3" applyFont="1" applyFill="1" applyBorder="1" applyAlignment="1" applyProtection="1">
      <alignment horizontal="center" vertical="center" shrinkToFit="1"/>
    </xf>
    <xf numFmtId="0" fontId="24" fillId="0" borderId="31" xfId="3" applyFont="1" applyFill="1" applyBorder="1" applyAlignment="1" applyProtection="1">
      <alignment horizontal="center" vertical="center" shrinkToFit="1"/>
    </xf>
    <xf numFmtId="0" fontId="4" fillId="0" borderId="172" xfId="3" applyFont="1" applyFill="1" applyBorder="1" applyAlignment="1" applyProtection="1">
      <alignment horizontal="left" vertical="center" shrinkToFit="1"/>
      <protection locked="0"/>
    </xf>
    <xf numFmtId="0" fontId="4" fillId="0" borderId="173" xfId="3" applyFont="1" applyFill="1" applyBorder="1" applyAlignment="1" applyProtection="1">
      <alignment horizontal="left" vertical="center" shrinkToFit="1"/>
      <protection locked="0"/>
    </xf>
    <xf numFmtId="0" fontId="4" fillId="0" borderId="174" xfId="3" applyFont="1" applyFill="1" applyBorder="1" applyAlignment="1" applyProtection="1">
      <alignment horizontal="left" vertical="center" shrinkToFit="1"/>
      <protection locked="0"/>
    </xf>
    <xf numFmtId="183" fontId="4" fillId="4" borderId="5" xfId="3" applyNumberFormat="1" applyFont="1" applyFill="1" applyBorder="1" applyAlignment="1" applyProtection="1">
      <alignment horizontal="center" vertical="center" shrinkToFit="1"/>
    </xf>
    <xf numFmtId="183" fontId="4" fillId="4" borderId="7" xfId="3" applyNumberFormat="1" applyFont="1" applyFill="1" applyBorder="1" applyAlignment="1" applyProtection="1">
      <alignment horizontal="center" vertical="center" shrinkToFit="1"/>
    </xf>
    <xf numFmtId="0" fontId="4" fillId="4" borderId="7" xfId="3" applyFont="1" applyFill="1" applyBorder="1" applyAlignment="1" applyProtection="1">
      <alignment horizontal="center" vertical="center" shrinkToFit="1"/>
    </xf>
    <xf numFmtId="0" fontId="4" fillId="4" borderId="5" xfId="3" applyFont="1" applyFill="1" applyBorder="1" applyAlignment="1" applyProtection="1">
      <alignment vertical="center" shrinkToFit="1"/>
    </xf>
    <xf numFmtId="0" fontId="4" fillId="4" borderId="7" xfId="3" applyFont="1" applyFill="1" applyBorder="1" applyAlignment="1" applyProtection="1">
      <alignment vertical="center" shrinkToFit="1"/>
    </xf>
    <xf numFmtId="178" fontId="4" fillId="4" borderId="135" xfId="3" applyNumberFormat="1" applyFont="1" applyFill="1" applyBorder="1" applyAlignment="1" applyProtection="1">
      <alignment vertical="center" shrinkToFit="1"/>
    </xf>
    <xf numFmtId="178" fontId="4" fillId="0" borderId="128" xfId="3" applyNumberFormat="1" applyFont="1" applyFill="1" applyBorder="1" applyAlignment="1" applyProtection="1">
      <alignment vertical="center" shrinkToFit="1"/>
    </xf>
    <xf numFmtId="178" fontId="4" fillId="0" borderId="131" xfId="3" applyNumberFormat="1" applyFont="1" applyFill="1" applyBorder="1" applyAlignment="1" applyProtection="1">
      <alignment vertical="center" shrinkToFit="1"/>
    </xf>
    <xf numFmtId="0" fontId="4" fillId="14" borderId="124" xfId="3" applyFont="1" applyFill="1" applyBorder="1" applyAlignment="1" applyProtection="1">
      <alignment horizontal="center" vertical="center" shrinkToFit="1"/>
    </xf>
    <xf numFmtId="178" fontId="4" fillId="4" borderId="138" xfId="3" applyNumberFormat="1" applyFont="1" applyFill="1" applyBorder="1" applyAlignment="1" applyProtection="1">
      <alignment vertical="center" shrinkToFit="1"/>
    </xf>
    <xf numFmtId="178" fontId="4" fillId="0" borderId="127" xfId="3" applyNumberFormat="1" applyFont="1" applyFill="1" applyBorder="1" applyAlignment="1" applyProtection="1">
      <alignment vertical="center" shrinkToFit="1"/>
    </xf>
    <xf numFmtId="178" fontId="4" fillId="0" borderId="134" xfId="3" applyNumberFormat="1" applyFont="1" applyFill="1" applyBorder="1" applyAlignment="1" applyProtection="1">
      <alignment vertical="center" shrinkToFit="1"/>
    </xf>
    <xf numFmtId="178" fontId="4" fillId="0" borderId="135" xfId="3" applyNumberFormat="1" applyFont="1" applyFill="1" applyBorder="1" applyAlignment="1" applyProtection="1">
      <alignment vertical="center" shrinkToFit="1"/>
    </xf>
    <xf numFmtId="178" fontId="4" fillId="0" borderId="141" xfId="3" applyNumberFormat="1" applyFont="1" applyFill="1" applyBorder="1" applyAlignment="1" applyProtection="1">
      <alignment vertical="center" shrinkToFit="1"/>
    </xf>
    <xf numFmtId="183" fontId="4" fillId="0" borderId="5" xfId="3" applyNumberFormat="1" applyFont="1" applyFill="1" applyBorder="1" applyAlignment="1" applyProtection="1">
      <alignment horizontal="center" vertical="center" shrinkToFit="1"/>
    </xf>
    <xf numFmtId="183" fontId="4" fillId="0" borderId="7" xfId="3" applyNumberFormat="1" applyFont="1" applyFill="1" applyBorder="1" applyAlignment="1" applyProtection="1">
      <alignment horizontal="center" vertical="center" shrinkToFit="1"/>
    </xf>
    <xf numFmtId="0" fontId="4" fillId="0" borderId="152" xfId="3" applyFont="1" applyFill="1" applyBorder="1" applyAlignment="1" applyProtection="1">
      <alignment horizontal="center" vertical="center" shrinkToFit="1"/>
    </xf>
    <xf numFmtId="0" fontId="4" fillId="0" borderId="153" xfId="3" applyFont="1" applyFill="1" applyBorder="1" applyAlignment="1" applyProtection="1">
      <alignment horizontal="center" vertical="center" shrinkToFit="1"/>
    </xf>
    <xf numFmtId="0" fontId="4" fillId="0" borderId="42" xfId="3" applyFont="1" applyFill="1" applyBorder="1" applyAlignment="1" applyProtection="1">
      <alignment horizontal="center" vertical="center" shrinkToFit="1"/>
    </xf>
    <xf numFmtId="0" fontId="4" fillId="0" borderId="100" xfId="3" applyFont="1" applyFill="1" applyBorder="1" applyAlignment="1" applyProtection="1">
      <alignment horizontal="center" vertical="center" shrinkToFit="1"/>
    </xf>
    <xf numFmtId="0" fontId="4" fillId="0" borderId="5" xfId="3" applyFont="1" applyFill="1" applyBorder="1" applyAlignment="1" applyProtection="1">
      <alignment horizontal="center" vertical="center" shrinkToFit="1"/>
    </xf>
    <xf numFmtId="0" fontId="4" fillId="0" borderId="7" xfId="3" applyFont="1" applyFill="1" applyBorder="1" applyAlignment="1" applyProtection="1">
      <alignment horizontal="center" vertical="center" shrinkToFit="1"/>
    </xf>
    <xf numFmtId="0" fontId="4" fillId="0" borderId="5" xfId="3" applyFont="1" applyFill="1" applyBorder="1" applyAlignment="1" applyProtection="1">
      <alignment horizontal="center" vertical="center"/>
    </xf>
    <xf numFmtId="0" fontId="4" fillId="0" borderId="7" xfId="3" applyFont="1" applyFill="1" applyBorder="1" applyAlignment="1" applyProtection="1">
      <alignment horizontal="center" vertical="center"/>
    </xf>
    <xf numFmtId="0" fontId="20" fillId="0" borderId="0" xfId="3" applyFont="1" applyFill="1" applyAlignment="1" applyProtection="1">
      <alignment horizontal="center" vertical="center" wrapText="1"/>
    </xf>
    <xf numFmtId="0" fontId="20" fillId="0" borderId="0" xfId="3" applyFont="1" applyFill="1" applyAlignment="1" applyProtection="1">
      <alignment horizontal="center" vertical="center"/>
    </xf>
    <xf numFmtId="0" fontId="7" fillId="0" borderId="1" xfId="3" applyFont="1" applyFill="1" applyBorder="1" applyAlignment="1" applyProtection="1">
      <alignment horizontal="center" vertical="center"/>
      <protection locked="0"/>
    </xf>
    <xf numFmtId="0" fontId="34" fillId="0" borderId="1" xfId="4" applyFont="1" applyFill="1" applyBorder="1" applyProtection="1">
      <alignment vertical="center"/>
      <protection locked="0"/>
    </xf>
    <xf numFmtId="0" fontId="2" fillId="0" borderId="5" xfId="3" applyFill="1" applyBorder="1" applyAlignment="1" applyProtection="1">
      <alignment horizontal="center" vertical="center" shrinkToFit="1"/>
      <protection locked="0"/>
    </xf>
    <xf numFmtId="0" fontId="2" fillId="0" borderId="6" xfId="3" applyFill="1" applyBorder="1" applyAlignment="1" applyProtection="1">
      <alignment horizontal="center" vertical="center" shrinkToFit="1"/>
      <protection locked="0"/>
    </xf>
    <xf numFmtId="0" fontId="2" fillId="0" borderId="1" xfId="3" applyFill="1" applyBorder="1" applyAlignment="1" applyProtection="1">
      <alignment horizontal="center" vertical="center" shrinkToFit="1"/>
      <protection locked="0"/>
    </xf>
    <xf numFmtId="0" fontId="24" fillId="0" borderId="1" xfId="3" applyFont="1" applyFill="1" applyBorder="1" applyAlignment="1" applyProtection="1">
      <alignment horizontal="center" vertical="center" shrinkToFit="1"/>
    </xf>
    <xf numFmtId="0" fontId="4" fillId="0" borderId="53" xfId="3" applyFont="1" applyFill="1" applyBorder="1" applyAlignment="1" applyProtection="1">
      <alignment horizontal="center" vertical="center" shrinkToFit="1"/>
    </xf>
    <xf numFmtId="0" fontId="4" fillId="0" borderId="74" xfId="3" applyFont="1" applyFill="1" applyBorder="1" applyAlignment="1" applyProtection="1">
      <alignment horizontal="center" vertical="center" shrinkToFit="1"/>
    </xf>
    <xf numFmtId="0" fontId="4" fillId="0" borderId="72" xfId="3" applyFont="1" applyFill="1" applyBorder="1" applyAlignment="1" applyProtection="1">
      <alignment horizontal="center" vertical="center" shrinkToFit="1"/>
    </xf>
    <xf numFmtId="0" fontId="24" fillId="0" borderId="5" xfId="3" applyFont="1" applyFill="1" applyBorder="1" applyAlignment="1" applyProtection="1">
      <alignment horizontal="center" vertical="center" shrinkToFit="1"/>
    </xf>
    <xf numFmtId="0" fontId="24" fillId="0" borderId="7" xfId="3" applyFont="1" applyFill="1" applyBorder="1" applyAlignment="1" applyProtection="1">
      <alignment horizontal="center" vertical="center" shrinkToFit="1"/>
    </xf>
    <xf numFmtId="178" fontId="26" fillId="4" borderId="127" xfId="3" applyNumberFormat="1" applyFont="1" applyFill="1" applyBorder="1" applyAlignment="1" applyProtection="1">
      <alignment vertical="center" shrinkToFit="1"/>
    </xf>
    <xf numFmtId="178" fontId="26" fillId="4" borderId="128" xfId="3" applyNumberFormat="1" applyFont="1" applyFill="1" applyBorder="1" applyAlignment="1" applyProtection="1">
      <alignment vertical="center" shrinkToFit="1"/>
    </xf>
    <xf numFmtId="0" fontId="26" fillId="4" borderId="20" xfId="3" applyFont="1" applyFill="1" applyBorder="1" applyAlignment="1" applyProtection="1">
      <alignment horizontal="center" vertical="center" shrinkToFit="1"/>
    </xf>
    <xf numFmtId="0" fontId="26" fillId="4" borderId="25" xfId="3" applyFont="1" applyFill="1" applyBorder="1" applyAlignment="1" applyProtection="1">
      <alignment horizontal="center" vertical="center" shrinkToFit="1"/>
    </xf>
    <xf numFmtId="0" fontId="26" fillId="4" borderId="31" xfId="3" applyFont="1" applyFill="1" applyBorder="1" applyAlignment="1" applyProtection="1">
      <alignment horizontal="center" vertical="center" shrinkToFit="1"/>
    </xf>
    <xf numFmtId="183" fontId="26" fillId="4" borderId="5" xfId="3" applyNumberFormat="1" applyFont="1" applyFill="1" applyBorder="1" applyAlignment="1" applyProtection="1">
      <alignment horizontal="center" vertical="center" shrinkToFit="1"/>
    </xf>
    <xf numFmtId="183" fontId="26" fillId="4" borderId="7" xfId="3" applyNumberFormat="1" applyFont="1" applyFill="1" applyBorder="1" applyAlignment="1" applyProtection="1">
      <alignment horizontal="center" vertical="center" shrinkToFit="1"/>
    </xf>
    <xf numFmtId="178" fontId="4" fillId="0" borderId="138" xfId="3" applyNumberFormat="1" applyFont="1" applyFill="1" applyBorder="1" applyAlignment="1" applyProtection="1">
      <alignment vertical="center" shrinkToFit="1"/>
    </xf>
    <xf numFmtId="0" fontId="4" fillId="0" borderId="50" xfId="3" applyFont="1" applyFill="1" applyBorder="1" applyAlignment="1" applyProtection="1">
      <alignment horizontal="center" vertical="center" shrinkToFit="1"/>
    </xf>
    <xf numFmtId="0" fontId="4" fillId="0" borderId="49" xfId="3" applyFont="1" applyFill="1" applyBorder="1" applyAlignment="1" applyProtection="1">
      <alignment horizontal="center" vertical="center" shrinkToFit="1"/>
    </xf>
    <xf numFmtId="0" fontId="4" fillId="0" borderId="142" xfId="3" applyFont="1" applyFill="1" applyBorder="1" applyAlignment="1" applyProtection="1">
      <alignment horizontal="center" vertical="center" shrinkToFit="1"/>
    </xf>
    <xf numFmtId="0" fontId="4" fillId="0" borderId="136" xfId="3" applyFont="1" applyFill="1" applyBorder="1" applyAlignment="1" applyProtection="1">
      <alignment horizontal="center" vertical="center" shrinkToFit="1"/>
    </xf>
    <xf numFmtId="0" fontId="4" fillId="4" borderId="136" xfId="3" applyFont="1" applyFill="1" applyBorder="1" applyAlignment="1" applyProtection="1">
      <alignment horizontal="center" vertical="center" shrinkToFit="1"/>
    </xf>
    <xf numFmtId="0" fontId="4" fillId="4" borderId="136" xfId="3" applyFont="1" applyFill="1" applyBorder="1" applyAlignment="1" applyProtection="1">
      <alignment vertical="center" shrinkToFit="1"/>
    </xf>
    <xf numFmtId="0" fontId="4" fillId="4" borderId="157" xfId="3" applyFont="1" applyFill="1" applyBorder="1" applyAlignment="1" applyProtection="1">
      <alignment horizontal="center" vertical="center" shrinkToFit="1"/>
    </xf>
    <xf numFmtId="0" fontId="4" fillId="4" borderId="159" xfId="3" applyFont="1" applyFill="1" applyBorder="1" applyAlignment="1" applyProtection="1">
      <alignment horizontal="center" vertical="center" shrinkToFit="1"/>
    </xf>
    <xf numFmtId="0" fontId="4" fillId="0" borderId="169" xfId="3" applyFont="1" applyFill="1" applyBorder="1" applyAlignment="1" applyProtection="1">
      <alignment horizontal="left" vertical="center" shrinkToFit="1"/>
      <protection locked="0"/>
    </xf>
    <xf numFmtId="0" fontId="4" fillId="0" borderId="170" xfId="3" applyFont="1" applyFill="1" applyBorder="1" applyAlignment="1" applyProtection="1">
      <alignment horizontal="left" vertical="center" shrinkToFit="1"/>
      <protection locked="0"/>
    </xf>
    <xf numFmtId="0" fontId="4" fillId="0" borderId="171" xfId="3" applyFont="1" applyFill="1" applyBorder="1" applyAlignment="1" applyProtection="1">
      <alignment horizontal="left" vertical="center" shrinkToFit="1"/>
      <protection locked="0"/>
    </xf>
    <xf numFmtId="0" fontId="26" fillId="4" borderId="136" xfId="3" applyFont="1" applyFill="1" applyBorder="1" applyAlignment="1" applyProtection="1">
      <alignment horizontal="center" vertical="center" shrinkToFit="1"/>
    </xf>
    <xf numFmtId="0" fontId="26" fillId="4" borderId="7" xfId="3" applyFont="1" applyFill="1" applyBorder="1" applyAlignment="1" applyProtection="1">
      <alignment horizontal="center" vertical="center" shrinkToFit="1"/>
    </xf>
    <xf numFmtId="0" fontId="26" fillId="4" borderId="136" xfId="3" applyFont="1" applyFill="1" applyBorder="1" applyAlignment="1" applyProtection="1">
      <alignment vertical="center" shrinkToFit="1"/>
    </xf>
    <xf numFmtId="0" fontId="26" fillId="4" borderId="7" xfId="3" applyFont="1" applyFill="1" applyBorder="1" applyAlignment="1" applyProtection="1">
      <alignment vertical="center" shrinkToFit="1"/>
    </xf>
    <xf numFmtId="0" fontId="4" fillId="0" borderId="157" xfId="3" applyFont="1" applyFill="1" applyBorder="1" applyAlignment="1" applyProtection="1">
      <alignment horizontal="center" vertical="center" shrinkToFit="1"/>
    </xf>
    <xf numFmtId="0" fontId="4" fillId="0" borderId="159" xfId="3" applyFont="1" applyFill="1" applyBorder="1" applyAlignment="1" applyProtection="1">
      <alignment horizontal="center" vertical="center" shrinkToFit="1"/>
    </xf>
  </cellXfs>
  <cellStyles count="5">
    <cellStyle name="桁区切り 2" xfId="1"/>
    <cellStyle name="標準" xfId="0" builtinId="0"/>
    <cellStyle name="標準 4" xfId="4"/>
    <cellStyle name="標準_■03研修記録簿・集計表（●）" xfId="2"/>
    <cellStyle name="標準_■12参考 様式" xfId="3"/>
  </cellStyles>
  <dxfs count="45">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ont>
        <color rgb="FFFF0000"/>
      </font>
    </dxf>
    <dxf>
      <font>
        <color rgb="FFFF0000"/>
      </font>
    </dxf>
    <dxf>
      <font>
        <color rgb="FF0070C0"/>
      </font>
    </dxf>
    <dxf>
      <font>
        <color rgb="FFFF0000"/>
      </font>
    </dxf>
    <dxf>
      <fill>
        <patternFill>
          <bgColor rgb="FFFFFF99"/>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ont>
        <color rgb="FFFF0000"/>
      </font>
    </dxf>
    <dxf>
      <font>
        <color rgb="FFFF0000"/>
      </font>
    </dxf>
    <dxf>
      <font>
        <color rgb="FF0070C0"/>
      </font>
    </dxf>
    <dxf>
      <font>
        <color rgb="FFFF0000"/>
      </font>
    </dxf>
    <dxf>
      <fill>
        <patternFill>
          <bgColor rgb="FFFFFF99"/>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ont>
        <color rgb="FFFF0000"/>
      </font>
    </dxf>
    <dxf>
      <font>
        <color rgb="FFFF0000"/>
      </font>
    </dxf>
    <dxf>
      <fill>
        <patternFill>
          <bgColor rgb="FFFFFF99"/>
        </patternFill>
      </fill>
    </dxf>
    <dxf>
      <fill>
        <patternFill>
          <bgColor rgb="FFCCFFFF"/>
        </patternFill>
      </fill>
    </dxf>
    <dxf>
      <fill>
        <patternFill>
          <bgColor rgb="FFCCFFFF"/>
        </patternFill>
      </fill>
    </dxf>
    <dxf>
      <font>
        <color rgb="FF0070C0"/>
      </font>
    </dxf>
    <dxf>
      <font>
        <color rgb="FFFF0000"/>
      </font>
    </dxf>
    <dxf>
      <fill>
        <patternFill>
          <bgColor rgb="FFCCFFFF"/>
        </patternFill>
      </fill>
    </dxf>
    <dxf>
      <fill>
        <patternFill>
          <bgColor rgb="FFCCFFFF"/>
        </patternFill>
      </fill>
    </dxf>
  </dxfs>
  <tableStyles count="0" defaultTableStyle="TableStyleMedium2" defaultPivotStyle="PivotStyleLight16"/>
  <colors>
    <mruColors>
      <color rgb="FFCCFFFF"/>
      <color rgb="FF66FF66"/>
      <color rgb="FFFFFF66"/>
      <color rgb="FFFFCC66"/>
      <color rgb="FFFFFF00"/>
      <color rgb="FFFFCC00"/>
      <color rgb="FFFFCC99"/>
      <color rgb="FFFF9999"/>
      <color rgb="FFFF0066"/>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80</xdr:col>
      <xdr:colOff>53627</xdr:colOff>
      <xdr:row>1</xdr:row>
      <xdr:rowOff>232121</xdr:rowOff>
    </xdr:from>
    <xdr:ext cx="2018501" cy="825867"/>
    <xdr:sp macro="" textlink="">
      <xdr:nvSpPr>
        <xdr:cNvPr id="5" name="線吹き出し 2 (枠付き) 4" hidden="1">
          <a:extLst>
            <a:ext uri="{FF2B5EF4-FFF2-40B4-BE49-F238E27FC236}">
              <a16:creationId xmlns:a16="http://schemas.microsoft.com/office/drawing/2014/main" id="{00000000-0008-0000-0000-000005000000}"/>
            </a:ext>
          </a:extLst>
        </xdr:cNvPr>
        <xdr:cNvSpPr/>
      </xdr:nvSpPr>
      <xdr:spPr>
        <a:xfrm>
          <a:off x="20682056" y="531478"/>
          <a:ext cx="2018501" cy="825867"/>
        </a:xfrm>
        <a:prstGeom prst="borderCallout2">
          <a:avLst>
            <a:gd name="adj1" fmla="val 18750"/>
            <a:gd name="adj2" fmla="val -8333"/>
            <a:gd name="adj3" fmla="val 18750"/>
            <a:gd name="adj4" fmla="val -16667"/>
            <a:gd name="adj5" fmla="val 140554"/>
            <a:gd name="adj6" fmla="val -44199"/>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集計表の以下項目を文字結合</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・区分</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a:t>
          </a:r>
          <a:r>
            <a:rPr kumimoji="1" lang="en-US" altLang="ja-JP" sz="1100">
              <a:solidFill>
                <a:srgbClr val="FF0000"/>
              </a:solidFill>
              <a:latin typeface="ＭＳ ゴシック" panose="020B0609070205080204" pitchFamily="49" charset="-128"/>
              <a:ea typeface="ＭＳ ゴシック" panose="020B0609070205080204" pitchFamily="49" charset="-128"/>
            </a:rPr>
            <a:t>ID</a:t>
          </a: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・氏名</a:t>
          </a:r>
        </a:p>
      </xdr:txBody>
    </xdr:sp>
    <xdr:clientData/>
  </xdr:oneCellAnchor>
  <xdr:oneCellAnchor>
    <xdr:from>
      <xdr:col>82</xdr:col>
      <xdr:colOff>537881</xdr:colOff>
      <xdr:row>31</xdr:row>
      <xdr:rowOff>201707</xdr:rowOff>
    </xdr:from>
    <xdr:ext cx="1313180" cy="275717"/>
    <xdr:sp macro="" textlink="">
      <xdr:nvSpPr>
        <xdr:cNvPr id="7" name="線吹き出し 2 (枠付き) 6" hidden="1">
          <a:extLst>
            <a:ext uri="{FF2B5EF4-FFF2-40B4-BE49-F238E27FC236}">
              <a16:creationId xmlns:a16="http://schemas.microsoft.com/office/drawing/2014/main" id="{00000000-0008-0000-0000-000007000000}"/>
            </a:ext>
          </a:extLst>
        </xdr:cNvPr>
        <xdr:cNvSpPr/>
      </xdr:nvSpPr>
      <xdr:spPr>
        <a:xfrm>
          <a:off x="23207381" y="6692314"/>
          <a:ext cx="1313180" cy="275717"/>
        </a:xfrm>
        <a:prstGeom prst="borderCallout2">
          <a:avLst>
            <a:gd name="adj1" fmla="val 18750"/>
            <a:gd name="adj2" fmla="val -8333"/>
            <a:gd name="adj3" fmla="val 18750"/>
            <a:gd name="adj4" fmla="val -16667"/>
            <a:gd name="adj5" fmla="val -145582"/>
            <a:gd name="adj6" fmla="val -47934"/>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集計表の同名項目</a:t>
          </a:r>
        </a:p>
      </xdr:txBody>
    </xdr:sp>
    <xdr:clientData/>
  </xdr:oneCellAnchor>
  <xdr:oneCellAnchor>
    <xdr:from>
      <xdr:col>82</xdr:col>
      <xdr:colOff>1108582</xdr:colOff>
      <xdr:row>19</xdr:row>
      <xdr:rowOff>71237</xdr:rowOff>
    </xdr:from>
    <xdr:ext cx="1313180" cy="459100"/>
    <xdr:sp macro="" textlink="">
      <xdr:nvSpPr>
        <xdr:cNvPr id="8" name="線吹き出し 2 (枠付き) 7" hidden="1">
          <a:extLst>
            <a:ext uri="{FF2B5EF4-FFF2-40B4-BE49-F238E27FC236}">
              <a16:creationId xmlns:a16="http://schemas.microsoft.com/office/drawing/2014/main" id="{00000000-0008-0000-0000-000008000000}"/>
            </a:ext>
          </a:extLst>
        </xdr:cNvPr>
        <xdr:cNvSpPr/>
      </xdr:nvSpPr>
      <xdr:spPr>
        <a:xfrm>
          <a:off x="23778082" y="4112558"/>
          <a:ext cx="1313180" cy="459100"/>
        </a:xfrm>
        <a:prstGeom prst="borderCallout2">
          <a:avLst>
            <a:gd name="adj1" fmla="val 18750"/>
            <a:gd name="adj2" fmla="val -8333"/>
            <a:gd name="adj3" fmla="val 18750"/>
            <a:gd name="adj4" fmla="val -16667"/>
            <a:gd name="adj5" fmla="val -56669"/>
            <a:gd name="adj6" fmla="val -42669"/>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en-US" altLang="ja-JP" sz="1100">
              <a:solidFill>
                <a:srgbClr val="FF0000"/>
              </a:solidFill>
              <a:latin typeface="ＭＳ ゴシック" panose="020B0609070205080204" pitchFamily="49" charset="-128"/>
              <a:ea typeface="ＭＳ ゴシック" panose="020B0609070205080204" pitchFamily="49" charset="-128"/>
            </a:rPr>
            <a:t>6</a:t>
          </a:r>
          <a:r>
            <a:rPr kumimoji="1" lang="ja-JP" altLang="en-US" sz="1100">
              <a:solidFill>
                <a:srgbClr val="FF0000"/>
              </a:solidFill>
              <a:latin typeface="ＭＳ ゴシック" panose="020B0609070205080204" pitchFamily="49" charset="-128"/>
              <a:ea typeface="ＭＳ ゴシック" panose="020B0609070205080204" pitchFamily="49" charset="-128"/>
            </a:rPr>
            <a:t>月は未使用</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空白（関数なし）</a:t>
          </a:r>
        </a:p>
      </xdr:txBody>
    </xdr:sp>
    <xdr:clientData/>
  </xdr:oneCellAnchor>
  <xdr:oneCellAnchor>
    <xdr:from>
      <xdr:col>79</xdr:col>
      <xdr:colOff>544285</xdr:colOff>
      <xdr:row>31</xdr:row>
      <xdr:rowOff>204108</xdr:rowOff>
    </xdr:from>
    <xdr:ext cx="1313180" cy="275717"/>
    <xdr:sp macro="" textlink="">
      <xdr:nvSpPr>
        <xdr:cNvPr id="10" name="線吹き出し 2 (枠付き) 9" hidden="1">
          <a:extLst>
            <a:ext uri="{FF2B5EF4-FFF2-40B4-BE49-F238E27FC236}">
              <a16:creationId xmlns:a16="http://schemas.microsoft.com/office/drawing/2014/main" id="{00000000-0008-0000-0000-00000A000000}"/>
            </a:ext>
          </a:extLst>
        </xdr:cNvPr>
        <xdr:cNvSpPr/>
      </xdr:nvSpPr>
      <xdr:spPr>
        <a:xfrm flipH="1">
          <a:off x="19567071" y="6694715"/>
          <a:ext cx="1313180" cy="275717"/>
        </a:xfrm>
        <a:prstGeom prst="borderCallout2">
          <a:avLst>
            <a:gd name="adj1" fmla="val 18750"/>
            <a:gd name="adj2" fmla="val -1622"/>
            <a:gd name="adj3" fmla="val 18750"/>
            <a:gd name="adj4" fmla="val -16667"/>
            <a:gd name="adj5" fmla="val -161609"/>
            <a:gd name="adj6" fmla="val -39209"/>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集計表の同名項目</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82</xdr:col>
      <xdr:colOff>483454</xdr:colOff>
      <xdr:row>31</xdr:row>
      <xdr:rowOff>190500</xdr:rowOff>
    </xdr:from>
    <xdr:ext cx="1313180" cy="275717"/>
    <xdr:sp macro="" textlink="">
      <xdr:nvSpPr>
        <xdr:cNvPr id="5" name="線吹き出し 2 (枠付き) 4" hidden="1">
          <a:extLst>
            <a:ext uri="{FF2B5EF4-FFF2-40B4-BE49-F238E27FC236}">
              <a16:creationId xmlns:a16="http://schemas.microsoft.com/office/drawing/2014/main" id="{00000000-0008-0000-0100-000005000000}"/>
            </a:ext>
          </a:extLst>
        </xdr:cNvPr>
        <xdr:cNvSpPr/>
      </xdr:nvSpPr>
      <xdr:spPr>
        <a:xfrm>
          <a:off x="24432025" y="8205107"/>
          <a:ext cx="1313180" cy="275717"/>
        </a:xfrm>
        <a:prstGeom prst="borderCallout2">
          <a:avLst>
            <a:gd name="adj1" fmla="val 18750"/>
            <a:gd name="adj2" fmla="val -8333"/>
            <a:gd name="adj3" fmla="val 18750"/>
            <a:gd name="adj4" fmla="val -16667"/>
            <a:gd name="adj5" fmla="val -145582"/>
            <a:gd name="adj6" fmla="val -47934"/>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集計表の同名項目</a:t>
          </a:r>
        </a:p>
      </xdr:txBody>
    </xdr:sp>
    <xdr:clientData/>
  </xdr:oneCellAnchor>
  <xdr:oneCellAnchor>
    <xdr:from>
      <xdr:col>79</xdr:col>
      <xdr:colOff>1238250</xdr:colOff>
      <xdr:row>32</xdr:row>
      <xdr:rowOff>16009</xdr:rowOff>
    </xdr:from>
    <xdr:ext cx="1313180" cy="275717"/>
    <xdr:sp macro="" textlink="">
      <xdr:nvSpPr>
        <xdr:cNvPr id="6" name="線吹き出し 2 (枠付き) 5" hidden="1">
          <a:extLst>
            <a:ext uri="{FF2B5EF4-FFF2-40B4-BE49-F238E27FC236}">
              <a16:creationId xmlns:a16="http://schemas.microsoft.com/office/drawing/2014/main" id="{00000000-0008-0000-0100-000006000000}"/>
            </a:ext>
          </a:extLst>
        </xdr:cNvPr>
        <xdr:cNvSpPr/>
      </xdr:nvSpPr>
      <xdr:spPr>
        <a:xfrm flipH="1">
          <a:off x="20818929" y="8261938"/>
          <a:ext cx="1313180" cy="275717"/>
        </a:xfrm>
        <a:prstGeom prst="borderCallout2">
          <a:avLst>
            <a:gd name="adj1" fmla="val 18750"/>
            <a:gd name="adj2" fmla="val -1622"/>
            <a:gd name="adj3" fmla="val 18750"/>
            <a:gd name="adj4" fmla="val -16667"/>
            <a:gd name="adj5" fmla="val -161609"/>
            <a:gd name="adj6" fmla="val -39209"/>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集計表の同名項目</a:t>
          </a:r>
        </a:p>
      </xdr:txBody>
    </xdr:sp>
    <xdr:clientData/>
  </xdr:oneCellAnchor>
  <xdr:oneCellAnchor>
    <xdr:from>
      <xdr:col>79</xdr:col>
      <xdr:colOff>857248</xdr:colOff>
      <xdr:row>10</xdr:row>
      <xdr:rowOff>1238252</xdr:rowOff>
    </xdr:from>
    <xdr:ext cx="2159566" cy="825867"/>
    <xdr:sp macro="" textlink="">
      <xdr:nvSpPr>
        <xdr:cNvPr id="7" name="線吹き出し 2 (枠付き) 6" hidden="1">
          <a:extLst>
            <a:ext uri="{FF2B5EF4-FFF2-40B4-BE49-F238E27FC236}">
              <a16:creationId xmlns:a16="http://schemas.microsoft.com/office/drawing/2014/main" id="{00000000-0008-0000-0100-000007000000}"/>
            </a:ext>
          </a:extLst>
        </xdr:cNvPr>
        <xdr:cNvSpPr/>
      </xdr:nvSpPr>
      <xdr:spPr>
        <a:xfrm flipH="1">
          <a:off x="20437927" y="3442609"/>
          <a:ext cx="2159566" cy="825867"/>
        </a:xfrm>
        <a:prstGeom prst="borderCallout2">
          <a:avLst>
            <a:gd name="adj1" fmla="val 18750"/>
            <a:gd name="adj2" fmla="val -1622"/>
            <a:gd name="adj3" fmla="val 18750"/>
            <a:gd name="adj4" fmla="val -16667"/>
            <a:gd name="adj5" fmla="val -10503"/>
            <a:gd name="adj6" fmla="val -63065"/>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検索キーに一致する</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前月</a:t>
          </a:r>
          <a:r>
            <a:rPr kumimoji="1" lang="en-US" altLang="ja-JP" sz="1100">
              <a:solidFill>
                <a:srgbClr val="FF0000"/>
              </a:solidFill>
              <a:latin typeface="ＭＳ ゴシック" panose="020B0609070205080204" pitchFamily="49" charset="-128"/>
              <a:ea typeface="ＭＳ ゴシック" panose="020B0609070205080204" pitchFamily="49" charset="-128"/>
            </a:rPr>
            <a:t>6</a:t>
          </a:r>
          <a:r>
            <a:rPr kumimoji="1" lang="ja-JP" altLang="en-US" sz="1100">
              <a:solidFill>
                <a:srgbClr val="FF0000"/>
              </a:solidFill>
              <a:latin typeface="ＭＳ ゴシック" panose="020B0609070205080204" pitchFamily="49" charset="-128"/>
              <a:ea typeface="ＭＳ ゴシック" panose="020B0609070205080204" pitchFamily="49" charset="-128"/>
            </a:rPr>
            <a:t>月集計表の</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余白の当月までの実地研修日数</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（累計）を取得</a:t>
          </a:r>
        </a:p>
      </xdr:txBody>
    </xdr:sp>
    <xdr:clientData/>
  </xdr:oneCellAnchor>
  <xdr:oneCellAnchor>
    <xdr:from>
      <xdr:col>79</xdr:col>
      <xdr:colOff>2258785</xdr:colOff>
      <xdr:row>20</xdr:row>
      <xdr:rowOff>13607</xdr:rowOff>
    </xdr:from>
    <xdr:ext cx="2159566" cy="825867"/>
    <xdr:sp macro="" textlink="">
      <xdr:nvSpPr>
        <xdr:cNvPr id="8" name="線吹き出し 2 (枠付き) 7" hidden="1">
          <a:extLst>
            <a:ext uri="{FF2B5EF4-FFF2-40B4-BE49-F238E27FC236}">
              <a16:creationId xmlns:a16="http://schemas.microsoft.com/office/drawing/2014/main" id="{00000000-0008-0000-0100-000008000000}"/>
            </a:ext>
          </a:extLst>
        </xdr:cNvPr>
        <xdr:cNvSpPr/>
      </xdr:nvSpPr>
      <xdr:spPr>
        <a:xfrm flipH="1">
          <a:off x="21839464" y="5783036"/>
          <a:ext cx="2159566" cy="825867"/>
        </a:xfrm>
        <a:prstGeom prst="borderCallout2">
          <a:avLst>
            <a:gd name="adj1" fmla="val 18750"/>
            <a:gd name="adj2" fmla="val -1622"/>
            <a:gd name="adj3" fmla="val 18750"/>
            <a:gd name="adj4" fmla="val -16667"/>
            <a:gd name="adj5" fmla="val -236185"/>
            <a:gd name="adj6" fmla="val -70626"/>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検索キーに一致する</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前月</a:t>
          </a:r>
          <a:r>
            <a:rPr kumimoji="1" lang="en-US" altLang="ja-JP" sz="1100">
              <a:solidFill>
                <a:srgbClr val="FF0000"/>
              </a:solidFill>
              <a:latin typeface="ＭＳ ゴシック" panose="020B0609070205080204" pitchFamily="49" charset="-128"/>
              <a:ea typeface="ＭＳ ゴシック" panose="020B0609070205080204" pitchFamily="49" charset="-128"/>
            </a:rPr>
            <a:t>6</a:t>
          </a:r>
          <a:r>
            <a:rPr kumimoji="1" lang="ja-JP" altLang="en-US" sz="1100">
              <a:solidFill>
                <a:srgbClr val="FF0000"/>
              </a:solidFill>
              <a:latin typeface="ＭＳ ゴシック" panose="020B0609070205080204" pitchFamily="49" charset="-128"/>
              <a:ea typeface="ＭＳ ゴシック" panose="020B0609070205080204" pitchFamily="49" charset="-128"/>
            </a:rPr>
            <a:t>月集計表の</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余白の当月までの集合研修日数</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（累計）を取得</a:t>
          </a:r>
        </a:p>
      </xdr:txBody>
    </xdr:sp>
    <xdr:clientData/>
  </xdr:oneCellAnchor>
  <xdr:oneCellAnchor>
    <xdr:from>
      <xdr:col>79</xdr:col>
      <xdr:colOff>1744118</xdr:colOff>
      <xdr:row>1</xdr:row>
      <xdr:rowOff>244929</xdr:rowOff>
    </xdr:from>
    <xdr:ext cx="2018501" cy="825867"/>
    <xdr:sp macro="" textlink="">
      <xdr:nvSpPr>
        <xdr:cNvPr id="9" name="線吹き出し 2 (枠付き) 8" hidden="1">
          <a:extLst>
            <a:ext uri="{FF2B5EF4-FFF2-40B4-BE49-F238E27FC236}">
              <a16:creationId xmlns:a16="http://schemas.microsoft.com/office/drawing/2014/main" id="{00000000-0008-0000-0100-000009000000}"/>
            </a:ext>
          </a:extLst>
        </xdr:cNvPr>
        <xdr:cNvSpPr/>
      </xdr:nvSpPr>
      <xdr:spPr>
        <a:xfrm>
          <a:off x="21324797" y="544286"/>
          <a:ext cx="2018501" cy="825867"/>
        </a:xfrm>
        <a:prstGeom prst="borderCallout2">
          <a:avLst>
            <a:gd name="adj1" fmla="val 18750"/>
            <a:gd name="adj2" fmla="val -8333"/>
            <a:gd name="adj3" fmla="val 18750"/>
            <a:gd name="adj4" fmla="val -16667"/>
            <a:gd name="adj5" fmla="val 147145"/>
            <a:gd name="adj6" fmla="val -34761"/>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集計表の以下項目を文字結合</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・区分</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a:t>
          </a:r>
          <a:r>
            <a:rPr kumimoji="1" lang="en-US" altLang="ja-JP" sz="1100">
              <a:solidFill>
                <a:srgbClr val="FF0000"/>
              </a:solidFill>
              <a:latin typeface="ＭＳ ゴシック" panose="020B0609070205080204" pitchFamily="49" charset="-128"/>
              <a:ea typeface="ＭＳ ゴシック" panose="020B0609070205080204" pitchFamily="49" charset="-128"/>
            </a:rPr>
            <a:t>ID</a:t>
          </a: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・氏名</a:t>
          </a:r>
        </a:p>
      </xdr:txBody>
    </xdr:sp>
    <xdr:clientData/>
  </xdr:oneCellAnchor>
  <xdr:oneCellAnchor>
    <xdr:from>
      <xdr:col>79</xdr:col>
      <xdr:colOff>0</xdr:colOff>
      <xdr:row>5</xdr:row>
      <xdr:rowOff>-1</xdr:rowOff>
    </xdr:from>
    <xdr:ext cx="1031051" cy="275717"/>
    <xdr:sp macro="" textlink="">
      <xdr:nvSpPr>
        <xdr:cNvPr id="12" name="線吹き出し 2 (枠付き) 11" hidden="1">
          <a:extLst>
            <a:ext uri="{FF2B5EF4-FFF2-40B4-BE49-F238E27FC236}">
              <a16:creationId xmlns:a16="http://schemas.microsoft.com/office/drawing/2014/main" id="{00000000-0008-0000-0100-00000C000000}"/>
            </a:ext>
          </a:extLst>
        </xdr:cNvPr>
        <xdr:cNvSpPr/>
      </xdr:nvSpPr>
      <xdr:spPr>
        <a:xfrm flipH="1">
          <a:off x="18369643" y="1292678"/>
          <a:ext cx="1031051" cy="275717"/>
        </a:xfrm>
        <a:prstGeom prst="borderCallout2">
          <a:avLst>
            <a:gd name="adj1" fmla="val 18750"/>
            <a:gd name="adj2" fmla="val -8333"/>
            <a:gd name="adj3" fmla="val 18750"/>
            <a:gd name="adj4" fmla="val -16667"/>
            <a:gd name="adj5" fmla="val 161853"/>
            <a:gd name="adj6" fmla="val -58912"/>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すべて追加行</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82</xdr:col>
      <xdr:colOff>483454</xdr:colOff>
      <xdr:row>31</xdr:row>
      <xdr:rowOff>190500</xdr:rowOff>
    </xdr:from>
    <xdr:ext cx="1313180" cy="275717"/>
    <xdr:sp macro="" textlink="">
      <xdr:nvSpPr>
        <xdr:cNvPr id="2" name="線吹き出し 2 (枠付き) 4" hidden="1">
          <a:extLst>
            <a:ext uri="{FF2B5EF4-FFF2-40B4-BE49-F238E27FC236}">
              <a16:creationId xmlns:a16="http://schemas.microsoft.com/office/drawing/2014/main" id="{3478BF86-BC0D-4439-98E9-5602382197F4}"/>
            </a:ext>
          </a:extLst>
        </xdr:cNvPr>
        <xdr:cNvSpPr/>
      </xdr:nvSpPr>
      <xdr:spPr>
        <a:xfrm>
          <a:off x="35909250" y="6791325"/>
          <a:ext cx="1313180" cy="275717"/>
        </a:xfrm>
        <a:prstGeom prst="borderCallout2">
          <a:avLst>
            <a:gd name="adj1" fmla="val 18750"/>
            <a:gd name="adj2" fmla="val -8333"/>
            <a:gd name="adj3" fmla="val 18750"/>
            <a:gd name="adj4" fmla="val -16667"/>
            <a:gd name="adj5" fmla="val -145582"/>
            <a:gd name="adj6" fmla="val -47934"/>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集計表の同名項目</a:t>
          </a:r>
        </a:p>
      </xdr:txBody>
    </xdr:sp>
    <xdr:clientData/>
  </xdr:oneCellAnchor>
  <xdr:oneCellAnchor>
    <xdr:from>
      <xdr:col>79</xdr:col>
      <xdr:colOff>1238250</xdr:colOff>
      <xdr:row>32</xdr:row>
      <xdr:rowOff>16009</xdr:rowOff>
    </xdr:from>
    <xdr:ext cx="1313180" cy="275717"/>
    <xdr:sp macro="" textlink="">
      <xdr:nvSpPr>
        <xdr:cNvPr id="3" name="線吹き出し 2 (枠付き) 5" hidden="1">
          <a:extLst>
            <a:ext uri="{FF2B5EF4-FFF2-40B4-BE49-F238E27FC236}">
              <a16:creationId xmlns:a16="http://schemas.microsoft.com/office/drawing/2014/main" id="{E6F246C6-76CE-4A39-9B02-E97AE03E39D3}"/>
            </a:ext>
          </a:extLst>
        </xdr:cNvPr>
        <xdr:cNvSpPr/>
      </xdr:nvSpPr>
      <xdr:spPr>
        <a:xfrm flipH="1">
          <a:off x="35909250" y="6845434"/>
          <a:ext cx="1313180" cy="275717"/>
        </a:xfrm>
        <a:prstGeom prst="borderCallout2">
          <a:avLst>
            <a:gd name="adj1" fmla="val 18750"/>
            <a:gd name="adj2" fmla="val -1622"/>
            <a:gd name="adj3" fmla="val 18750"/>
            <a:gd name="adj4" fmla="val -16667"/>
            <a:gd name="adj5" fmla="val -161609"/>
            <a:gd name="adj6" fmla="val -39209"/>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集計表の同名項目</a:t>
          </a:r>
        </a:p>
      </xdr:txBody>
    </xdr:sp>
    <xdr:clientData/>
  </xdr:oneCellAnchor>
  <xdr:oneCellAnchor>
    <xdr:from>
      <xdr:col>79</xdr:col>
      <xdr:colOff>857248</xdr:colOff>
      <xdr:row>10</xdr:row>
      <xdr:rowOff>1238252</xdr:rowOff>
    </xdr:from>
    <xdr:ext cx="2159566" cy="825867"/>
    <xdr:sp macro="" textlink="">
      <xdr:nvSpPr>
        <xdr:cNvPr id="4" name="線吹き出し 2 (枠付き) 6" hidden="1">
          <a:extLst>
            <a:ext uri="{FF2B5EF4-FFF2-40B4-BE49-F238E27FC236}">
              <a16:creationId xmlns:a16="http://schemas.microsoft.com/office/drawing/2014/main" id="{F77968AD-8C68-4788-ADF2-C1B7D0736080}"/>
            </a:ext>
          </a:extLst>
        </xdr:cNvPr>
        <xdr:cNvSpPr/>
      </xdr:nvSpPr>
      <xdr:spPr>
        <a:xfrm flipH="1">
          <a:off x="35909250" y="2409827"/>
          <a:ext cx="2159566" cy="825867"/>
        </a:xfrm>
        <a:prstGeom prst="borderCallout2">
          <a:avLst>
            <a:gd name="adj1" fmla="val 18750"/>
            <a:gd name="adj2" fmla="val -1622"/>
            <a:gd name="adj3" fmla="val 18750"/>
            <a:gd name="adj4" fmla="val -16667"/>
            <a:gd name="adj5" fmla="val -10503"/>
            <a:gd name="adj6" fmla="val -63065"/>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検索キーに一致する</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前月</a:t>
          </a:r>
          <a:r>
            <a:rPr kumimoji="1" lang="en-US" altLang="ja-JP" sz="1100">
              <a:solidFill>
                <a:srgbClr val="FF0000"/>
              </a:solidFill>
              <a:latin typeface="ＭＳ ゴシック" panose="020B0609070205080204" pitchFamily="49" charset="-128"/>
              <a:ea typeface="ＭＳ ゴシック" panose="020B0609070205080204" pitchFamily="49" charset="-128"/>
            </a:rPr>
            <a:t>6</a:t>
          </a:r>
          <a:r>
            <a:rPr kumimoji="1" lang="ja-JP" altLang="en-US" sz="1100">
              <a:solidFill>
                <a:srgbClr val="FF0000"/>
              </a:solidFill>
              <a:latin typeface="ＭＳ ゴシック" panose="020B0609070205080204" pitchFamily="49" charset="-128"/>
              <a:ea typeface="ＭＳ ゴシック" panose="020B0609070205080204" pitchFamily="49" charset="-128"/>
            </a:rPr>
            <a:t>月集計表の</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余白の当月までの実地研修日数</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（累計）を取得</a:t>
          </a:r>
        </a:p>
      </xdr:txBody>
    </xdr:sp>
    <xdr:clientData/>
  </xdr:oneCellAnchor>
  <xdr:oneCellAnchor>
    <xdr:from>
      <xdr:col>79</xdr:col>
      <xdr:colOff>2258785</xdr:colOff>
      <xdr:row>20</xdr:row>
      <xdr:rowOff>13607</xdr:rowOff>
    </xdr:from>
    <xdr:ext cx="2159566" cy="825867"/>
    <xdr:sp macro="" textlink="">
      <xdr:nvSpPr>
        <xdr:cNvPr id="5" name="線吹き出し 2 (枠付き) 7" hidden="1">
          <a:extLst>
            <a:ext uri="{FF2B5EF4-FFF2-40B4-BE49-F238E27FC236}">
              <a16:creationId xmlns:a16="http://schemas.microsoft.com/office/drawing/2014/main" id="{5780DB77-82B4-4DD4-9816-05B311CA4440}"/>
            </a:ext>
          </a:extLst>
        </xdr:cNvPr>
        <xdr:cNvSpPr/>
      </xdr:nvSpPr>
      <xdr:spPr>
        <a:xfrm flipH="1">
          <a:off x="35909250" y="4309382"/>
          <a:ext cx="2159566" cy="825867"/>
        </a:xfrm>
        <a:prstGeom prst="borderCallout2">
          <a:avLst>
            <a:gd name="adj1" fmla="val 18750"/>
            <a:gd name="adj2" fmla="val -1622"/>
            <a:gd name="adj3" fmla="val 18750"/>
            <a:gd name="adj4" fmla="val -16667"/>
            <a:gd name="adj5" fmla="val -236185"/>
            <a:gd name="adj6" fmla="val -70626"/>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検索キーに一致する</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前月</a:t>
          </a:r>
          <a:r>
            <a:rPr kumimoji="1" lang="en-US" altLang="ja-JP" sz="1100">
              <a:solidFill>
                <a:srgbClr val="FF0000"/>
              </a:solidFill>
              <a:latin typeface="ＭＳ ゴシック" panose="020B0609070205080204" pitchFamily="49" charset="-128"/>
              <a:ea typeface="ＭＳ ゴシック" panose="020B0609070205080204" pitchFamily="49" charset="-128"/>
            </a:rPr>
            <a:t>6</a:t>
          </a:r>
          <a:r>
            <a:rPr kumimoji="1" lang="ja-JP" altLang="en-US" sz="1100">
              <a:solidFill>
                <a:srgbClr val="FF0000"/>
              </a:solidFill>
              <a:latin typeface="ＭＳ ゴシック" panose="020B0609070205080204" pitchFamily="49" charset="-128"/>
              <a:ea typeface="ＭＳ ゴシック" panose="020B0609070205080204" pitchFamily="49" charset="-128"/>
            </a:rPr>
            <a:t>月集計表の</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余白の当月までの集合研修日数</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（累計）を取得</a:t>
          </a:r>
        </a:p>
      </xdr:txBody>
    </xdr:sp>
    <xdr:clientData/>
  </xdr:oneCellAnchor>
  <xdr:oneCellAnchor>
    <xdr:from>
      <xdr:col>79</xdr:col>
      <xdr:colOff>1744118</xdr:colOff>
      <xdr:row>1</xdr:row>
      <xdr:rowOff>244929</xdr:rowOff>
    </xdr:from>
    <xdr:ext cx="2018501" cy="825867"/>
    <xdr:sp macro="" textlink="">
      <xdr:nvSpPr>
        <xdr:cNvPr id="6" name="線吹き出し 2 (枠付き) 8" hidden="1">
          <a:extLst>
            <a:ext uri="{FF2B5EF4-FFF2-40B4-BE49-F238E27FC236}">
              <a16:creationId xmlns:a16="http://schemas.microsoft.com/office/drawing/2014/main" id="{F3C8BDF2-96F5-4565-9BB6-0320DC691971}"/>
            </a:ext>
          </a:extLst>
        </xdr:cNvPr>
        <xdr:cNvSpPr/>
      </xdr:nvSpPr>
      <xdr:spPr>
        <a:xfrm>
          <a:off x="35909250" y="549729"/>
          <a:ext cx="2018501" cy="825867"/>
        </a:xfrm>
        <a:prstGeom prst="borderCallout2">
          <a:avLst>
            <a:gd name="adj1" fmla="val 18750"/>
            <a:gd name="adj2" fmla="val -8333"/>
            <a:gd name="adj3" fmla="val 18750"/>
            <a:gd name="adj4" fmla="val -16667"/>
            <a:gd name="adj5" fmla="val 147145"/>
            <a:gd name="adj6" fmla="val -34761"/>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集計表の以下項目を文字結合</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・区分</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a:t>
          </a:r>
          <a:r>
            <a:rPr kumimoji="1" lang="en-US" altLang="ja-JP" sz="1100">
              <a:solidFill>
                <a:srgbClr val="FF0000"/>
              </a:solidFill>
              <a:latin typeface="ＭＳ ゴシック" panose="020B0609070205080204" pitchFamily="49" charset="-128"/>
              <a:ea typeface="ＭＳ ゴシック" panose="020B0609070205080204" pitchFamily="49" charset="-128"/>
            </a:rPr>
            <a:t>ID</a:t>
          </a: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・氏名</a:t>
          </a:r>
        </a:p>
      </xdr:txBody>
    </xdr:sp>
    <xdr:clientData/>
  </xdr:oneCellAnchor>
  <xdr:oneCellAnchor>
    <xdr:from>
      <xdr:col>79</xdr:col>
      <xdr:colOff>0</xdr:colOff>
      <xdr:row>5</xdr:row>
      <xdr:rowOff>-1</xdr:rowOff>
    </xdr:from>
    <xdr:ext cx="1031051" cy="275717"/>
    <xdr:sp macro="" textlink="">
      <xdr:nvSpPr>
        <xdr:cNvPr id="7" name="線吹き出し 2 (枠付き) 11" hidden="1">
          <a:extLst>
            <a:ext uri="{FF2B5EF4-FFF2-40B4-BE49-F238E27FC236}">
              <a16:creationId xmlns:a16="http://schemas.microsoft.com/office/drawing/2014/main" id="{422ACBF6-E635-4BB7-8129-8024FEF250E6}"/>
            </a:ext>
          </a:extLst>
        </xdr:cNvPr>
        <xdr:cNvSpPr/>
      </xdr:nvSpPr>
      <xdr:spPr>
        <a:xfrm flipH="1">
          <a:off x="35909250" y="1314449"/>
          <a:ext cx="1031051" cy="275717"/>
        </a:xfrm>
        <a:prstGeom prst="borderCallout2">
          <a:avLst>
            <a:gd name="adj1" fmla="val 18750"/>
            <a:gd name="adj2" fmla="val -8333"/>
            <a:gd name="adj3" fmla="val 18750"/>
            <a:gd name="adj4" fmla="val -16667"/>
            <a:gd name="adj5" fmla="val 161853"/>
            <a:gd name="adj6" fmla="val -58912"/>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すべて追加行</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CF107"/>
  <sheetViews>
    <sheetView tabSelected="1" view="pageBreakPreview" zoomScale="60" zoomScaleNormal="75" workbookViewId="0">
      <selection activeCell="AE5" sqref="AE5:AJ5"/>
    </sheetView>
  </sheetViews>
  <sheetFormatPr defaultRowHeight="13.5"/>
  <cols>
    <col min="1" max="1" width="7.625" style="4" customWidth="1"/>
    <col min="2" max="2" width="7.875" style="4" customWidth="1"/>
    <col min="3" max="4" width="4.75" style="4" customWidth="1"/>
    <col min="5" max="5" width="8.375" style="4" customWidth="1"/>
    <col min="6" max="6" width="17.125" style="4" customWidth="1"/>
    <col min="7" max="36" width="4.625" style="4" customWidth="1"/>
    <col min="37" max="37" width="4.25" style="4" hidden="1" customWidth="1"/>
    <col min="38" max="38" width="9.875" style="4" customWidth="1"/>
    <col min="39" max="39" width="14.625" style="4" customWidth="1"/>
    <col min="40" max="40" width="12.375" style="4" bestFit="1" customWidth="1"/>
    <col min="41" max="41" width="12.5" style="4" bestFit="1" customWidth="1"/>
    <col min="42" max="43" width="2.625" style="4" customWidth="1"/>
    <col min="44" max="44" width="3.625" style="4" customWidth="1"/>
    <col min="45" max="45" width="3.875" style="4" bestFit="1" customWidth="1"/>
    <col min="46" max="46" width="3.875" style="4" customWidth="1"/>
    <col min="47" max="47" width="19.375" style="4" customWidth="1"/>
    <col min="48" max="56" width="15.625" style="4" customWidth="1"/>
    <col min="57" max="58" width="16.625" style="4" customWidth="1"/>
    <col min="59" max="59" width="30.625" style="4" customWidth="1"/>
    <col min="60" max="60" width="9" style="4" customWidth="1"/>
    <col min="61" max="79" width="9" style="4" hidden="1" customWidth="1"/>
    <col min="80" max="80" width="21" style="4" hidden="1" customWidth="1"/>
    <col min="81" max="82" width="13.375" style="4" hidden="1" customWidth="1"/>
    <col min="83" max="84" width="17.625" style="4" hidden="1" customWidth="1"/>
    <col min="85" max="284" width="9" style="4"/>
    <col min="285" max="286" width="7.875" style="4" customWidth="1"/>
    <col min="287" max="288" width="4.75" style="4" customWidth="1"/>
    <col min="289" max="289" width="17.125" style="4" customWidth="1"/>
    <col min="290" max="319" width="4.125" style="4" customWidth="1"/>
    <col min="320" max="320" width="0" style="4" hidden="1" customWidth="1"/>
    <col min="321" max="321" width="9.875" style="4" customWidth="1"/>
    <col min="322" max="322" width="14.625" style="4" customWidth="1"/>
    <col min="323" max="324" width="9.875" style="4" customWidth="1"/>
    <col min="325" max="326" width="7.625" style="4" customWidth="1"/>
    <col min="327" max="327" width="9" style="4" customWidth="1"/>
    <col min="328" max="334" width="0" style="4" hidden="1" customWidth="1"/>
    <col min="335" max="540" width="9" style="4"/>
    <col min="541" max="542" width="7.875" style="4" customWidth="1"/>
    <col min="543" max="544" width="4.75" style="4" customWidth="1"/>
    <col min="545" max="545" width="17.125" style="4" customWidth="1"/>
    <col min="546" max="575" width="4.125" style="4" customWidth="1"/>
    <col min="576" max="576" width="0" style="4" hidden="1" customWidth="1"/>
    <col min="577" max="577" width="9.875" style="4" customWidth="1"/>
    <col min="578" max="578" width="14.625" style="4" customWidth="1"/>
    <col min="579" max="580" width="9.875" style="4" customWidth="1"/>
    <col min="581" max="582" width="7.625" style="4" customWidth="1"/>
    <col min="583" max="583" width="9" style="4" customWidth="1"/>
    <col min="584" max="590" width="0" style="4" hidden="1" customWidth="1"/>
    <col min="591" max="796" width="9" style="4"/>
    <col min="797" max="798" width="7.875" style="4" customWidth="1"/>
    <col min="799" max="800" width="4.75" style="4" customWidth="1"/>
    <col min="801" max="801" width="17.125" style="4" customWidth="1"/>
    <col min="802" max="831" width="4.125" style="4" customWidth="1"/>
    <col min="832" max="832" width="0" style="4" hidden="1" customWidth="1"/>
    <col min="833" max="833" width="9.875" style="4" customWidth="1"/>
    <col min="834" max="834" width="14.625" style="4" customWidth="1"/>
    <col min="835" max="836" width="9.875" style="4" customWidth="1"/>
    <col min="837" max="838" width="7.625" style="4" customWidth="1"/>
    <col min="839" max="839" width="9" style="4" customWidth="1"/>
    <col min="840" max="846" width="0" style="4" hidden="1" customWidth="1"/>
    <col min="847" max="1052" width="9" style="4"/>
    <col min="1053" max="1054" width="7.875" style="4" customWidth="1"/>
    <col min="1055" max="1056" width="4.75" style="4" customWidth="1"/>
    <col min="1057" max="1057" width="17.125" style="4" customWidth="1"/>
    <col min="1058" max="1087" width="4.125" style="4" customWidth="1"/>
    <col min="1088" max="1088" width="0" style="4" hidden="1" customWidth="1"/>
    <col min="1089" max="1089" width="9.875" style="4" customWidth="1"/>
    <col min="1090" max="1090" width="14.625" style="4" customWidth="1"/>
    <col min="1091" max="1092" width="9.875" style="4" customWidth="1"/>
    <col min="1093" max="1094" width="7.625" style="4" customWidth="1"/>
    <col min="1095" max="1095" width="9" style="4" customWidth="1"/>
    <col min="1096" max="1102" width="0" style="4" hidden="1" customWidth="1"/>
    <col min="1103" max="1308" width="9" style="4"/>
    <col min="1309" max="1310" width="7.875" style="4" customWidth="1"/>
    <col min="1311" max="1312" width="4.75" style="4" customWidth="1"/>
    <col min="1313" max="1313" width="17.125" style="4" customWidth="1"/>
    <col min="1314" max="1343" width="4.125" style="4" customWidth="1"/>
    <col min="1344" max="1344" width="0" style="4" hidden="1" customWidth="1"/>
    <col min="1345" max="1345" width="9.875" style="4" customWidth="1"/>
    <col min="1346" max="1346" width="14.625" style="4" customWidth="1"/>
    <col min="1347" max="1348" width="9.875" style="4" customWidth="1"/>
    <col min="1349" max="1350" width="7.625" style="4" customWidth="1"/>
    <col min="1351" max="1351" width="9" style="4" customWidth="1"/>
    <col min="1352" max="1358" width="0" style="4" hidden="1" customWidth="1"/>
    <col min="1359" max="1564" width="9" style="4"/>
    <col min="1565" max="1566" width="7.875" style="4" customWidth="1"/>
    <col min="1567" max="1568" width="4.75" style="4" customWidth="1"/>
    <col min="1569" max="1569" width="17.125" style="4" customWidth="1"/>
    <col min="1570" max="1599" width="4.125" style="4" customWidth="1"/>
    <col min="1600" max="1600" width="0" style="4" hidden="1" customWidth="1"/>
    <col min="1601" max="1601" width="9.875" style="4" customWidth="1"/>
    <col min="1602" max="1602" width="14.625" style="4" customWidth="1"/>
    <col min="1603" max="1604" width="9.875" style="4" customWidth="1"/>
    <col min="1605" max="1606" width="7.625" style="4" customWidth="1"/>
    <col min="1607" max="1607" width="9" style="4" customWidth="1"/>
    <col min="1608" max="1614" width="0" style="4" hidden="1" customWidth="1"/>
    <col min="1615" max="1820" width="9" style="4"/>
    <col min="1821" max="1822" width="7.875" style="4" customWidth="1"/>
    <col min="1823" max="1824" width="4.75" style="4" customWidth="1"/>
    <col min="1825" max="1825" width="17.125" style="4" customWidth="1"/>
    <col min="1826" max="1855" width="4.125" style="4" customWidth="1"/>
    <col min="1856" max="1856" width="0" style="4" hidden="1" customWidth="1"/>
    <col min="1857" max="1857" width="9.875" style="4" customWidth="1"/>
    <col min="1858" max="1858" width="14.625" style="4" customWidth="1"/>
    <col min="1859" max="1860" width="9.875" style="4" customWidth="1"/>
    <col min="1861" max="1862" width="7.625" style="4" customWidth="1"/>
    <col min="1863" max="1863" width="9" style="4" customWidth="1"/>
    <col min="1864" max="1870" width="0" style="4" hidden="1" customWidth="1"/>
    <col min="1871" max="2076" width="9" style="4"/>
    <col min="2077" max="2078" width="7.875" style="4" customWidth="1"/>
    <col min="2079" max="2080" width="4.75" style="4" customWidth="1"/>
    <col min="2081" max="2081" width="17.125" style="4" customWidth="1"/>
    <col min="2082" max="2111" width="4.125" style="4" customWidth="1"/>
    <col min="2112" max="2112" width="0" style="4" hidden="1" customWidth="1"/>
    <col min="2113" max="2113" width="9.875" style="4" customWidth="1"/>
    <col min="2114" max="2114" width="14.625" style="4" customWidth="1"/>
    <col min="2115" max="2116" width="9.875" style="4" customWidth="1"/>
    <col min="2117" max="2118" width="7.625" style="4" customWidth="1"/>
    <col min="2119" max="2119" width="9" style="4" customWidth="1"/>
    <col min="2120" max="2126" width="0" style="4" hidden="1" customWidth="1"/>
    <col min="2127" max="2332" width="9" style="4"/>
    <col min="2333" max="2334" width="7.875" style="4" customWidth="1"/>
    <col min="2335" max="2336" width="4.75" style="4" customWidth="1"/>
    <col min="2337" max="2337" width="17.125" style="4" customWidth="1"/>
    <col min="2338" max="2367" width="4.125" style="4" customWidth="1"/>
    <col min="2368" max="2368" width="0" style="4" hidden="1" customWidth="1"/>
    <col min="2369" max="2369" width="9.875" style="4" customWidth="1"/>
    <col min="2370" max="2370" width="14.625" style="4" customWidth="1"/>
    <col min="2371" max="2372" width="9.875" style="4" customWidth="1"/>
    <col min="2373" max="2374" width="7.625" style="4" customWidth="1"/>
    <col min="2375" max="2375" width="9" style="4" customWidth="1"/>
    <col min="2376" max="2382" width="0" style="4" hidden="1" customWidth="1"/>
    <col min="2383" max="2588" width="9" style="4"/>
    <col min="2589" max="2590" width="7.875" style="4" customWidth="1"/>
    <col min="2591" max="2592" width="4.75" style="4" customWidth="1"/>
    <col min="2593" max="2593" width="17.125" style="4" customWidth="1"/>
    <col min="2594" max="2623" width="4.125" style="4" customWidth="1"/>
    <col min="2624" max="2624" width="0" style="4" hidden="1" customWidth="1"/>
    <col min="2625" max="2625" width="9.875" style="4" customWidth="1"/>
    <col min="2626" max="2626" width="14.625" style="4" customWidth="1"/>
    <col min="2627" max="2628" width="9.875" style="4" customWidth="1"/>
    <col min="2629" max="2630" width="7.625" style="4" customWidth="1"/>
    <col min="2631" max="2631" width="9" style="4" customWidth="1"/>
    <col min="2632" max="2638" width="0" style="4" hidden="1" customWidth="1"/>
    <col min="2639" max="2844" width="9" style="4"/>
    <col min="2845" max="2846" width="7.875" style="4" customWidth="1"/>
    <col min="2847" max="2848" width="4.75" style="4" customWidth="1"/>
    <col min="2849" max="2849" width="17.125" style="4" customWidth="1"/>
    <col min="2850" max="2879" width="4.125" style="4" customWidth="1"/>
    <col min="2880" max="2880" width="0" style="4" hidden="1" customWidth="1"/>
    <col min="2881" max="2881" width="9.875" style="4" customWidth="1"/>
    <col min="2882" max="2882" width="14.625" style="4" customWidth="1"/>
    <col min="2883" max="2884" width="9.875" style="4" customWidth="1"/>
    <col min="2885" max="2886" width="7.625" style="4" customWidth="1"/>
    <col min="2887" max="2887" width="9" style="4" customWidth="1"/>
    <col min="2888" max="2894" width="0" style="4" hidden="1" customWidth="1"/>
    <col min="2895" max="3100" width="9" style="4"/>
    <col min="3101" max="3102" width="7.875" style="4" customWidth="1"/>
    <col min="3103" max="3104" width="4.75" style="4" customWidth="1"/>
    <col min="3105" max="3105" width="17.125" style="4" customWidth="1"/>
    <col min="3106" max="3135" width="4.125" style="4" customWidth="1"/>
    <col min="3136" max="3136" width="0" style="4" hidden="1" customWidth="1"/>
    <col min="3137" max="3137" width="9.875" style="4" customWidth="1"/>
    <col min="3138" max="3138" width="14.625" style="4" customWidth="1"/>
    <col min="3139" max="3140" width="9.875" style="4" customWidth="1"/>
    <col min="3141" max="3142" width="7.625" style="4" customWidth="1"/>
    <col min="3143" max="3143" width="9" style="4" customWidth="1"/>
    <col min="3144" max="3150" width="0" style="4" hidden="1" customWidth="1"/>
    <col min="3151" max="3356" width="9" style="4"/>
    <col min="3357" max="3358" width="7.875" style="4" customWidth="1"/>
    <col min="3359" max="3360" width="4.75" style="4" customWidth="1"/>
    <col min="3361" max="3361" width="17.125" style="4" customWidth="1"/>
    <col min="3362" max="3391" width="4.125" style="4" customWidth="1"/>
    <col min="3392" max="3392" width="0" style="4" hidden="1" customWidth="1"/>
    <col min="3393" max="3393" width="9.875" style="4" customWidth="1"/>
    <col min="3394" max="3394" width="14.625" style="4" customWidth="1"/>
    <col min="3395" max="3396" width="9.875" style="4" customWidth="1"/>
    <col min="3397" max="3398" width="7.625" style="4" customWidth="1"/>
    <col min="3399" max="3399" width="9" style="4" customWidth="1"/>
    <col min="3400" max="3406" width="0" style="4" hidden="1" customWidth="1"/>
    <col min="3407" max="3612" width="9" style="4"/>
    <col min="3613" max="3614" width="7.875" style="4" customWidth="1"/>
    <col min="3615" max="3616" width="4.75" style="4" customWidth="1"/>
    <col min="3617" max="3617" width="17.125" style="4" customWidth="1"/>
    <col min="3618" max="3647" width="4.125" style="4" customWidth="1"/>
    <col min="3648" max="3648" width="0" style="4" hidden="1" customWidth="1"/>
    <col min="3649" max="3649" width="9.875" style="4" customWidth="1"/>
    <col min="3650" max="3650" width="14.625" style="4" customWidth="1"/>
    <col min="3651" max="3652" width="9.875" style="4" customWidth="1"/>
    <col min="3653" max="3654" width="7.625" style="4" customWidth="1"/>
    <col min="3655" max="3655" width="9" style="4" customWidth="1"/>
    <col min="3656" max="3662" width="0" style="4" hidden="1" customWidth="1"/>
    <col min="3663" max="3868" width="9" style="4"/>
    <col min="3869" max="3870" width="7.875" style="4" customWidth="1"/>
    <col min="3871" max="3872" width="4.75" style="4" customWidth="1"/>
    <col min="3873" max="3873" width="17.125" style="4" customWidth="1"/>
    <col min="3874" max="3903" width="4.125" style="4" customWidth="1"/>
    <col min="3904" max="3904" width="0" style="4" hidden="1" customWidth="1"/>
    <col min="3905" max="3905" width="9.875" style="4" customWidth="1"/>
    <col min="3906" max="3906" width="14.625" style="4" customWidth="1"/>
    <col min="3907" max="3908" width="9.875" style="4" customWidth="1"/>
    <col min="3909" max="3910" width="7.625" style="4" customWidth="1"/>
    <col min="3911" max="3911" width="9" style="4" customWidth="1"/>
    <col min="3912" max="3918" width="0" style="4" hidden="1" customWidth="1"/>
    <col min="3919" max="4124" width="9" style="4"/>
    <col min="4125" max="4126" width="7.875" style="4" customWidth="1"/>
    <col min="4127" max="4128" width="4.75" style="4" customWidth="1"/>
    <col min="4129" max="4129" width="17.125" style="4" customWidth="1"/>
    <col min="4130" max="4159" width="4.125" style="4" customWidth="1"/>
    <col min="4160" max="4160" width="0" style="4" hidden="1" customWidth="1"/>
    <col min="4161" max="4161" width="9.875" style="4" customWidth="1"/>
    <col min="4162" max="4162" width="14.625" style="4" customWidth="1"/>
    <col min="4163" max="4164" width="9.875" style="4" customWidth="1"/>
    <col min="4165" max="4166" width="7.625" style="4" customWidth="1"/>
    <col min="4167" max="4167" width="9" style="4" customWidth="1"/>
    <col min="4168" max="4174" width="0" style="4" hidden="1" customWidth="1"/>
    <col min="4175" max="4380" width="9" style="4"/>
    <col min="4381" max="4382" width="7.875" style="4" customWidth="1"/>
    <col min="4383" max="4384" width="4.75" style="4" customWidth="1"/>
    <col min="4385" max="4385" width="17.125" style="4" customWidth="1"/>
    <col min="4386" max="4415" width="4.125" style="4" customWidth="1"/>
    <col min="4416" max="4416" width="0" style="4" hidden="1" customWidth="1"/>
    <col min="4417" max="4417" width="9.875" style="4" customWidth="1"/>
    <col min="4418" max="4418" width="14.625" style="4" customWidth="1"/>
    <col min="4419" max="4420" width="9.875" style="4" customWidth="1"/>
    <col min="4421" max="4422" width="7.625" style="4" customWidth="1"/>
    <col min="4423" max="4423" width="9" style="4" customWidth="1"/>
    <col min="4424" max="4430" width="0" style="4" hidden="1" customWidth="1"/>
    <col min="4431" max="4636" width="9" style="4"/>
    <col min="4637" max="4638" width="7.875" style="4" customWidth="1"/>
    <col min="4639" max="4640" width="4.75" style="4" customWidth="1"/>
    <col min="4641" max="4641" width="17.125" style="4" customWidth="1"/>
    <col min="4642" max="4671" width="4.125" style="4" customWidth="1"/>
    <col min="4672" max="4672" width="0" style="4" hidden="1" customWidth="1"/>
    <col min="4673" max="4673" width="9.875" style="4" customWidth="1"/>
    <col min="4674" max="4674" width="14.625" style="4" customWidth="1"/>
    <col min="4675" max="4676" width="9.875" style="4" customWidth="1"/>
    <col min="4677" max="4678" width="7.625" style="4" customWidth="1"/>
    <col min="4679" max="4679" width="9" style="4" customWidth="1"/>
    <col min="4680" max="4686" width="0" style="4" hidden="1" customWidth="1"/>
    <col min="4687" max="4892" width="9" style="4"/>
    <col min="4893" max="4894" width="7.875" style="4" customWidth="1"/>
    <col min="4895" max="4896" width="4.75" style="4" customWidth="1"/>
    <col min="4897" max="4897" width="17.125" style="4" customWidth="1"/>
    <col min="4898" max="4927" width="4.125" style="4" customWidth="1"/>
    <col min="4928" max="4928" width="0" style="4" hidden="1" customWidth="1"/>
    <col min="4929" max="4929" width="9.875" style="4" customWidth="1"/>
    <col min="4930" max="4930" width="14.625" style="4" customWidth="1"/>
    <col min="4931" max="4932" width="9.875" style="4" customWidth="1"/>
    <col min="4933" max="4934" width="7.625" style="4" customWidth="1"/>
    <col min="4935" max="4935" width="9" style="4" customWidth="1"/>
    <col min="4936" max="4942" width="0" style="4" hidden="1" customWidth="1"/>
    <col min="4943" max="5148" width="9" style="4"/>
    <col min="5149" max="5150" width="7.875" style="4" customWidth="1"/>
    <col min="5151" max="5152" width="4.75" style="4" customWidth="1"/>
    <col min="5153" max="5153" width="17.125" style="4" customWidth="1"/>
    <col min="5154" max="5183" width="4.125" style="4" customWidth="1"/>
    <col min="5184" max="5184" width="0" style="4" hidden="1" customWidth="1"/>
    <col min="5185" max="5185" width="9.875" style="4" customWidth="1"/>
    <col min="5186" max="5186" width="14.625" style="4" customWidth="1"/>
    <col min="5187" max="5188" width="9.875" style="4" customWidth="1"/>
    <col min="5189" max="5190" width="7.625" style="4" customWidth="1"/>
    <col min="5191" max="5191" width="9" style="4" customWidth="1"/>
    <col min="5192" max="5198" width="0" style="4" hidden="1" customWidth="1"/>
    <col min="5199" max="5404" width="9" style="4"/>
    <col min="5405" max="5406" width="7.875" style="4" customWidth="1"/>
    <col min="5407" max="5408" width="4.75" style="4" customWidth="1"/>
    <col min="5409" max="5409" width="17.125" style="4" customWidth="1"/>
    <col min="5410" max="5439" width="4.125" style="4" customWidth="1"/>
    <col min="5440" max="5440" width="0" style="4" hidden="1" customWidth="1"/>
    <col min="5441" max="5441" width="9.875" style="4" customWidth="1"/>
    <col min="5442" max="5442" width="14.625" style="4" customWidth="1"/>
    <col min="5443" max="5444" width="9.875" style="4" customWidth="1"/>
    <col min="5445" max="5446" width="7.625" style="4" customWidth="1"/>
    <col min="5447" max="5447" width="9" style="4" customWidth="1"/>
    <col min="5448" max="5454" width="0" style="4" hidden="1" customWidth="1"/>
    <col min="5455" max="5660" width="9" style="4"/>
    <col min="5661" max="5662" width="7.875" style="4" customWidth="1"/>
    <col min="5663" max="5664" width="4.75" style="4" customWidth="1"/>
    <col min="5665" max="5665" width="17.125" style="4" customWidth="1"/>
    <col min="5666" max="5695" width="4.125" style="4" customWidth="1"/>
    <col min="5696" max="5696" width="0" style="4" hidden="1" customWidth="1"/>
    <col min="5697" max="5697" width="9.875" style="4" customWidth="1"/>
    <col min="5698" max="5698" width="14.625" style="4" customWidth="1"/>
    <col min="5699" max="5700" width="9.875" style="4" customWidth="1"/>
    <col min="5701" max="5702" width="7.625" style="4" customWidth="1"/>
    <col min="5703" max="5703" width="9" style="4" customWidth="1"/>
    <col min="5704" max="5710" width="0" style="4" hidden="1" customWidth="1"/>
    <col min="5711" max="5916" width="9" style="4"/>
    <col min="5917" max="5918" width="7.875" style="4" customWidth="1"/>
    <col min="5919" max="5920" width="4.75" style="4" customWidth="1"/>
    <col min="5921" max="5921" width="17.125" style="4" customWidth="1"/>
    <col min="5922" max="5951" width="4.125" style="4" customWidth="1"/>
    <col min="5952" max="5952" width="0" style="4" hidden="1" customWidth="1"/>
    <col min="5953" max="5953" width="9.875" style="4" customWidth="1"/>
    <col min="5954" max="5954" width="14.625" style="4" customWidth="1"/>
    <col min="5955" max="5956" width="9.875" style="4" customWidth="1"/>
    <col min="5957" max="5958" width="7.625" style="4" customWidth="1"/>
    <col min="5959" max="5959" width="9" style="4" customWidth="1"/>
    <col min="5960" max="5966" width="0" style="4" hidden="1" customWidth="1"/>
    <col min="5967" max="6172" width="9" style="4"/>
    <col min="6173" max="6174" width="7.875" style="4" customWidth="1"/>
    <col min="6175" max="6176" width="4.75" style="4" customWidth="1"/>
    <col min="6177" max="6177" width="17.125" style="4" customWidth="1"/>
    <col min="6178" max="6207" width="4.125" style="4" customWidth="1"/>
    <col min="6208" max="6208" width="0" style="4" hidden="1" customWidth="1"/>
    <col min="6209" max="6209" width="9.875" style="4" customWidth="1"/>
    <col min="6210" max="6210" width="14.625" style="4" customWidth="1"/>
    <col min="6211" max="6212" width="9.875" style="4" customWidth="1"/>
    <col min="6213" max="6214" width="7.625" style="4" customWidth="1"/>
    <col min="6215" max="6215" width="9" style="4" customWidth="1"/>
    <col min="6216" max="6222" width="0" style="4" hidden="1" customWidth="1"/>
    <col min="6223" max="6428" width="9" style="4"/>
    <col min="6429" max="6430" width="7.875" style="4" customWidth="1"/>
    <col min="6431" max="6432" width="4.75" style="4" customWidth="1"/>
    <col min="6433" max="6433" width="17.125" style="4" customWidth="1"/>
    <col min="6434" max="6463" width="4.125" style="4" customWidth="1"/>
    <col min="6464" max="6464" width="0" style="4" hidden="1" customWidth="1"/>
    <col min="6465" max="6465" width="9.875" style="4" customWidth="1"/>
    <col min="6466" max="6466" width="14.625" style="4" customWidth="1"/>
    <col min="6467" max="6468" width="9.875" style="4" customWidth="1"/>
    <col min="6469" max="6470" width="7.625" style="4" customWidth="1"/>
    <col min="6471" max="6471" width="9" style="4" customWidth="1"/>
    <col min="6472" max="6478" width="0" style="4" hidden="1" customWidth="1"/>
    <col min="6479" max="6684" width="9" style="4"/>
    <col min="6685" max="6686" width="7.875" style="4" customWidth="1"/>
    <col min="6687" max="6688" width="4.75" style="4" customWidth="1"/>
    <col min="6689" max="6689" width="17.125" style="4" customWidth="1"/>
    <col min="6690" max="6719" width="4.125" style="4" customWidth="1"/>
    <col min="6720" max="6720" width="0" style="4" hidden="1" customWidth="1"/>
    <col min="6721" max="6721" width="9.875" style="4" customWidth="1"/>
    <col min="6722" max="6722" width="14.625" style="4" customWidth="1"/>
    <col min="6723" max="6724" width="9.875" style="4" customWidth="1"/>
    <col min="6725" max="6726" width="7.625" style="4" customWidth="1"/>
    <col min="6727" max="6727" width="9" style="4" customWidth="1"/>
    <col min="6728" max="6734" width="0" style="4" hidden="1" customWidth="1"/>
    <col min="6735" max="6940" width="9" style="4"/>
    <col min="6941" max="6942" width="7.875" style="4" customWidth="1"/>
    <col min="6943" max="6944" width="4.75" style="4" customWidth="1"/>
    <col min="6945" max="6945" width="17.125" style="4" customWidth="1"/>
    <col min="6946" max="6975" width="4.125" style="4" customWidth="1"/>
    <col min="6976" max="6976" width="0" style="4" hidden="1" customWidth="1"/>
    <col min="6977" max="6977" width="9.875" style="4" customWidth="1"/>
    <col min="6978" max="6978" width="14.625" style="4" customWidth="1"/>
    <col min="6979" max="6980" width="9.875" style="4" customWidth="1"/>
    <col min="6981" max="6982" width="7.625" style="4" customWidth="1"/>
    <col min="6983" max="6983" width="9" style="4" customWidth="1"/>
    <col min="6984" max="6990" width="0" style="4" hidden="1" customWidth="1"/>
    <col min="6991" max="7196" width="9" style="4"/>
    <col min="7197" max="7198" width="7.875" style="4" customWidth="1"/>
    <col min="7199" max="7200" width="4.75" style="4" customWidth="1"/>
    <col min="7201" max="7201" width="17.125" style="4" customWidth="1"/>
    <col min="7202" max="7231" width="4.125" style="4" customWidth="1"/>
    <col min="7232" max="7232" width="0" style="4" hidden="1" customWidth="1"/>
    <col min="7233" max="7233" width="9.875" style="4" customWidth="1"/>
    <col min="7234" max="7234" width="14.625" style="4" customWidth="1"/>
    <col min="7235" max="7236" width="9.875" style="4" customWidth="1"/>
    <col min="7237" max="7238" width="7.625" style="4" customWidth="1"/>
    <col min="7239" max="7239" width="9" style="4" customWidth="1"/>
    <col min="7240" max="7246" width="0" style="4" hidden="1" customWidth="1"/>
    <col min="7247" max="7452" width="9" style="4"/>
    <col min="7453" max="7454" width="7.875" style="4" customWidth="1"/>
    <col min="7455" max="7456" width="4.75" style="4" customWidth="1"/>
    <col min="7457" max="7457" width="17.125" style="4" customWidth="1"/>
    <col min="7458" max="7487" width="4.125" style="4" customWidth="1"/>
    <col min="7488" max="7488" width="0" style="4" hidden="1" customWidth="1"/>
    <col min="7489" max="7489" width="9.875" style="4" customWidth="1"/>
    <col min="7490" max="7490" width="14.625" style="4" customWidth="1"/>
    <col min="7491" max="7492" width="9.875" style="4" customWidth="1"/>
    <col min="7493" max="7494" width="7.625" style="4" customWidth="1"/>
    <col min="7495" max="7495" width="9" style="4" customWidth="1"/>
    <col min="7496" max="7502" width="0" style="4" hidden="1" customWidth="1"/>
    <col min="7503" max="7708" width="9" style="4"/>
    <col min="7709" max="7710" width="7.875" style="4" customWidth="1"/>
    <col min="7711" max="7712" width="4.75" style="4" customWidth="1"/>
    <col min="7713" max="7713" width="17.125" style="4" customWidth="1"/>
    <col min="7714" max="7743" width="4.125" style="4" customWidth="1"/>
    <col min="7744" max="7744" width="0" style="4" hidden="1" customWidth="1"/>
    <col min="7745" max="7745" width="9.875" style="4" customWidth="1"/>
    <col min="7746" max="7746" width="14.625" style="4" customWidth="1"/>
    <col min="7747" max="7748" width="9.875" style="4" customWidth="1"/>
    <col min="7749" max="7750" width="7.625" style="4" customWidth="1"/>
    <col min="7751" max="7751" width="9" style="4" customWidth="1"/>
    <col min="7752" max="7758" width="0" style="4" hidden="1" customWidth="1"/>
    <col min="7759" max="7964" width="9" style="4"/>
    <col min="7965" max="7966" width="7.875" style="4" customWidth="1"/>
    <col min="7967" max="7968" width="4.75" style="4" customWidth="1"/>
    <col min="7969" max="7969" width="17.125" style="4" customWidth="1"/>
    <col min="7970" max="7999" width="4.125" style="4" customWidth="1"/>
    <col min="8000" max="8000" width="0" style="4" hidden="1" customWidth="1"/>
    <col min="8001" max="8001" width="9.875" style="4" customWidth="1"/>
    <col min="8002" max="8002" width="14.625" style="4" customWidth="1"/>
    <col min="8003" max="8004" width="9.875" style="4" customWidth="1"/>
    <col min="8005" max="8006" width="7.625" style="4" customWidth="1"/>
    <col min="8007" max="8007" width="9" style="4" customWidth="1"/>
    <col min="8008" max="8014" width="0" style="4" hidden="1" customWidth="1"/>
    <col min="8015" max="8220" width="9" style="4"/>
    <col min="8221" max="8222" width="7.875" style="4" customWidth="1"/>
    <col min="8223" max="8224" width="4.75" style="4" customWidth="1"/>
    <col min="8225" max="8225" width="17.125" style="4" customWidth="1"/>
    <col min="8226" max="8255" width="4.125" style="4" customWidth="1"/>
    <col min="8256" max="8256" width="0" style="4" hidden="1" customWidth="1"/>
    <col min="8257" max="8257" width="9.875" style="4" customWidth="1"/>
    <col min="8258" max="8258" width="14.625" style="4" customWidth="1"/>
    <col min="8259" max="8260" width="9.875" style="4" customWidth="1"/>
    <col min="8261" max="8262" width="7.625" style="4" customWidth="1"/>
    <col min="8263" max="8263" width="9" style="4" customWidth="1"/>
    <col min="8264" max="8270" width="0" style="4" hidden="1" customWidth="1"/>
    <col min="8271" max="8476" width="9" style="4"/>
    <col min="8477" max="8478" width="7.875" style="4" customWidth="1"/>
    <col min="8479" max="8480" width="4.75" style="4" customWidth="1"/>
    <col min="8481" max="8481" width="17.125" style="4" customWidth="1"/>
    <col min="8482" max="8511" width="4.125" style="4" customWidth="1"/>
    <col min="8512" max="8512" width="0" style="4" hidden="1" customWidth="1"/>
    <col min="8513" max="8513" width="9.875" style="4" customWidth="1"/>
    <col min="8514" max="8514" width="14.625" style="4" customWidth="1"/>
    <col min="8515" max="8516" width="9.875" style="4" customWidth="1"/>
    <col min="8517" max="8518" width="7.625" style="4" customWidth="1"/>
    <col min="8519" max="8519" width="9" style="4" customWidth="1"/>
    <col min="8520" max="8526" width="0" style="4" hidden="1" customWidth="1"/>
    <col min="8527" max="8732" width="9" style="4"/>
    <col min="8733" max="8734" width="7.875" style="4" customWidth="1"/>
    <col min="8735" max="8736" width="4.75" style="4" customWidth="1"/>
    <col min="8737" max="8737" width="17.125" style="4" customWidth="1"/>
    <col min="8738" max="8767" width="4.125" style="4" customWidth="1"/>
    <col min="8768" max="8768" width="0" style="4" hidden="1" customWidth="1"/>
    <col min="8769" max="8769" width="9.875" style="4" customWidth="1"/>
    <col min="8770" max="8770" width="14.625" style="4" customWidth="1"/>
    <col min="8771" max="8772" width="9.875" style="4" customWidth="1"/>
    <col min="8773" max="8774" width="7.625" style="4" customWidth="1"/>
    <col min="8775" max="8775" width="9" style="4" customWidth="1"/>
    <col min="8776" max="8782" width="0" style="4" hidden="1" customWidth="1"/>
    <col min="8783" max="8988" width="9" style="4"/>
    <col min="8989" max="8990" width="7.875" style="4" customWidth="1"/>
    <col min="8991" max="8992" width="4.75" style="4" customWidth="1"/>
    <col min="8993" max="8993" width="17.125" style="4" customWidth="1"/>
    <col min="8994" max="9023" width="4.125" style="4" customWidth="1"/>
    <col min="9024" max="9024" width="0" style="4" hidden="1" customWidth="1"/>
    <col min="9025" max="9025" width="9.875" style="4" customWidth="1"/>
    <col min="9026" max="9026" width="14.625" style="4" customWidth="1"/>
    <col min="9027" max="9028" width="9.875" style="4" customWidth="1"/>
    <col min="9029" max="9030" width="7.625" style="4" customWidth="1"/>
    <col min="9031" max="9031" width="9" style="4" customWidth="1"/>
    <col min="9032" max="9038" width="0" style="4" hidden="1" customWidth="1"/>
    <col min="9039" max="9244" width="9" style="4"/>
    <col min="9245" max="9246" width="7.875" style="4" customWidth="1"/>
    <col min="9247" max="9248" width="4.75" style="4" customWidth="1"/>
    <col min="9249" max="9249" width="17.125" style="4" customWidth="1"/>
    <col min="9250" max="9279" width="4.125" style="4" customWidth="1"/>
    <col min="9280" max="9280" width="0" style="4" hidden="1" customWidth="1"/>
    <col min="9281" max="9281" width="9.875" style="4" customWidth="1"/>
    <col min="9282" max="9282" width="14.625" style="4" customWidth="1"/>
    <col min="9283" max="9284" width="9.875" style="4" customWidth="1"/>
    <col min="9285" max="9286" width="7.625" style="4" customWidth="1"/>
    <col min="9287" max="9287" width="9" style="4" customWidth="1"/>
    <col min="9288" max="9294" width="0" style="4" hidden="1" customWidth="1"/>
    <col min="9295" max="9500" width="9" style="4"/>
    <col min="9501" max="9502" width="7.875" style="4" customWidth="1"/>
    <col min="9503" max="9504" width="4.75" style="4" customWidth="1"/>
    <col min="9505" max="9505" width="17.125" style="4" customWidth="1"/>
    <col min="9506" max="9535" width="4.125" style="4" customWidth="1"/>
    <col min="9536" max="9536" width="0" style="4" hidden="1" customWidth="1"/>
    <col min="9537" max="9537" width="9.875" style="4" customWidth="1"/>
    <col min="9538" max="9538" width="14.625" style="4" customWidth="1"/>
    <col min="9539" max="9540" width="9.875" style="4" customWidth="1"/>
    <col min="9541" max="9542" width="7.625" style="4" customWidth="1"/>
    <col min="9543" max="9543" width="9" style="4" customWidth="1"/>
    <col min="9544" max="9550" width="0" style="4" hidden="1" customWidth="1"/>
    <col min="9551" max="9756" width="9" style="4"/>
    <col min="9757" max="9758" width="7.875" style="4" customWidth="1"/>
    <col min="9759" max="9760" width="4.75" style="4" customWidth="1"/>
    <col min="9761" max="9761" width="17.125" style="4" customWidth="1"/>
    <col min="9762" max="9791" width="4.125" style="4" customWidth="1"/>
    <col min="9792" max="9792" width="0" style="4" hidden="1" customWidth="1"/>
    <col min="9793" max="9793" width="9.875" style="4" customWidth="1"/>
    <col min="9794" max="9794" width="14.625" style="4" customWidth="1"/>
    <col min="9795" max="9796" width="9.875" style="4" customWidth="1"/>
    <col min="9797" max="9798" width="7.625" style="4" customWidth="1"/>
    <col min="9799" max="9799" width="9" style="4" customWidth="1"/>
    <col min="9800" max="9806" width="0" style="4" hidden="1" customWidth="1"/>
    <col min="9807" max="10012" width="9" style="4"/>
    <col min="10013" max="10014" width="7.875" style="4" customWidth="1"/>
    <col min="10015" max="10016" width="4.75" style="4" customWidth="1"/>
    <col min="10017" max="10017" width="17.125" style="4" customWidth="1"/>
    <col min="10018" max="10047" width="4.125" style="4" customWidth="1"/>
    <col min="10048" max="10048" width="0" style="4" hidden="1" customWidth="1"/>
    <col min="10049" max="10049" width="9.875" style="4" customWidth="1"/>
    <col min="10050" max="10050" width="14.625" style="4" customWidth="1"/>
    <col min="10051" max="10052" width="9.875" style="4" customWidth="1"/>
    <col min="10053" max="10054" width="7.625" style="4" customWidth="1"/>
    <col min="10055" max="10055" width="9" style="4" customWidth="1"/>
    <col min="10056" max="10062" width="0" style="4" hidden="1" customWidth="1"/>
    <col min="10063" max="10268" width="9" style="4"/>
    <col min="10269" max="10270" width="7.875" style="4" customWidth="1"/>
    <col min="10271" max="10272" width="4.75" style="4" customWidth="1"/>
    <col min="10273" max="10273" width="17.125" style="4" customWidth="1"/>
    <col min="10274" max="10303" width="4.125" style="4" customWidth="1"/>
    <col min="10304" max="10304" width="0" style="4" hidden="1" customWidth="1"/>
    <col min="10305" max="10305" width="9.875" style="4" customWidth="1"/>
    <col min="10306" max="10306" width="14.625" style="4" customWidth="1"/>
    <col min="10307" max="10308" width="9.875" style="4" customWidth="1"/>
    <col min="10309" max="10310" width="7.625" style="4" customWidth="1"/>
    <col min="10311" max="10311" width="9" style="4" customWidth="1"/>
    <col min="10312" max="10318" width="0" style="4" hidden="1" customWidth="1"/>
    <col min="10319" max="10524" width="9" style="4"/>
    <col min="10525" max="10526" width="7.875" style="4" customWidth="1"/>
    <col min="10527" max="10528" width="4.75" style="4" customWidth="1"/>
    <col min="10529" max="10529" width="17.125" style="4" customWidth="1"/>
    <col min="10530" max="10559" width="4.125" style="4" customWidth="1"/>
    <col min="10560" max="10560" width="0" style="4" hidden="1" customWidth="1"/>
    <col min="10561" max="10561" width="9.875" style="4" customWidth="1"/>
    <col min="10562" max="10562" width="14.625" style="4" customWidth="1"/>
    <col min="10563" max="10564" width="9.875" style="4" customWidth="1"/>
    <col min="10565" max="10566" width="7.625" style="4" customWidth="1"/>
    <col min="10567" max="10567" width="9" style="4" customWidth="1"/>
    <col min="10568" max="10574" width="0" style="4" hidden="1" customWidth="1"/>
    <col min="10575" max="10780" width="9" style="4"/>
    <col min="10781" max="10782" width="7.875" style="4" customWidth="1"/>
    <col min="10783" max="10784" width="4.75" style="4" customWidth="1"/>
    <col min="10785" max="10785" width="17.125" style="4" customWidth="1"/>
    <col min="10786" max="10815" width="4.125" style="4" customWidth="1"/>
    <col min="10816" max="10816" width="0" style="4" hidden="1" customWidth="1"/>
    <col min="10817" max="10817" width="9.875" style="4" customWidth="1"/>
    <col min="10818" max="10818" width="14.625" style="4" customWidth="1"/>
    <col min="10819" max="10820" width="9.875" style="4" customWidth="1"/>
    <col min="10821" max="10822" width="7.625" style="4" customWidth="1"/>
    <col min="10823" max="10823" width="9" style="4" customWidth="1"/>
    <col min="10824" max="10830" width="0" style="4" hidden="1" customWidth="1"/>
    <col min="10831" max="11036" width="9" style="4"/>
    <col min="11037" max="11038" width="7.875" style="4" customWidth="1"/>
    <col min="11039" max="11040" width="4.75" style="4" customWidth="1"/>
    <col min="11041" max="11041" width="17.125" style="4" customWidth="1"/>
    <col min="11042" max="11071" width="4.125" style="4" customWidth="1"/>
    <col min="11072" max="11072" width="0" style="4" hidden="1" customWidth="1"/>
    <col min="11073" max="11073" width="9.875" style="4" customWidth="1"/>
    <col min="11074" max="11074" width="14.625" style="4" customWidth="1"/>
    <col min="11075" max="11076" width="9.875" style="4" customWidth="1"/>
    <col min="11077" max="11078" width="7.625" style="4" customWidth="1"/>
    <col min="11079" max="11079" width="9" style="4" customWidth="1"/>
    <col min="11080" max="11086" width="0" style="4" hidden="1" customWidth="1"/>
    <col min="11087" max="11292" width="9" style="4"/>
    <col min="11293" max="11294" width="7.875" style="4" customWidth="1"/>
    <col min="11295" max="11296" width="4.75" style="4" customWidth="1"/>
    <col min="11297" max="11297" width="17.125" style="4" customWidth="1"/>
    <col min="11298" max="11327" width="4.125" style="4" customWidth="1"/>
    <col min="11328" max="11328" width="0" style="4" hidden="1" customWidth="1"/>
    <col min="11329" max="11329" width="9.875" style="4" customWidth="1"/>
    <col min="11330" max="11330" width="14.625" style="4" customWidth="1"/>
    <col min="11331" max="11332" width="9.875" style="4" customWidth="1"/>
    <col min="11333" max="11334" width="7.625" style="4" customWidth="1"/>
    <col min="11335" max="11335" width="9" style="4" customWidth="1"/>
    <col min="11336" max="11342" width="0" style="4" hidden="1" customWidth="1"/>
    <col min="11343" max="11548" width="9" style="4"/>
    <col min="11549" max="11550" width="7.875" style="4" customWidth="1"/>
    <col min="11551" max="11552" width="4.75" style="4" customWidth="1"/>
    <col min="11553" max="11553" width="17.125" style="4" customWidth="1"/>
    <col min="11554" max="11583" width="4.125" style="4" customWidth="1"/>
    <col min="11584" max="11584" width="0" style="4" hidden="1" customWidth="1"/>
    <col min="11585" max="11585" width="9.875" style="4" customWidth="1"/>
    <col min="11586" max="11586" width="14.625" style="4" customWidth="1"/>
    <col min="11587" max="11588" width="9.875" style="4" customWidth="1"/>
    <col min="11589" max="11590" width="7.625" style="4" customWidth="1"/>
    <col min="11591" max="11591" width="9" style="4" customWidth="1"/>
    <col min="11592" max="11598" width="0" style="4" hidden="1" customWidth="1"/>
    <col min="11599" max="11804" width="9" style="4"/>
    <col min="11805" max="11806" width="7.875" style="4" customWidth="1"/>
    <col min="11807" max="11808" width="4.75" style="4" customWidth="1"/>
    <col min="11809" max="11809" width="17.125" style="4" customWidth="1"/>
    <col min="11810" max="11839" width="4.125" style="4" customWidth="1"/>
    <col min="11840" max="11840" width="0" style="4" hidden="1" customWidth="1"/>
    <col min="11841" max="11841" width="9.875" style="4" customWidth="1"/>
    <col min="11842" max="11842" width="14.625" style="4" customWidth="1"/>
    <col min="11843" max="11844" width="9.875" style="4" customWidth="1"/>
    <col min="11845" max="11846" width="7.625" style="4" customWidth="1"/>
    <col min="11847" max="11847" width="9" style="4" customWidth="1"/>
    <col min="11848" max="11854" width="0" style="4" hidden="1" customWidth="1"/>
    <col min="11855" max="12060" width="9" style="4"/>
    <col min="12061" max="12062" width="7.875" style="4" customWidth="1"/>
    <col min="12063" max="12064" width="4.75" style="4" customWidth="1"/>
    <col min="12065" max="12065" width="17.125" style="4" customWidth="1"/>
    <col min="12066" max="12095" width="4.125" style="4" customWidth="1"/>
    <col min="12096" max="12096" width="0" style="4" hidden="1" customWidth="1"/>
    <col min="12097" max="12097" width="9.875" style="4" customWidth="1"/>
    <col min="12098" max="12098" width="14.625" style="4" customWidth="1"/>
    <col min="12099" max="12100" width="9.875" style="4" customWidth="1"/>
    <col min="12101" max="12102" width="7.625" style="4" customWidth="1"/>
    <col min="12103" max="12103" width="9" style="4" customWidth="1"/>
    <col min="12104" max="12110" width="0" style="4" hidden="1" customWidth="1"/>
    <col min="12111" max="12316" width="9" style="4"/>
    <col min="12317" max="12318" width="7.875" style="4" customWidth="1"/>
    <col min="12319" max="12320" width="4.75" style="4" customWidth="1"/>
    <col min="12321" max="12321" width="17.125" style="4" customWidth="1"/>
    <col min="12322" max="12351" width="4.125" style="4" customWidth="1"/>
    <col min="12352" max="12352" width="0" style="4" hidden="1" customWidth="1"/>
    <col min="12353" max="12353" width="9.875" style="4" customWidth="1"/>
    <col min="12354" max="12354" width="14.625" style="4" customWidth="1"/>
    <col min="12355" max="12356" width="9.875" style="4" customWidth="1"/>
    <col min="12357" max="12358" width="7.625" style="4" customWidth="1"/>
    <col min="12359" max="12359" width="9" style="4" customWidth="1"/>
    <col min="12360" max="12366" width="0" style="4" hidden="1" customWidth="1"/>
    <col min="12367" max="12572" width="9" style="4"/>
    <col min="12573" max="12574" width="7.875" style="4" customWidth="1"/>
    <col min="12575" max="12576" width="4.75" style="4" customWidth="1"/>
    <col min="12577" max="12577" width="17.125" style="4" customWidth="1"/>
    <col min="12578" max="12607" width="4.125" style="4" customWidth="1"/>
    <col min="12608" max="12608" width="0" style="4" hidden="1" customWidth="1"/>
    <col min="12609" max="12609" width="9.875" style="4" customWidth="1"/>
    <col min="12610" max="12610" width="14.625" style="4" customWidth="1"/>
    <col min="12611" max="12612" width="9.875" style="4" customWidth="1"/>
    <col min="12613" max="12614" width="7.625" style="4" customWidth="1"/>
    <col min="12615" max="12615" width="9" style="4" customWidth="1"/>
    <col min="12616" max="12622" width="0" style="4" hidden="1" customWidth="1"/>
    <col min="12623" max="12828" width="9" style="4"/>
    <col min="12829" max="12830" width="7.875" style="4" customWidth="1"/>
    <col min="12831" max="12832" width="4.75" style="4" customWidth="1"/>
    <col min="12833" max="12833" width="17.125" style="4" customWidth="1"/>
    <col min="12834" max="12863" width="4.125" style="4" customWidth="1"/>
    <col min="12864" max="12864" width="0" style="4" hidden="1" customWidth="1"/>
    <col min="12865" max="12865" width="9.875" style="4" customWidth="1"/>
    <col min="12866" max="12866" width="14.625" style="4" customWidth="1"/>
    <col min="12867" max="12868" width="9.875" style="4" customWidth="1"/>
    <col min="12869" max="12870" width="7.625" style="4" customWidth="1"/>
    <col min="12871" max="12871" width="9" style="4" customWidth="1"/>
    <col min="12872" max="12878" width="0" style="4" hidden="1" customWidth="1"/>
    <col min="12879" max="13084" width="9" style="4"/>
    <col min="13085" max="13086" width="7.875" style="4" customWidth="1"/>
    <col min="13087" max="13088" width="4.75" style="4" customWidth="1"/>
    <col min="13089" max="13089" width="17.125" style="4" customWidth="1"/>
    <col min="13090" max="13119" width="4.125" style="4" customWidth="1"/>
    <col min="13120" max="13120" width="0" style="4" hidden="1" customWidth="1"/>
    <col min="13121" max="13121" width="9.875" style="4" customWidth="1"/>
    <col min="13122" max="13122" width="14.625" style="4" customWidth="1"/>
    <col min="13123" max="13124" width="9.875" style="4" customWidth="1"/>
    <col min="13125" max="13126" width="7.625" style="4" customWidth="1"/>
    <col min="13127" max="13127" width="9" style="4" customWidth="1"/>
    <col min="13128" max="13134" width="0" style="4" hidden="1" customWidth="1"/>
    <col min="13135" max="13340" width="9" style="4"/>
    <col min="13341" max="13342" width="7.875" style="4" customWidth="1"/>
    <col min="13343" max="13344" width="4.75" style="4" customWidth="1"/>
    <col min="13345" max="13345" width="17.125" style="4" customWidth="1"/>
    <col min="13346" max="13375" width="4.125" style="4" customWidth="1"/>
    <col min="13376" max="13376" width="0" style="4" hidden="1" customWidth="1"/>
    <col min="13377" max="13377" width="9.875" style="4" customWidth="1"/>
    <col min="13378" max="13378" width="14.625" style="4" customWidth="1"/>
    <col min="13379" max="13380" width="9.875" style="4" customWidth="1"/>
    <col min="13381" max="13382" width="7.625" style="4" customWidth="1"/>
    <col min="13383" max="13383" width="9" style="4" customWidth="1"/>
    <col min="13384" max="13390" width="0" style="4" hidden="1" customWidth="1"/>
    <col min="13391" max="13596" width="9" style="4"/>
    <col min="13597" max="13598" width="7.875" style="4" customWidth="1"/>
    <col min="13599" max="13600" width="4.75" style="4" customWidth="1"/>
    <col min="13601" max="13601" width="17.125" style="4" customWidth="1"/>
    <col min="13602" max="13631" width="4.125" style="4" customWidth="1"/>
    <col min="13632" max="13632" width="0" style="4" hidden="1" customWidth="1"/>
    <col min="13633" max="13633" width="9.875" style="4" customWidth="1"/>
    <col min="13634" max="13634" width="14.625" style="4" customWidth="1"/>
    <col min="13635" max="13636" width="9.875" style="4" customWidth="1"/>
    <col min="13637" max="13638" width="7.625" style="4" customWidth="1"/>
    <col min="13639" max="13639" width="9" style="4" customWidth="1"/>
    <col min="13640" max="13646" width="0" style="4" hidden="1" customWidth="1"/>
    <col min="13647" max="13852" width="9" style="4"/>
    <col min="13853" max="13854" width="7.875" style="4" customWidth="1"/>
    <col min="13855" max="13856" width="4.75" style="4" customWidth="1"/>
    <col min="13857" max="13857" width="17.125" style="4" customWidth="1"/>
    <col min="13858" max="13887" width="4.125" style="4" customWidth="1"/>
    <col min="13888" max="13888" width="0" style="4" hidden="1" customWidth="1"/>
    <col min="13889" max="13889" width="9.875" style="4" customWidth="1"/>
    <col min="13890" max="13890" width="14.625" style="4" customWidth="1"/>
    <col min="13891" max="13892" width="9.875" style="4" customWidth="1"/>
    <col min="13893" max="13894" width="7.625" style="4" customWidth="1"/>
    <col min="13895" max="13895" width="9" style="4" customWidth="1"/>
    <col min="13896" max="13902" width="0" style="4" hidden="1" customWidth="1"/>
    <col min="13903" max="14108" width="9" style="4"/>
    <col min="14109" max="14110" width="7.875" style="4" customWidth="1"/>
    <col min="14111" max="14112" width="4.75" style="4" customWidth="1"/>
    <col min="14113" max="14113" width="17.125" style="4" customWidth="1"/>
    <col min="14114" max="14143" width="4.125" style="4" customWidth="1"/>
    <col min="14144" max="14144" width="0" style="4" hidden="1" customWidth="1"/>
    <col min="14145" max="14145" width="9.875" style="4" customWidth="1"/>
    <col min="14146" max="14146" width="14.625" style="4" customWidth="1"/>
    <col min="14147" max="14148" width="9.875" style="4" customWidth="1"/>
    <col min="14149" max="14150" width="7.625" style="4" customWidth="1"/>
    <col min="14151" max="14151" width="9" style="4" customWidth="1"/>
    <col min="14152" max="14158" width="0" style="4" hidden="1" customWidth="1"/>
    <col min="14159" max="14364" width="9" style="4"/>
    <col min="14365" max="14366" width="7.875" style="4" customWidth="1"/>
    <col min="14367" max="14368" width="4.75" style="4" customWidth="1"/>
    <col min="14369" max="14369" width="17.125" style="4" customWidth="1"/>
    <col min="14370" max="14399" width="4.125" style="4" customWidth="1"/>
    <col min="14400" max="14400" width="0" style="4" hidden="1" customWidth="1"/>
    <col min="14401" max="14401" width="9.875" style="4" customWidth="1"/>
    <col min="14402" max="14402" width="14.625" style="4" customWidth="1"/>
    <col min="14403" max="14404" width="9.875" style="4" customWidth="1"/>
    <col min="14405" max="14406" width="7.625" style="4" customWidth="1"/>
    <col min="14407" max="14407" width="9" style="4" customWidth="1"/>
    <col min="14408" max="14414" width="0" style="4" hidden="1" customWidth="1"/>
    <col min="14415" max="14620" width="9" style="4"/>
    <col min="14621" max="14622" width="7.875" style="4" customWidth="1"/>
    <col min="14623" max="14624" width="4.75" style="4" customWidth="1"/>
    <col min="14625" max="14625" width="17.125" style="4" customWidth="1"/>
    <col min="14626" max="14655" width="4.125" style="4" customWidth="1"/>
    <col min="14656" max="14656" width="0" style="4" hidden="1" customWidth="1"/>
    <col min="14657" max="14657" width="9.875" style="4" customWidth="1"/>
    <col min="14658" max="14658" width="14.625" style="4" customWidth="1"/>
    <col min="14659" max="14660" width="9.875" style="4" customWidth="1"/>
    <col min="14661" max="14662" width="7.625" style="4" customWidth="1"/>
    <col min="14663" max="14663" width="9" style="4" customWidth="1"/>
    <col min="14664" max="14670" width="0" style="4" hidden="1" customWidth="1"/>
    <col min="14671" max="14876" width="9" style="4"/>
    <col min="14877" max="14878" width="7.875" style="4" customWidth="1"/>
    <col min="14879" max="14880" width="4.75" style="4" customWidth="1"/>
    <col min="14881" max="14881" width="17.125" style="4" customWidth="1"/>
    <col min="14882" max="14911" width="4.125" style="4" customWidth="1"/>
    <col min="14912" max="14912" width="0" style="4" hidden="1" customWidth="1"/>
    <col min="14913" max="14913" width="9.875" style="4" customWidth="1"/>
    <col min="14914" max="14914" width="14.625" style="4" customWidth="1"/>
    <col min="14915" max="14916" width="9.875" style="4" customWidth="1"/>
    <col min="14917" max="14918" width="7.625" style="4" customWidth="1"/>
    <col min="14919" max="14919" width="9" style="4" customWidth="1"/>
    <col min="14920" max="14926" width="0" style="4" hidden="1" customWidth="1"/>
    <col min="14927" max="15132" width="9" style="4"/>
    <col min="15133" max="15134" width="7.875" style="4" customWidth="1"/>
    <col min="15135" max="15136" width="4.75" style="4" customWidth="1"/>
    <col min="15137" max="15137" width="17.125" style="4" customWidth="1"/>
    <col min="15138" max="15167" width="4.125" style="4" customWidth="1"/>
    <col min="15168" max="15168" width="0" style="4" hidden="1" customWidth="1"/>
    <col min="15169" max="15169" width="9.875" style="4" customWidth="1"/>
    <col min="15170" max="15170" width="14.625" style="4" customWidth="1"/>
    <col min="15171" max="15172" width="9.875" style="4" customWidth="1"/>
    <col min="15173" max="15174" width="7.625" style="4" customWidth="1"/>
    <col min="15175" max="15175" width="9" style="4" customWidth="1"/>
    <col min="15176" max="15182" width="0" style="4" hidden="1" customWidth="1"/>
    <col min="15183" max="15388" width="9" style="4"/>
    <col min="15389" max="15390" width="7.875" style="4" customWidth="1"/>
    <col min="15391" max="15392" width="4.75" style="4" customWidth="1"/>
    <col min="15393" max="15393" width="17.125" style="4" customWidth="1"/>
    <col min="15394" max="15423" width="4.125" style="4" customWidth="1"/>
    <col min="15424" max="15424" width="0" style="4" hidden="1" customWidth="1"/>
    <col min="15425" max="15425" width="9.875" style="4" customWidth="1"/>
    <col min="15426" max="15426" width="14.625" style="4" customWidth="1"/>
    <col min="15427" max="15428" width="9.875" style="4" customWidth="1"/>
    <col min="15429" max="15430" width="7.625" style="4" customWidth="1"/>
    <col min="15431" max="15431" width="9" style="4" customWidth="1"/>
    <col min="15432" max="15438" width="0" style="4" hidden="1" customWidth="1"/>
    <col min="15439" max="15644" width="9" style="4"/>
    <col min="15645" max="15646" width="7.875" style="4" customWidth="1"/>
    <col min="15647" max="15648" width="4.75" style="4" customWidth="1"/>
    <col min="15649" max="15649" width="17.125" style="4" customWidth="1"/>
    <col min="15650" max="15679" width="4.125" style="4" customWidth="1"/>
    <col min="15680" max="15680" width="0" style="4" hidden="1" customWidth="1"/>
    <col min="15681" max="15681" width="9.875" style="4" customWidth="1"/>
    <col min="15682" max="15682" width="14.625" style="4" customWidth="1"/>
    <col min="15683" max="15684" width="9.875" style="4" customWidth="1"/>
    <col min="15685" max="15686" width="7.625" style="4" customWidth="1"/>
    <col min="15687" max="15687" width="9" style="4" customWidth="1"/>
    <col min="15688" max="15694" width="0" style="4" hidden="1" customWidth="1"/>
    <col min="15695" max="15900" width="9" style="4"/>
    <col min="15901" max="15902" width="7.875" style="4" customWidth="1"/>
    <col min="15903" max="15904" width="4.75" style="4" customWidth="1"/>
    <col min="15905" max="15905" width="17.125" style="4" customWidth="1"/>
    <col min="15906" max="15935" width="4.125" style="4" customWidth="1"/>
    <col min="15936" max="15936" width="0" style="4" hidden="1" customWidth="1"/>
    <col min="15937" max="15937" width="9.875" style="4" customWidth="1"/>
    <col min="15938" max="15938" width="14.625" style="4" customWidth="1"/>
    <col min="15939" max="15940" width="9.875" style="4" customWidth="1"/>
    <col min="15941" max="15942" width="7.625" style="4" customWidth="1"/>
    <col min="15943" max="15943" width="9" style="4" customWidth="1"/>
    <col min="15944" max="15950" width="0" style="4" hidden="1" customWidth="1"/>
    <col min="15951" max="16156" width="9" style="4"/>
    <col min="16157" max="16158" width="7.875" style="4" customWidth="1"/>
    <col min="16159" max="16160" width="4.75" style="4" customWidth="1"/>
    <col min="16161" max="16161" width="17.125" style="4" customWidth="1"/>
    <col min="16162" max="16191" width="4.125" style="4" customWidth="1"/>
    <col min="16192" max="16192" width="0" style="4" hidden="1" customWidth="1"/>
    <col min="16193" max="16193" width="9.875" style="4" customWidth="1"/>
    <col min="16194" max="16194" width="14.625" style="4" customWidth="1"/>
    <col min="16195" max="16196" width="9.875" style="4" customWidth="1"/>
    <col min="16197" max="16198" width="7.625" style="4" customWidth="1"/>
    <col min="16199" max="16199" width="9" style="4" customWidth="1"/>
    <col min="16200" max="16206" width="0" style="4" hidden="1" customWidth="1"/>
    <col min="16207" max="16384" width="9" style="4"/>
  </cols>
  <sheetData>
    <row r="1" spans="1:84" ht="24" customHeight="1">
      <c r="A1" s="516" t="s">
        <v>0</v>
      </c>
      <c r="B1" s="517"/>
      <c r="C1" s="517"/>
      <c r="D1" s="517"/>
      <c r="E1" s="518"/>
      <c r="F1" s="1"/>
      <c r="G1" s="2"/>
      <c r="H1" s="2"/>
      <c r="I1" s="2"/>
      <c r="J1" s="3"/>
      <c r="L1" s="5"/>
      <c r="AJ1" s="6"/>
      <c r="AK1" s="6"/>
      <c r="AN1" s="613" t="s">
        <v>1</v>
      </c>
      <c r="AO1" s="613"/>
      <c r="AQ1" s="59"/>
      <c r="AU1" s="235" t="s">
        <v>117</v>
      </c>
    </row>
    <row r="2" spans="1:84" ht="24" customHeight="1">
      <c r="A2" s="7"/>
      <c r="B2" s="7"/>
      <c r="C2" s="7"/>
      <c r="D2" s="7"/>
      <c r="E2" s="7"/>
      <c r="G2" s="8"/>
      <c r="I2" s="9"/>
      <c r="J2" s="9"/>
      <c r="K2" s="9"/>
      <c r="L2" s="9"/>
      <c r="M2" s="9"/>
      <c r="N2" s="9"/>
      <c r="O2" s="9"/>
      <c r="P2" s="9"/>
      <c r="Q2" s="9"/>
      <c r="R2" s="9"/>
      <c r="W2" s="10"/>
      <c r="X2" s="10"/>
      <c r="AJ2" s="11"/>
      <c r="AK2" s="11"/>
      <c r="AN2" s="614"/>
      <c r="AO2" s="614"/>
      <c r="AQ2" s="60"/>
    </row>
    <row r="3" spans="1:84" ht="24" customHeight="1">
      <c r="A3" s="519">
        <v>45412</v>
      </c>
      <c r="B3" s="519"/>
      <c r="C3" s="519"/>
      <c r="D3" s="519"/>
      <c r="E3" s="519"/>
      <c r="F3" s="519"/>
      <c r="G3" s="519"/>
      <c r="H3" s="520" t="s">
        <v>190</v>
      </c>
      <c r="I3" s="520"/>
      <c r="J3" s="520"/>
      <c r="K3" s="520"/>
      <c r="L3" s="520"/>
      <c r="M3" s="520"/>
      <c r="N3" s="520"/>
      <c r="O3" s="520"/>
      <c r="P3" s="520"/>
      <c r="Q3" s="520"/>
      <c r="R3" s="520"/>
      <c r="S3" s="520"/>
      <c r="T3" s="520"/>
      <c r="U3" s="520"/>
      <c r="V3" s="520"/>
      <c r="W3" s="520"/>
      <c r="X3" s="520"/>
      <c r="Y3" s="520"/>
      <c r="Z3" s="520"/>
      <c r="AJ3" s="11"/>
      <c r="AK3" s="11"/>
      <c r="AN3" s="614"/>
      <c r="AO3" s="614"/>
      <c r="AQ3" s="60"/>
      <c r="AS3" s="490">
        <f>A3</f>
        <v>45412</v>
      </c>
      <c r="AT3" s="491"/>
      <c r="AU3" s="491"/>
      <c r="AV3" s="491"/>
      <c r="AW3" s="492" t="s">
        <v>191</v>
      </c>
      <c r="AX3" s="492"/>
      <c r="AY3" s="492"/>
      <c r="AZ3" s="492"/>
      <c r="BA3" s="492"/>
      <c r="BB3" s="492"/>
      <c r="BC3" s="240"/>
      <c r="BE3" s="241" t="s">
        <v>2</v>
      </c>
      <c r="BF3" s="507" t="str">
        <f>IF(AE5="","",AE5)</f>
        <v/>
      </c>
      <c r="BG3" s="508"/>
    </row>
    <row r="4" spans="1:84" ht="8.1" customHeight="1">
      <c r="A4" s="519"/>
      <c r="B4" s="519"/>
      <c r="C4" s="519"/>
      <c r="D4" s="519"/>
      <c r="E4" s="519"/>
      <c r="F4" s="519"/>
      <c r="G4" s="519"/>
      <c r="H4" s="520"/>
      <c r="I4" s="520"/>
      <c r="J4" s="520"/>
      <c r="K4" s="520"/>
      <c r="L4" s="520"/>
      <c r="M4" s="520"/>
      <c r="N4" s="520"/>
      <c r="O4" s="520"/>
      <c r="P4" s="520"/>
      <c r="Q4" s="520"/>
      <c r="R4" s="520"/>
      <c r="S4" s="520"/>
      <c r="T4" s="520"/>
      <c r="U4" s="520"/>
      <c r="V4" s="520"/>
      <c r="W4" s="520"/>
      <c r="X4" s="520"/>
      <c r="Y4" s="520"/>
      <c r="Z4" s="520"/>
      <c r="AJ4" s="11"/>
      <c r="AK4" s="11"/>
      <c r="AO4" s="60"/>
      <c r="AQ4" s="60"/>
      <c r="AS4" s="491"/>
      <c r="AT4" s="491"/>
      <c r="AU4" s="491"/>
      <c r="AV4" s="491"/>
      <c r="AW4" s="492"/>
      <c r="AX4" s="492"/>
      <c r="AY4" s="492"/>
      <c r="AZ4" s="492"/>
      <c r="BA4" s="492"/>
      <c r="BB4" s="492"/>
      <c r="BC4" s="240"/>
      <c r="BE4" s="85"/>
    </row>
    <row r="5" spans="1:84" ht="24" customHeight="1">
      <c r="A5" s="519"/>
      <c r="B5" s="519"/>
      <c r="C5" s="519"/>
      <c r="D5" s="519"/>
      <c r="E5" s="519"/>
      <c r="F5" s="519"/>
      <c r="G5" s="519"/>
      <c r="H5" s="520"/>
      <c r="I5" s="520"/>
      <c r="J5" s="520"/>
      <c r="K5" s="520"/>
      <c r="L5" s="520"/>
      <c r="M5" s="520"/>
      <c r="N5" s="520"/>
      <c r="O5" s="520"/>
      <c r="P5" s="520"/>
      <c r="Q5" s="520"/>
      <c r="R5" s="520"/>
      <c r="S5" s="520"/>
      <c r="T5" s="520"/>
      <c r="U5" s="520"/>
      <c r="V5" s="520"/>
      <c r="W5" s="520"/>
      <c r="X5" s="520"/>
      <c r="Y5" s="520"/>
      <c r="Z5" s="520"/>
      <c r="AB5" s="521" t="s">
        <v>2</v>
      </c>
      <c r="AC5" s="521"/>
      <c r="AD5" s="521"/>
      <c r="AE5" s="522"/>
      <c r="AF5" s="523"/>
      <c r="AG5" s="523"/>
      <c r="AH5" s="523"/>
      <c r="AI5" s="523"/>
      <c r="AJ5" s="524"/>
      <c r="AL5" s="12" t="s">
        <v>3</v>
      </c>
      <c r="AM5" s="612"/>
      <c r="AN5" s="612"/>
      <c r="AO5" s="612"/>
      <c r="AQ5" s="60"/>
      <c r="AS5" s="491"/>
      <c r="AT5" s="491"/>
      <c r="AU5" s="491"/>
      <c r="AV5" s="491"/>
      <c r="AW5" s="492"/>
      <c r="AX5" s="492"/>
      <c r="AY5" s="492"/>
      <c r="AZ5" s="492"/>
      <c r="BA5" s="492"/>
      <c r="BB5" s="492"/>
      <c r="BC5" s="240"/>
      <c r="BE5" s="241" t="s">
        <v>118</v>
      </c>
      <c r="BF5" s="507" t="str">
        <f>IF(AM5="","",AM5)</f>
        <v/>
      </c>
      <c r="BG5" s="508"/>
    </row>
    <row r="6" spans="1:84" ht="8.1" customHeight="1" thickBot="1">
      <c r="N6" s="8"/>
      <c r="O6" s="8"/>
      <c r="P6" s="8"/>
      <c r="Q6" s="8"/>
      <c r="R6" s="8"/>
      <c r="S6" s="8"/>
      <c r="T6" s="8"/>
      <c r="U6" s="8"/>
      <c r="V6" s="8"/>
      <c r="W6" s="8"/>
      <c r="X6" s="8"/>
      <c r="Y6" s="8"/>
      <c r="Z6" s="8"/>
      <c r="AA6" s="8"/>
      <c r="AB6" s="8"/>
      <c r="AC6" s="8"/>
      <c r="AJ6" s="8"/>
      <c r="AK6" s="8"/>
      <c r="AN6" s="8"/>
      <c r="AQ6" s="60"/>
    </row>
    <row r="7" spans="1:84" ht="15.75" customHeight="1">
      <c r="A7" s="525" t="s">
        <v>4</v>
      </c>
      <c r="B7" s="526"/>
      <c r="C7" s="503" t="s">
        <v>5</v>
      </c>
      <c r="D7" s="503" t="s">
        <v>6</v>
      </c>
      <c r="E7" s="530" t="s">
        <v>111</v>
      </c>
      <c r="F7" s="530" t="s">
        <v>7</v>
      </c>
      <c r="G7" s="514">
        <f>G36</f>
        <v>45383</v>
      </c>
      <c r="H7" s="514">
        <f t="shared" ref="H7:AJ7" si="0">H36</f>
        <v>45384</v>
      </c>
      <c r="I7" s="514">
        <f t="shared" si="0"/>
        <v>45385</v>
      </c>
      <c r="J7" s="514">
        <f t="shared" si="0"/>
        <v>45386</v>
      </c>
      <c r="K7" s="514">
        <f t="shared" si="0"/>
        <v>45387</v>
      </c>
      <c r="L7" s="514">
        <f t="shared" si="0"/>
        <v>45388</v>
      </c>
      <c r="M7" s="514">
        <f t="shared" si="0"/>
        <v>45389</v>
      </c>
      <c r="N7" s="514">
        <f t="shared" si="0"/>
        <v>45390</v>
      </c>
      <c r="O7" s="514">
        <f t="shared" si="0"/>
        <v>45391</v>
      </c>
      <c r="P7" s="514">
        <f t="shared" si="0"/>
        <v>45392</v>
      </c>
      <c r="Q7" s="514">
        <f t="shared" si="0"/>
        <v>45393</v>
      </c>
      <c r="R7" s="514">
        <f t="shared" si="0"/>
        <v>45394</v>
      </c>
      <c r="S7" s="514">
        <f t="shared" si="0"/>
        <v>45395</v>
      </c>
      <c r="T7" s="514">
        <f t="shared" si="0"/>
        <v>45396</v>
      </c>
      <c r="U7" s="514">
        <f t="shared" si="0"/>
        <v>45397</v>
      </c>
      <c r="V7" s="514">
        <f t="shared" si="0"/>
        <v>45398</v>
      </c>
      <c r="W7" s="514">
        <f t="shared" si="0"/>
        <v>45399</v>
      </c>
      <c r="X7" s="514">
        <f t="shared" si="0"/>
        <v>45400</v>
      </c>
      <c r="Y7" s="514">
        <f t="shared" si="0"/>
        <v>45401</v>
      </c>
      <c r="Z7" s="514">
        <f t="shared" si="0"/>
        <v>45402</v>
      </c>
      <c r="AA7" s="514">
        <f t="shared" si="0"/>
        <v>45403</v>
      </c>
      <c r="AB7" s="514">
        <f t="shared" si="0"/>
        <v>45404</v>
      </c>
      <c r="AC7" s="514">
        <f t="shared" si="0"/>
        <v>45405</v>
      </c>
      <c r="AD7" s="514">
        <f t="shared" si="0"/>
        <v>45406</v>
      </c>
      <c r="AE7" s="514">
        <f t="shared" si="0"/>
        <v>45407</v>
      </c>
      <c r="AF7" s="514">
        <f t="shared" si="0"/>
        <v>45408</v>
      </c>
      <c r="AG7" s="514">
        <f t="shared" si="0"/>
        <v>45409</v>
      </c>
      <c r="AH7" s="514">
        <f t="shared" si="0"/>
        <v>45410</v>
      </c>
      <c r="AI7" s="537">
        <f t="shared" si="0"/>
        <v>45411</v>
      </c>
      <c r="AJ7" s="539">
        <f t="shared" si="0"/>
        <v>45412</v>
      </c>
      <c r="AK7" s="541"/>
      <c r="AL7" s="533" t="s">
        <v>8</v>
      </c>
      <c r="AM7" s="533" t="s">
        <v>9</v>
      </c>
      <c r="AN7" s="533" t="s">
        <v>10</v>
      </c>
      <c r="AO7" s="533" t="s">
        <v>11</v>
      </c>
      <c r="AQ7" s="60"/>
      <c r="AR7" s="535"/>
      <c r="AS7" s="503" t="s">
        <v>137</v>
      </c>
      <c r="AT7" s="503" t="s">
        <v>119</v>
      </c>
      <c r="AU7" s="505" t="s">
        <v>120</v>
      </c>
      <c r="AV7" s="501" t="s">
        <v>121</v>
      </c>
      <c r="AW7" s="499" t="s">
        <v>122</v>
      </c>
      <c r="AX7" s="501" t="s">
        <v>123</v>
      </c>
      <c r="AY7" s="499" t="s">
        <v>124</v>
      </c>
      <c r="AZ7" s="501" t="s">
        <v>125</v>
      </c>
      <c r="BA7" s="499" t="s">
        <v>126</v>
      </c>
      <c r="BB7" s="493" t="s">
        <v>127</v>
      </c>
      <c r="BC7" s="493" t="s">
        <v>128</v>
      </c>
      <c r="BD7" s="493" t="s">
        <v>129</v>
      </c>
      <c r="BE7" s="495" t="s">
        <v>130</v>
      </c>
      <c r="BF7" s="495" t="s">
        <v>186</v>
      </c>
      <c r="BG7" s="497" t="s">
        <v>131</v>
      </c>
    </row>
    <row r="8" spans="1:84" ht="15.75" customHeight="1" thickBot="1">
      <c r="A8" s="527"/>
      <c r="B8" s="528"/>
      <c r="C8" s="529"/>
      <c r="D8" s="529"/>
      <c r="E8" s="531"/>
      <c r="F8" s="531"/>
      <c r="G8" s="515" t="s">
        <v>12</v>
      </c>
      <c r="H8" s="515" t="s">
        <v>13</v>
      </c>
      <c r="I8" s="515" t="s">
        <v>14</v>
      </c>
      <c r="J8" s="515" t="s">
        <v>15</v>
      </c>
      <c r="K8" s="515" t="s">
        <v>16</v>
      </c>
      <c r="L8" s="515" t="s">
        <v>17</v>
      </c>
      <c r="M8" s="515" t="s">
        <v>18</v>
      </c>
      <c r="N8" s="515" t="s">
        <v>19</v>
      </c>
      <c r="O8" s="515" t="s">
        <v>20</v>
      </c>
      <c r="P8" s="515" t="s">
        <v>21</v>
      </c>
      <c r="Q8" s="515" t="s">
        <v>22</v>
      </c>
      <c r="R8" s="515" t="s">
        <v>23</v>
      </c>
      <c r="S8" s="515" t="s">
        <v>24</v>
      </c>
      <c r="T8" s="515" t="s">
        <v>25</v>
      </c>
      <c r="U8" s="515" t="s">
        <v>26</v>
      </c>
      <c r="V8" s="515" t="s">
        <v>27</v>
      </c>
      <c r="W8" s="515">
        <v>0</v>
      </c>
      <c r="X8" s="515">
        <v>0</v>
      </c>
      <c r="Y8" s="515">
        <v>0</v>
      </c>
      <c r="Z8" s="515">
        <v>0</v>
      </c>
      <c r="AA8" s="515">
        <v>0</v>
      </c>
      <c r="AB8" s="515">
        <v>0</v>
      </c>
      <c r="AC8" s="515">
        <v>0</v>
      </c>
      <c r="AD8" s="515">
        <v>0</v>
      </c>
      <c r="AE8" s="515">
        <v>0</v>
      </c>
      <c r="AF8" s="515">
        <v>0</v>
      </c>
      <c r="AG8" s="515">
        <v>0</v>
      </c>
      <c r="AH8" s="515">
        <v>0</v>
      </c>
      <c r="AI8" s="538">
        <v>0</v>
      </c>
      <c r="AJ8" s="540">
        <v>0</v>
      </c>
      <c r="AK8" s="542"/>
      <c r="AL8" s="534"/>
      <c r="AM8" s="534"/>
      <c r="AN8" s="534"/>
      <c r="AO8" s="534"/>
      <c r="AQ8" s="60"/>
      <c r="AR8" s="536"/>
      <c r="AS8" s="504"/>
      <c r="AT8" s="504"/>
      <c r="AU8" s="506"/>
      <c r="AV8" s="502"/>
      <c r="AW8" s="500"/>
      <c r="AX8" s="502"/>
      <c r="AY8" s="500"/>
      <c r="AZ8" s="502"/>
      <c r="BA8" s="500"/>
      <c r="BB8" s="494"/>
      <c r="BC8" s="494"/>
      <c r="BD8" s="494"/>
      <c r="BE8" s="496"/>
      <c r="BF8" s="496"/>
      <c r="BG8" s="498"/>
      <c r="CB8" s="611" t="s">
        <v>112</v>
      </c>
      <c r="CC8" s="588" t="s">
        <v>113</v>
      </c>
      <c r="CD8" s="588" t="s">
        <v>114</v>
      </c>
      <c r="CE8" s="588" t="s">
        <v>115</v>
      </c>
      <c r="CF8" s="588" t="s">
        <v>116</v>
      </c>
    </row>
    <row r="9" spans="1:84" ht="15.75" customHeight="1">
      <c r="A9" s="527"/>
      <c r="B9" s="528"/>
      <c r="C9" s="529"/>
      <c r="D9" s="529"/>
      <c r="E9" s="531"/>
      <c r="F9" s="531"/>
      <c r="G9" s="515">
        <v>42380</v>
      </c>
      <c r="H9" s="515">
        <v>42411</v>
      </c>
      <c r="I9" s="515">
        <v>42449</v>
      </c>
      <c r="J9" s="515">
        <v>42450</v>
      </c>
      <c r="K9" s="515">
        <v>42489</v>
      </c>
      <c r="L9" s="515">
        <v>42493</v>
      </c>
      <c r="M9" s="515">
        <v>42494</v>
      </c>
      <c r="N9" s="515">
        <v>42495</v>
      </c>
      <c r="O9" s="515">
        <v>42569</v>
      </c>
      <c r="P9" s="515">
        <v>42593</v>
      </c>
      <c r="Q9" s="515">
        <v>42632</v>
      </c>
      <c r="R9" s="515">
        <v>42635</v>
      </c>
      <c r="S9" s="515">
        <v>42653</v>
      </c>
      <c r="T9" s="515">
        <v>42677</v>
      </c>
      <c r="U9" s="515">
        <v>42697</v>
      </c>
      <c r="V9" s="515">
        <v>42727</v>
      </c>
      <c r="W9" s="515">
        <v>0</v>
      </c>
      <c r="X9" s="515">
        <v>0</v>
      </c>
      <c r="Y9" s="515">
        <v>0</v>
      </c>
      <c r="Z9" s="515">
        <v>0</v>
      </c>
      <c r="AA9" s="515">
        <v>0</v>
      </c>
      <c r="AB9" s="515">
        <v>0</v>
      </c>
      <c r="AC9" s="515">
        <v>0</v>
      </c>
      <c r="AD9" s="515">
        <v>0</v>
      </c>
      <c r="AE9" s="515">
        <v>0</v>
      </c>
      <c r="AF9" s="515">
        <v>0</v>
      </c>
      <c r="AG9" s="515">
        <v>0</v>
      </c>
      <c r="AH9" s="515">
        <v>0</v>
      </c>
      <c r="AI9" s="538">
        <v>0</v>
      </c>
      <c r="AJ9" s="540">
        <v>0</v>
      </c>
      <c r="AK9" s="542"/>
      <c r="AL9" s="534"/>
      <c r="AM9" s="534"/>
      <c r="AN9" s="534"/>
      <c r="AO9" s="534"/>
      <c r="AQ9" s="60"/>
      <c r="AR9" s="509" t="s">
        <v>132</v>
      </c>
      <c r="AS9" s="421" t="str">
        <f>IFERROR(INDEX($B$11:$F$31,MATCH("TR",$B$11:$B$31,0),2),"")</f>
        <v/>
      </c>
      <c r="AT9" s="423"/>
      <c r="AU9" s="438" t="str">
        <f>IFERROR(INDEX($B$11:$F$31,MATCH("TR",$B$11:$B$31,0),5),"")</f>
        <v/>
      </c>
      <c r="AV9" s="439"/>
      <c r="AW9" s="440">
        <f>IF(90000&lt;=AV9,90000,AV9)</f>
        <v>0</v>
      </c>
      <c r="AX9" s="441"/>
      <c r="AY9" s="442"/>
      <c r="AZ9" s="489"/>
      <c r="BA9" s="440">
        <f>IF(20000&lt;=AZ9,20000,AZ9)</f>
        <v>0</v>
      </c>
      <c r="BB9" s="444"/>
      <c r="BC9" s="443"/>
      <c r="BD9" s="443"/>
      <c r="BE9" s="443"/>
      <c r="BF9" s="443"/>
      <c r="BG9" s="488"/>
      <c r="BI9" s="429" t="s">
        <v>43</v>
      </c>
      <c r="BJ9" s="430"/>
      <c r="BK9" s="105">
        <f>IF(AW1&lt;&gt;"",AW1,BI13)</f>
        <v>0.8</v>
      </c>
      <c r="BL9" s="106"/>
      <c r="BM9" s="106"/>
      <c r="BN9" s="106"/>
      <c r="BO9" s="106"/>
      <c r="BP9" s="106"/>
      <c r="BQ9" s="106"/>
      <c r="BR9" s="106"/>
      <c r="BS9" s="106"/>
      <c r="BT9" s="106"/>
      <c r="BU9" s="106"/>
      <c r="BV9" s="106"/>
      <c r="BW9" s="106"/>
      <c r="BX9" s="106"/>
      <c r="BY9" s="106"/>
      <c r="BZ9" s="106"/>
      <c r="CA9" s="106"/>
      <c r="CB9" s="611"/>
      <c r="CC9" s="588"/>
      <c r="CD9" s="588"/>
      <c r="CE9" s="588"/>
      <c r="CF9" s="588"/>
    </row>
    <row r="10" spans="1:84" ht="15.75" customHeight="1" thickBot="1">
      <c r="A10" s="527"/>
      <c r="B10" s="528"/>
      <c r="C10" s="504"/>
      <c r="D10" s="504"/>
      <c r="E10" s="532"/>
      <c r="F10" s="532"/>
      <c r="G10" s="515">
        <v>0</v>
      </c>
      <c r="H10" s="515">
        <v>0</v>
      </c>
      <c r="I10" s="515">
        <v>0</v>
      </c>
      <c r="J10" s="515">
        <v>0</v>
      </c>
      <c r="K10" s="515">
        <v>0</v>
      </c>
      <c r="L10" s="515">
        <v>0</v>
      </c>
      <c r="M10" s="515">
        <v>0</v>
      </c>
      <c r="N10" s="515">
        <v>0</v>
      </c>
      <c r="O10" s="515">
        <v>0</v>
      </c>
      <c r="P10" s="515">
        <v>0</v>
      </c>
      <c r="Q10" s="515">
        <v>0</v>
      </c>
      <c r="R10" s="515">
        <v>0</v>
      </c>
      <c r="S10" s="515">
        <v>0</v>
      </c>
      <c r="T10" s="515">
        <v>0</v>
      </c>
      <c r="U10" s="515">
        <v>0</v>
      </c>
      <c r="V10" s="515">
        <v>0</v>
      </c>
      <c r="W10" s="515">
        <v>0</v>
      </c>
      <c r="X10" s="515">
        <v>0</v>
      </c>
      <c r="Y10" s="515">
        <v>0</v>
      </c>
      <c r="Z10" s="515">
        <v>0</v>
      </c>
      <c r="AA10" s="515">
        <v>0</v>
      </c>
      <c r="AB10" s="515">
        <v>0</v>
      </c>
      <c r="AC10" s="515">
        <v>0</v>
      </c>
      <c r="AD10" s="515">
        <v>0</v>
      </c>
      <c r="AE10" s="515">
        <v>0</v>
      </c>
      <c r="AF10" s="515">
        <v>0</v>
      </c>
      <c r="AG10" s="515">
        <v>0</v>
      </c>
      <c r="AH10" s="515">
        <v>0</v>
      </c>
      <c r="AI10" s="538">
        <v>0</v>
      </c>
      <c r="AJ10" s="540">
        <v>0</v>
      </c>
      <c r="AK10" s="542"/>
      <c r="AL10" s="534"/>
      <c r="AM10" s="534"/>
      <c r="AN10" s="534"/>
      <c r="AO10" s="534"/>
      <c r="AQ10" s="60"/>
      <c r="AR10" s="510"/>
      <c r="AS10" s="422"/>
      <c r="AT10" s="424"/>
      <c r="AU10" s="413"/>
      <c r="AV10" s="427"/>
      <c r="AW10" s="416"/>
      <c r="AX10" s="404"/>
      <c r="AY10" s="403"/>
      <c r="AZ10" s="483"/>
      <c r="BA10" s="416"/>
      <c r="BB10" s="406"/>
      <c r="BC10" s="405"/>
      <c r="BD10" s="405"/>
      <c r="BE10" s="405"/>
      <c r="BF10" s="405"/>
      <c r="BG10" s="480"/>
      <c r="BI10" s="106"/>
      <c r="BJ10" s="106"/>
      <c r="BK10" s="106"/>
      <c r="BL10" s="106"/>
      <c r="BM10" s="106"/>
      <c r="BN10" s="106"/>
      <c r="BO10" s="106"/>
      <c r="BP10" s="106"/>
      <c r="BQ10" s="106"/>
      <c r="BR10" s="106"/>
      <c r="BS10" s="106"/>
      <c r="BT10" s="106"/>
      <c r="BU10" s="106"/>
      <c r="BV10" s="106"/>
      <c r="BW10" s="106"/>
      <c r="BX10" s="106"/>
      <c r="BY10" s="106"/>
      <c r="BZ10" s="106"/>
      <c r="CA10" s="106"/>
      <c r="CB10" s="611"/>
      <c r="CC10" s="588"/>
      <c r="CD10" s="588"/>
      <c r="CE10" s="588"/>
      <c r="CF10" s="588"/>
    </row>
    <row r="11" spans="1:84" ht="16.5" customHeight="1">
      <c r="A11" s="560" t="s">
        <v>28</v>
      </c>
      <c r="B11" s="124"/>
      <c r="C11" s="15">
        <v>1</v>
      </c>
      <c r="D11" s="61"/>
      <c r="E11" s="127"/>
      <c r="F11" s="16"/>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68"/>
      <c r="AK11" s="199"/>
      <c r="AL11" s="18">
        <f t="shared" ref="AL11:AL29" si="1">COUNTA(G11:AK11)-COUNTIF(G11:AK11,"集")-COUNTIF(G11:AK11,"休")-COUNTIF(G11:AK11,"外")</f>
        <v>0</v>
      </c>
      <c r="AM11" s="18">
        <f t="shared" ref="AM11:AM30" si="2">COUNTIF(G11:AK11,"集")</f>
        <v>0</v>
      </c>
      <c r="AN11" s="81">
        <f>AL11+BC11</f>
        <v>0</v>
      </c>
      <c r="AO11" s="81">
        <f>AM11+BD11</f>
        <v>0</v>
      </c>
      <c r="AQ11" s="60"/>
      <c r="AR11" s="510"/>
      <c r="AS11" s="409" t="str">
        <f ca="1">IF(AS9="","",IFERROR(INDEX(INDIRECT("$B$" &amp; AS9+11 &amp;  ":$F$31"),MATCH("TR",INDIRECT("$B$" &amp; AS9+11 &amp; ":$B$31"),0),2),""))</f>
        <v/>
      </c>
      <c r="AT11" s="410"/>
      <c r="AU11" s="425" t="str">
        <f ca="1">IF(AS9="","",IFERROR(INDEX(INDIRECT("$B$" &amp; AS9+11 &amp;  ":$F$31"),MATCH("TR",INDIRECT("$B$" &amp; AS9+11 &amp; ":$B$31"),0),5),""))</f>
        <v/>
      </c>
      <c r="AV11" s="414"/>
      <c r="AW11" s="416">
        <f>IF(90000&lt;=AV11,90000,AV11)</f>
        <v>0</v>
      </c>
      <c r="AX11" s="404"/>
      <c r="AY11" s="403"/>
      <c r="AZ11" s="483"/>
      <c r="BA11" s="416">
        <f>IF(20000&lt;=AZ11,20000,AZ11)</f>
        <v>0</v>
      </c>
      <c r="BB11" s="406"/>
      <c r="BC11" s="405"/>
      <c r="BD11" s="405"/>
      <c r="BE11" s="405"/>
      <c r="BF11" s="405"/>
      <c r="BG11" s="480"/>
      <c r="BI11" s="431" t="s">
        <v>45</v>
      </c>
      <c r="BJ11" s="431"/>
      <c r="BK11" s="431"/>
      <c r="BL11" s="431"/>
      <c r="BM11" s="107" t="s">
        <v>46</v>
      </c>
      <c r="BN11" s="107" t="s">
        <v>47</v>
      </c>
      <c r="BO11" s="108" t="s">
        <v>48</v>
      </c>
      <c r="BP11" s="111"/>
      <c r="BQ11" s="111"/>
      <c r="BR11" s="111"/>
      <c r="BS11" s="111"/>
      <c r="BT11" s="111"/>
      <c r="BU11" s="111"/>
      <c r="BV11" s="111"/>
      <c r="BW11" s="111"/>
      <c r="BX11" s="111"/>
      <c r="BY11" s="111"/>
      <c r="BZ11" s="111"/>
      <c r="CA11" s="111"/>
      <c r="CB11" s="114" t="str">
        <f t="shared" ref="CB11:CB30" si="3">B11&amp;E11&amp;F11</f>
        <v/>
      </c>
      <c r="CC11" s="113">
        <f t="shared" ref="CC11:CC30" si="4">AN11</f>
        <v>0</v>
      </c>
      <c r="CD11" s="113">
        <f t="shared" ref="CD11:CD30" si="5">AO11</f>
        <v>0</v>
      </c>
      <c r="CE11" s="82"/>
      <c r="CF11" s="82"/>
    </row>
    <row r="12" spans="1:84" ht="16.5" customHeight="1">
      <c r="A12" s="561"/>
      <c r="B12" s="125"/>
      <c r="C12" s="20">
        <v>2</v>
      </c>
      <c r="D12" s="24"/>
      <c r="E12" s="128"/>
      <c r="F12" s="21"/>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69"/>
      <c r="AK12" s="200"/>
      <c r="AL12" s="23">
        <f t="shared" si="1"/>
        <v>0</v>
      </c>
      <c r="AM12" s="23">
        <f t="shared" si="2"/>
        <v>0</v>
      </c>
      <c r="AN12" s="23">
        <f t="shared" ref="AN12:AN30" si="6">AL12+CE12</f>
        <v>0</v>
      </c>
      <c r="AO12" s="23">
        <f t="shared" ref="AO12:AO30" si="7">AM12+CF12</f>
        <v>0</v>
      </c>
      <c r="AP12" s="14"/>
      <c r="AQ12" s="13"/>
      <c r="AR12" s="510"/>
      <c r="AS12" s="409"/>
      <c r="AT12" s="411"/>
      <c r="AU12" s="426"/>
      <c r="AV12" s="427"/>
      <c r="AW12" s="416"/>
      <c r="AX12" s="404"/>
      <c r="AY12" s="403"/>
      <c r="AZ12" s="483"/>
      <c r="BA12" s="416"/>
      <c r="BB12" s="406"/>
      <c r="BC12" s="405"/>
      <c r="BD12" s="405"/>
      <c r="BE12" s="405"/>
      <c r="BF12" s="405"/>
      <c r="BG12" s="480"/>
      <c r="BI12" s="109">
        <v>1</v>
      </c>
      <c r="BJ12" s="110" t="s">
        <v>49</v>
      </c>
      <c r="BK12" s="110"/>
      <c r="BL12" s="108"/>
      <c r="BM12" s="107">
        <v>1.05</v>
      </c>
      <c r="BN12" s="431">
        <f>IF(BK9="新規",BM13,IF(BK9&lt;BI15,BM15,IF(AND(BK9&gt;=BI14,BK9&lt;BK14),BM14,IF(AND(BK9&gt;=BI13,BK9&lt;BK13),BM13,IF(BK9=BI12,BM12,"")))))</f>
        <v>1</v>
      </c>
      <c r="BO12" s="432" t="str">
        <f>IF(AW1&lt;&gt;"",BN12*90000,"")</f>
        <v/>
      </c>
      <c r="BP12" s="112"/>
      <c r="BQ12" s="112"/>
      <c r="BR12" s="112"/>
      <c r="BS12" s="112"/>
      <c r="BT12" s="112"/>
      <c r="BU12" s="112"/>
      <c r="BV12" s="112"/>
      <c r="BW12" s="112"/>
      <c r="BX12" s="112"/>
      <c r="BY12" s="112"/>
      <c r="BZ12" s="112"/>
      <c r="CA12" s="112"/>
      <c r="CB12" s="19" t="str">
        <f t="shared" si="3"/>
        <v/>
      </c>
      <c r="CC12" s="75">
        <f t="shared" si="4"/>
        <v>0</v>
      </c>
      <c r="CD12" s="75">
        <f t="shared" si="5"/>
        <v>0</v>
      </c>
      <c r="CE12" s="82"/>
      <c r="CF12" s="82"/>
    </row>
    <row r="13" spans="1:84" ht="16.5" customHeight="1">
      <c r="A13" s="561"/>
      <c r="B13" s="125"/>
      <c r="C13" s="20">
        <v>3</v>
      </c>
      <c r="D13" s="24"/>
      <c r="E13" s="128"/>
      <c r="F13" s="21"/>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69"/>
      <c r="AK13" s="200"/>
      <c r="AL13" s="23">
        <f t="shared" si="1"/>
        <v>0</v>
      </c>
      <c r="AM13" s="23">
        <f t="shared" si="2"/>
        <v>0</v>
      </c>
      <c r="AN13" s="23">
        <f t="shared" si="6"/>
        <v>0</v>
      </c>
      <c r="AO13" s="23">
        <f t="shared" si="7"/>
        <v>0</v>
      </c>
      <c r="AR13" s="510"/>
      <c r="AS13" s="409" t="str">
        <f ca="1">IF(AS11="","",IFERROR(INDEX(INDIRECT("$B$" &amp; AS11+11 &amp;  ":$F$31"),MATCH("TR",INDIRECT("$B$" &amp; AS11+11 &amp; ":$B$31"),0),2),""))</f>
        <v/>
      </c>
      <c r="AT13" s="410"/>
      <c r="AU13" s="412" t="str">
        <f ca="1">IF(AS11="","",IFERROR(INDEX(INDIRECT("$B$" &amp; AS11+11 &amp;  ":$F$31"),MATCH("TR",INDIRECT("$B$" &amp; AS11+11 &amp; ":$B$31"),0),5),""))</f>
        <v/>
      </c>
      <c r="AV13" s="414"/>
      <c r="AW13" s="416">
        <f>IF(90000&lt;=AV13,90000,AV13)</f>
        <v>0</v>
      </c>
      <c r="AX13" s="404"/>
      <c r="AY13" s="403"/>
      <c r="AZ13" s="483"/>
      <c r="BA13" s="416">
        <f>IF(20000&lt;=AZ13,20000,AZ13)</f>
        <v>0</v>
      </c>
      <c r="BB13" s="406"/>
      <c r="BC13" s="405"/>
      <c r="BD13" s="405"/>
      <c r="BE13" s="405"/>
      <c r="BF13" s="405"/>
      <c r="BG13" s="480"/>
      <c r="BI13" s="109">
        <v>0.8</v>
      </c>
      <c r="BJ13" s="110" t="s">
        <v>49</v>
      </c>
      <c r="BK13" s="110">
        <v>1</v>
      </c>
      <c r="BL13" s="108" t="s">
        <v>50</v>
      </c>
      <c r="BM13" s="107">
        <v>1</v>
      </c>
      <c r="BN13" s="431"/>
      <c r="BO13" s="433"/>
      <c r="BP13" s="112"/>
      <c r="BQ13" s="112"/>
      <c r="BR13" s="112"/>
      <c r="BS13" s="112"/>
      <c r="BT13" s="112"/>
      <c r="BU13" s="112"/>
      <c r="BV13" s="112"/>
      <c r="BW13" s="112"/>
      <c r="BX13" s="112"/>
      <c r="BY13" s="112"/>
      <c r="BZ13" s="112"/>
      <c r="CA13" s="112"/>
      <c r="CB13" s="19" t="str">
        <f t="shared" si="3"/>
        <v/>
      </c>
      <c r="CC13" s="75">
        <f t="shared" si="4"/>
        <v>0</v>
      </c>
      <c r="CD13" s="75">
        <f t="shared" si="5"/>
        <v>0</v>
      </c>
      <c r="CE13" s="82"/>
      <c r="CF13" s="82"/>
    </row>
    <row r="14" spans="1:84" ht="16.5" customHeight="1">
      <c r="A14" s="561"/>
      <c r="B14" s="125"/>
      <c r="C14" s="20">
        <v>4</v>
      </c>
      <c r="D14" s="24"/>
      <c r="E14" s="128"/>
      <c r="F14" s="21"/>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69"/>
      <c r="AK14" s="200"/>
      <c r="AL14" s="23">
        <f t="shared" si="1"/>
        <v>0</v>
      </c>
      <c r="AM14" s="23">
        <f t="shared" si="2"/>
        <v>0</v>
      </c>
      <c r="AN14" s="23">
        <f t="shared" si="6"/>
        <v>0</v>
      </c>
      <c r="AO14" s="23">
        <f t="shared" si="7"/>
        <v>0</v>
      </c>
      <c r="AR14" s="510"/>
      <c r="AS14" s="409"/>
      <c r="AT14" s="411"/>
      <c r="AU14" s="413"/>
      <c r="AV14" s="427"/>
      <c r="AW14" s="416"/>
      <c r="AX14" s="404"/>
      <c r="AY14" s="403"/>
      <c r="AZ14" s="483"/>
      <c r="BA14" s="416"/>
      <c r="BB14" s="406"/>
      <c r="BC14" s="405"/>
      <c r="BD14" s="405"/>
      <c r="BE14" s="405"/>
      <c r="BF14" s="405"/>
      <c r="BG14" s="480"/>
      <c r="BI14" s="109">
        <v>0.6</v>
      </c>
      <c r="BJ14" s="110" t="s">
        <v>49</v>
      </c>
      <c r="BK14" s="110">
        <v>0.8</v>
      </c>
      <c r="BL14" s="108" t="s">
        <v>50</v>
      </c>
      <c r="BM14" s="107">
        <v>0.95</v>
      </c>
      <c r="BN14" s="431"/>
      <c r="BO14" s="433"/>
      <c r="BP14" s="112"/>
      <c r="BQ14" s="112"/>
      <c r="BR14" s="112"/>
      <c r="BS14" s="112"/>
      <c r="BT14" s="112"/>
      <c r="BU14" s="112"/>
      <c r="BV14" s="112"/>
      <c r="BW14" s="112"/>
      <c r="BX14" s="112"/>
      <c r="BY14" s="112"/>
      <c r="BZ14" s="112"/>
      <c r="CA14" s="112"/>
      <c r="CB14" s="19" t="str">
        <f t="shared" si="3"/>
        <v/>
      </c>
      <c r="CC14" s="75">
        <f t="shared" si="4"/>
        <v>0</v>
      </c>
      <c r="CD14" s="75">
        <f t="shared" si="5"/>
        <v>0</v>
      </c>
      <c r="CE14" s="82"/>
      <c r="CF14" s="82"/>
    </row>
    <row r="15" spans="1:84" ht="16.5" customHeight="1">
      <c r="A15" s="561"/>
      <c r="B15" s="125"/>
      <c r="C15" s="20">
        <v>5</v>
      </c>
      <c r="D15" s="24"/>
      <c r="E15" s="128"/>
      <c r="F15" s="21"/>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69"/>
      <c r="AK15" s="200"/>
      <c r="AL15" s="23">
        <f t="shared" si="1"/>
        <v>0</v>
      </c>
      <c r="AM15" s="23">
        <f t="shared" si="2"/>
        <v>0</v>
      </c>
      <c r="AN15" s="23">
        <f t="shared" si="6"/>
        <v>0</v>
      </c>
      <c r="AO15" s="23">
        <f t="shared" si="7"/>
        <v>0</v>
      </c>
      <c r="AR15" s="510"/>
      <c r="AS15" s="409" t="str">
        <f ca="1">IF(AS13="","",IFERROR(INDEX(INDIRECT("$B$" &amp; AS13+11 &amp;  ":$F$31"),MATCH("TR",INDIRECT("$B$" &amp; AS13+11 &amp; ":$B$31"),0),2),""))</f>
        <v/>
      </c>
      <c r="AT15" s="410"/>
      <c r="AU15" s="412" t="str">
        <f ca="1">IF(AS13="","",IFERROR(INDEX(INDIRECT("$B$" &amp; AS13+11 &amp;  ":$F$31"),MATCH("TR",INDIRECT("$B$" &amp; AS13+11 &amp; ":$B$31"),0),5),""))</f>
        <v/>
      </c>
      <c r="AV15" s="414"/>
      <c r="AW15" s="416">
        <f>IF(90000&lt;=AV15,90000,AV15)</f>
        <v>0</v>
      </c>
      <c r="AX15" s="404"/>
      <c r="AY15" s="403"/>
      <c r="AZ15" s="483"/>
      <c r="BA15" s="416">
        <f>IF(20000&lt;=AZ15,20000,AZ15)</f>
        <v>0</v>
      </c>
      <c r="BB15" s="406"/>
      <c r="BC15" s="405"/>
      <c r="BD15" s="405"/>
      <c r="BE15" s="405"/>
      <c r="BF15" s="405"/>
      <c r="BG15" s="480"/>
      <c r="BI15" s="109">
        <v>0.6</v>
      </c>
      <c r="BJ15" s="110" t="s">
        <v>50</v>
      </c>
      <c r="BK15" s="110"/>
      <c r="BL15" s="108"/>
      <c r="BM15" s="107">
        <v>0.9</v>
      </c>
      <c r="BN15" s="431"/>
      <c r="BO15" s="434"/>
      <c r="BP15" s="112"/>
      <c r="BQ15" s="112"/>
      <c r="BR15" s="112"/>
      <c r="BS15" s="112"/>
      <c r="BT15" s="112"/>
      <c r="BU15" s="112"/>
      <c r="BV15" s="112"/>
      <c r="BW15" s="112"/>
      <c r="BX15" s="112"/>
      <c r="BY15" s="112"/>
      <c r="BZ15" s="112"/>
      <c r="CA15" s="112"/>
      <c r="CB15" s="19" t="str">
        <f t="shared" si="3"/>
        <v/>
      </c>
      <c r="CC15" s="75">
        <f t="shared" si="4"/>
        <v>0</v>
      </c>
      <c r="CD15" s="75">
        <f t="shared" si="5"/>
        <v>0</v>
      </c>
      <c r="CE15" s="82"/>
      <c r="CF15" s="82"/>
    </row>
    <row r="16" spans="1:84" ht="16.5" customHeight="1">
      <c r="A16" s="561"/>
      <c r="B16" s="125"/>
      <c r="C16" s="20">
        <v>6</v>
      </c>
      <c r="D16" s="24"/>
      <c r="E16" s="128"/>
      <c r="F16" s="21"/>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69"/>
      <c r="AK16" s="200"/>
      <c r="AL16" s="23">
        <f t="shared" si="1"/>
        <v>0</v>
      </c>
      <c r="AM16" s="23">
        <f t="shared" si="2"/>
        <v>0</v>
      </c>
      <c r="AN16" s="23">
        <f t="shared" si="6"/>
        <v>0</v>
      </c>
      <c r="AO16" s="23">
        <f t="shared" si="7"/>
        <v>0</v>
      </c>
      <c r="AR16" s="510"/>
      <c r="AS16" s="409"/>
      <c r="AT16" s="411"/>
      <c r="AU16" s="413"/>
      <c r="AV16" s="427"/>
      <c r="AW16" s="416"/>
      <c r="AX16" s="404"/>
      <c r="AY16" s="403"/>
      <c r="AZ16" s="483"/>
      <c r="BA16" s="416"/>
      <c r="BB16" s="406"/>
      <c r="BC16" s="405"/>
      <c r="BD16" s="405"/>
      <c r="BE16" s="405"/>
      <c r="BF16" s="405"/>
      <c r="BG16" s="480"/>
      <c r="CB16" s="19" t="str">
        <f t="shared" si="3"/>
        <v/>
      </c>
      <c r="CC16" s="75">
        <f t="shared" si="4"/>
        <v>0</v>
      </c>
      <c r="CD16" s="75">
        <f t="shared" si="5"/>
        <v>0</v>
      </c>
      <c r="CE16" s="82"/>
      <c r="CF16" s="82"/>
    </row>
    <row r="17" spans="1:84" ht="16.5" customHeight="1">
      <c r="A17" s="561"/>
      <c r="B17" s="125"/>
      <c r="C17" s="20">
        <v>7</v>
      </c>
      <c r="D17" s="24"/>
      <c r="E17" s="128"/>
      <c r="F17" s="21"/>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69"/>
      <c r="AK17" s="200"/>
      <c r="AL17" s="23">
        <f t="shared" si="1"/>
        <v>0</v>
      </c>
      <c r="AM17" s="23">
        <f t="shared" si="2"/>
        <v>0</v>
      </c>
      <c r="AN17" s="23">
        <f t="shared" si="6"/>
        <v>0</v>
      </c>
      <c r="AO17" s="23">
        <f t="shared" si="7"/>
        <v>0</v>
      </c>
      <c r="AR17" s="510"/>
      <c r="AS17" s="409" t="str">
        <f ca="1">IF(AS15="","",IFERROR(INDEX(INDIRECT("$B$" &amp; AS15+11 &amp;  ":$F$31"),MATCH("TR",INDIRECT("$B$" &amp; AS15+11 &amp; ":$B$31"),0),2),""))</f>
        <v/>
      </c>
      <c r="AT17" s="410"/>
      <c r="AU17" s="412" t="str">
        <f ca="1">IF(AS15="","",IFERROR(INDEX(INDIRECT("$B$" &amp; AS15+11 &amp;  ":$F$31"),MATCH("TR",INDIRECT("$B$" &amp; AS15+11 &amp; ":$B$31"),0),5),""))</f>
        <v/>
      </c>
      <c r="AV17" s="414"/>
      <c r="AW17" s="416">
        <f>IF(90000&lt;=AV17,90000,AV17)</f>
        <v>0</v>
      </c>
      <c r="AX17" s="404"/>
      <c r="AY17" s="403"/>
      <c r="AZ17" s="483"/>
      <c r="BA17" s="416">
        <f>IF(20000&lt;=AZ17,20000,AZ17)</f>
        <v>0</v>
      </c>
      <c r="BB17" s="406"/>
      <c r="BC17" s="405"/>
      <c r="BD17" s="405"/>
      <c r="BE17" s="405"/>
      <c r="BF17" s="405"/>
      <c r="BG17" s="480"/>
      <c r="CB17" s="19" t="str">
        <f t="shared" si="3"/>
        <v/>
      </c>
      <c r="CC17" s="75">
        <f t="shared" si="4"/>
        <v>0</v>
      </c>
      <c r="CD17" s="75">
        <f t="shared" si="5"/>
        <v>0</v>
      </c>
      <c r="CE17" s="82"/>
      <c r="CF17" s="82"/>
    </row>
    <row r="18" spans="1:84" ht="16.5" customHeight="1" thickBot="1">
      <c r="A18" s="561"/>
      <c r="B18" s="125"/>
      <c r="C18" s="20">
        <v>8</v>
      </c>
      <c r="D18" s="24"/>
      <c r="E18" s="128"/>
      <c r="F18" s="21"/>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69"/>
      <c r="AK18" s="200"/>
      <c r="AL18" s="23">
        <f t="shared" si="1"/>
        <v>0</v>
      </c>
      <c r="AM18" s="23">
        <f t="shared" si="2"/>
        <v>0</v>
      </c>
      <c r="AN18" s="23">
        <f t="shared" si="6"/>
        <v>0</v>
      </c>
      <c r="AO18" s="23">
        <f t="shared" si="7"/>
        <v>0</v>
      </c>
      <c r="AR18" s="511"/>
      <c r="AS18" s="512"/>
      <c r="AT18" s="449"/>
      <c r="AU18" s="513"/>
      <c r="AV18" s="415"/>
      <c r="AW18" s="482"/>
      <c r="AX18" s="453"/>
      <c r="AY18" s="428"/>
      <c r="AZ18" s="484"/>
      <c r="BA18" s="485"/>
      <c r="BB18" s="486"/>
      <c r="BC18" s="487"/>
      <c r="BD18" s="435"/>
      <c r="BE18" s="435"/>
      <c r="BF18" s="435"/>
      <c r="BG18" s="481"/>
      <c r="CB18" s="19" t="str">
        <f t="shared" si="3"/>
        <v/>
      </c>
      <c r="CC18" s="75">
        <f t="shared" si="4"/>
        <v>0</v>
      </c>
      <c r="CD18" s="75">
        <f t="shared" si="5"/>
        <v>0</v>
      </c>
      <c r="CE18" s="82"/>
      <c r="CF18" s="82"/>
    </row>
    <row r="19" spans="1:84" ht="16.5" customHeight="1" thickTop="1">
      <c r="A19" s="561"/>
      <c r="B19" s="125"/>
      <c r="C19" s="20">
        <v>9</v>
      </c>
      <c r="D19" s="24"/>
      <c r="E19" s="128"/>
      <c r="F19" s="21"/>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69"/>
      <c r="AK19" s="200"/>
      <c r="AL19" s="23">
        <f t="shared" si="1"/>
        <v>0</v>
      </c>
      <c r="AM19" s="23">
        <f t="shared" si="2"/>
        <v>0</v>
      </c>
      <c r="AN19" s="23">
        <f t="shared" si="6"/>
        <v>0</v>
      </c>
      <c r="AO19" s="23">
        <f t="shared" si="7"/>
        <v>0</v>
      </c>
      <c r="AR19" s="557" t="s">
        <v>133</v>
      </c>
      <c r="AS19" s="477" t="str">
        <f>IFERROR(INDEX($B$11:$F$31,MATCH("FW1",$B$11:$B$31,0),2),"")</f>
        <v/>
      </c>
      <c r="AT19" s="423"/>
      <c r="AU19" s="479" t="str">
        <f>IFERROR(INDEX($B$11:$F$31,MATCH("FW1",$B$11:$B$31,0),5),"")</f>
        <v/>
      </c>
      <c r="AV19" s="474"/>
      <c r="AW19" s="472">
        <f>IF($BN$12*90000&lt;=AV19,$BN$12*90000,AV19)</f>
        <v>0</v>
      </c>
      <c r="AX19" s="473"/>
      <c r="AY19" s="442">
        <f>IF(10000&lt;=AX19,10000,AX19)</f>
        <v>0</v>
      </c>
      <c r="AZ19" s="441"/>
      <c r="BA19" s="442">
        <f>IF(20000&lt;=AZ19,20000,AZ19)</f>
        <v>0</v>
      </c>
      <c r="BB19" s="474"/>
      <c r="BC19" s="475"/>
      <c r="BD19" s="471"/>
      <c r="BE19" s="443"/>
      <c r="BF19" s="443"/>
      <c r="BG19" s="455"/>
      <c r="CB19" s="19" t="str">
        <f t="shared" si="3"/>
        <v/>
      </c>
      <c r="CC19" s="75">
        <f t="shared" si="4"/>
        <v>0</v>
      </c>
      <c r="CD19" s="75">
        <f t="shared" si="5"/>
        <v>0</v>
      </c>
      <c r="CE19" s="82"/>
      <c r="CF19" s="82"/>
    </row>
    <row r="20" spans="1:84" ht="16.5" customHeight="1">
      <c r="A20" s="561"/>
      <c r="B20" s="125"/>
      <c r="C20" s="20">
        <v>10</v>
      </c>
      <c r="D20" s="24"/>
      <c r="E20" s="128"/>
      <c r="F20" s="21"/>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69"/>
      <c r="AK20" s="200"/>
      <c r="AL20" s="23">
        <f t="shared" si="1"/>
        <v>0</v>
      </c>
      <c r="AM20" s="23">
        <f t="shared" si="2"/>
        <v>0</v>
      </c>
      <c r="AN20" s="23">
        <f t="shared" si="6"/>
        <v>0</v>
      </c>
      <c r="AO20" s="23">
        <f t="shared" si="7"/>
        <v>0</v>
      </c>
      <c r="AR20" s="558"/>
      <c r="AS20" s="478"/>
      <c r="AT20" s="424"/>
      <c r="AU20" s="454"/>
      <c r="AV20" s="476"/>
      <c r="AW20" s="464"/>
      <c r="AX20" s="465"/>
      <c r="AY20" s="403"/>
      <c r="AZ20" s="404"/>
      <c r="BA20" s="403"/>
      <c r="BB20" s="462"/>
      <c r="BC20" s="466"/>
      <c r="BD20" s="460"/>
      <c r="BE20" s="405"/>
      <c r="BF20" s="405"/>
      <c r="BG20" s="436"/>
      <c r="CB20" s="19" t="str">
        <f t="shared" si="3"/>
        <v/>
      </c>
      <c r="CC20" s="75">
        <f t="shared" si="4"/>
        <v>0</v>
      </c>
      <c r="CD20" s="75">
        <f t="shared" si="5"/>
        <v>0</v>
      </c>
      <c r="CE20" s="82"/>
      <c r="CF20" s="82"/>
    </row>
    <row r="21" spans="1:84" ht="16.5" customHeight="1">
      <c r="A21" s="561"/>
      <c r="B21" s="125"/>
      <c r="C21" s="20">
        <v>11</v>
      </c>
      <c r="D21" s="24"/>
      <c r="E21" s="128"/>
      <c r="F21" s="21"/>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69"/>
      <c r="AK21" s="200"/>
      <c r="AL21" s="23">
        <f t="shared" si="1"/>
        <v>0</v>
      </c>
      <c r="AM21" s="23">
        <f t="shared" si="2"/>
        <v>0</v>
      </c>
      <c r="AN21" s="23">
        <f t="shared" si="6"/>
        <v>0</v>
      </c>
      <c r="AO21" s="23">
        <f t="shared" si="7"/>
        <v>0</v>
      </c>
      <c r="AR21" s="558"/>
      <c r="AS21" s="447" t="str">
        <f ca="1">IF(AS19="","",IFERROR(INDEX(INDIRECT("$B$" &amp; AS19+11 &amp;  ":$F$31"),MATCH("FW1",INDIRECT("$B$" &amp; AS19+11 &amp; ":$B$31"),0),2),""))</f>
        <v/>
      </c>
      <c r="AT21" s="410"/>
      <c r="AU21" s="456" t="str">
        <f ca="1">IF(AS19="","",IFERROR(INDEX(INDIRECT("$B$" &amp; AS19+11 &amp;  ":$F$31"),MATCH("FW1",INDIRECT("$B$" &amp; AS19+11 &amp; ":$B$31"),0),5),""))</f>
        <v/>
      </c>
      <c r="AV21" s="462"/>
      <c r="AW21" s="464">
        <f t="shared" ref="AW21" si="8">IF($BN$12*90000&lt;=AV21,$BN$12*90000,AV21)</f>
        <v>0</v>
      </c>
      <c r="AX21" s="465"/>
      <c r="AY21" s="403">
        <f>IF(10000&lt;=AX21,10000,AX21)</f>
        <v>0</v>
      </c>
      <c r="AZ21" s="404"/>
      <c r="BA21" s="403">
        <f>IF(20000&lt;=AZ21,20000,AZ21)</f>
        <v>0</v>
      </c>
      <c r="BB21" s="462"/>
      <c r="BC21" s="466"/>
      <c r="BD21" s="460"/>
      <c r="BE21" s="405"/>
      <c r="BF21" s="405"/>
      <c r="BG21" s="436"/>
      <c r="CB21" s="19" t="str">
        <f t="shared" si="3"/>
        <v/>
      </c>
      <c r="CC21" s="75">
        <f t="shared" si="4"/>
        <v>0</v>
      </c>
      <c r="CD21" s="75">
        <f t="shared" si="5"/>
        <v>0</v>
      </c>
      <c r="CE21" s="82"/>
      <c r="CF21" s="82"/>
    </row>
    <row r="22" spans="1:84" ht="16.5" customHeight="1">
      <c r="A22" s="561"/>
      <c r="B22" s="125"/>
      <c r="C22" s="20">
        <v>12</v>
      </c>
      <c r="D22" s="24"/>
      <c r="E22" s="128"/>
      <c r="F22" s="25"/>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69"/>
      <c r="AK22" s="200"/>
      <c r="AL22" s="23">
        <f t="shared" si="1"/>
        <v>0</v>
      </c>
      <c r="AM22" s="23">
        <f t="shared" si="2"/>
        <v>0</v>
      </c>
      <c r="AN22" s="23">
        <f t="shared" si="6"/>
        <v>0</v>
      </c>
      <c r="AO22" s="23">
        <f t="shared" si="7"/>
        <v>0</v>
      </c>
      <c r="AR22" s="558"/>
      <c r="AS22" s="447"/>
      <c r="AT22" s="411"/>
      <c r="AU22" s="457"/>
      <c r="AV22" s="476"/>
      <c r="AW22" s="464"/>
      <c r="AX22" s="465"/>
      <c r="AY22" s="403"/>
      <c r="AZ22" s="404"/>
      <c r="BA22" s="403"/>
      <c r="BB22" s="462"/>
      <c r="BC22" s="466"/>
      <c r="BD22" s="460"/>
      <c r="BE22" s="405"/>
      <c r="BF22" s="405"/>
      <c r="BG22" s="436"/>
      <c r="CB22" s="19" t="str">
        <f t="shared" si="3"/>
        <v/>
      </c>
      <c r="CC22" s="75">
        <f t="shared" si="4"/>
        <v>0</v>
      </c>
      <c r="CD22" s="75">
        <f t="shared" si="5"/>
        <v>0</v>
      </c>
      <c r="CE22" s="82"/>
      <c r="CF22" s="82"/>
    </row>
    <row r="23" spans="1:84" ht="16.5" customHeight="1">
      <c r="A23" s="561"/>
      <c r="B23" s="125"/>
      <c r="C23" s="20">
        <v>13</v>
      </c>
      <c r="D23" s="24"/>
      <c r="E23" s="128"/>
      <c r="F23" s="25"/>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69"/>
      <c r="AK23" s="200"/>
      <c r="AL23" s="23">
        <f t="shared" si="1"/>
        <v>0</v>
      </c>
      <c r="AM23" s="23">
        <f t="shared" si="2"/>
        <v>0</v>
      </c>
      <c r="AN23" s="23">
        <f t="shared" si="6"/>
        <v>0</v>
      </c>
      <c r="AO23" s="23">
        <f t="shared" si="7"/>
        <v>0</v>
      </c>
      <c r="AR23" s="558"/>
      <c r="AS23" s="447" t="str">
        <f ca="1">IF(AS21="","",IFERROR(INDEX(INDIRECT("$B$" &amp; AS21+11 &amp;  ":$F$31"),MATCH("FW1",INDIRECT("$B$" &amp; AS21+11 &amp; ":$B$31"),0),2),""))</f>
        <v/>
      </c>
      <c r="AT23" s="410"/>
      <c r="AU23" s="450" t="str">
        <f ca="1">IF(AS21="","",IFERROR(INDEX(INDIRECT("$B$" &amp; AS21+11 &amp;  ":$F$31"),MATCH("FW1",INDIRECT("$B$" &amp; AS21+11 &amp; ":$B$31"),0),5),""))</f>
        <v/>
      </c>
      <c r="AV23" s="462"/>
      <c r="AW23" s="464">
        <f t="shared" ref="AW23" si="9">IF($BN$12*90000&lt;=AV23,$BN$12*90000,AV23)</f>
        <v>0</v>
      </c>
      <c r="AX23" s="465"/>
      <c r="AY23" s="403">
        <f>IF(10000&lt;=AX23,10000,AX23)</f>
        <v>0</v>
      </c>
      <c r="AZ23" s="404"/>
      <c r="BA23" s="403">
        <f>IF(20000&lt;=AZ23,20000,AZ23)</f>
        <v>0</v>
      </c>
      <c r="BB23" s="462"/>
      <c r="BC23" s="466"/>
      <c r="BD23" s="460"/>
      <c r="BE23" s="405"/>
      <c r="BF23" s="405"/>
      <c r="BG23" s="436"/>
      <c r="CB23" s="19" t="str">
        <f t="shared" si="3"/>
        <v/>
      </c>
      <c r="CC23" s="75">
        <f t="shared" si="4"/>
        <v>0</v>
      </c>
      <c r="CD23" s="75">
        <f t="shared" si="5"/>
        <v>0</v>
      </c>
      <c r="CE23" s="82"/>
      <c r="CF23" s="82"/>
    </row>
    <row r="24" spans="1:84" ht="16.5" customHeight="1">
      <c r="A24" s="561"/>
      <c r="B24" s="125"/>
      <c r="C24" s="20">
        <v>14</v>
      </c>
      <c r="D24" s="24"/>
      <c r="E24" s="128"/>
      <c r="F24" s="25"/>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69"/>
      <c r="AK24" s="200"/>
      <c r="AL24" s="23">
        <f t="shared" si="1"/>
        <v>0</v>
      </c>
      <c r="AM24" s="23">
        <f t="shared" si="2"/>
        <v>0</v>
      </c>
      <c r="AN24" s="23">
        <f t="shared" si="6"/>
        <v>0</v>
      </c>
      <c r="AO24" s="23">
        <f t="shared" si="7"/>
        <v>0</v>
      </c>
      <c r="AR24" s="558"/>
      <c r="AS24" s="447"/>
      <c r="AT24" s="411"/>
      <c r="AU24" s="454"/>
      <c r="AV24" s="476"/>
      <c r="AW24" s="464"/>
      <c r="AX24" s="465"/>
      <c r="AY24" s="403"/>
      <c r="AZ24" s="404"/>
      <c r="BA24" s="403"/>
      <c r="BB24" s="462"/>
      <c r="BC24" s="466"/>
      <c r="BD24" s="460"/>
      <c r="BE24" s="405"/>
      <c r="BF24" s="405"/>
      <c r="BG24" s="436"/>
      <c r="CB24" s="19" t="str">
        <f t="shared" si="3"/>
        <v/>
      </c>
      <c r="CC24" s="75">
        <f t="shared" si="4"/>
        <v>0</v>
      </c>
      <c r="CD24" s="75">
        <f t="shared" si="5"/>
        <v>0</v>
      </c>
      <c r="CE24" s="82"/>
      <c r="CF24" s="82"/>
    </row>
    <row r="25" spans="1:84" ht="16.5" customHeight="1">
      <c r="A25" s="561"/>
      <c r="B25" s="125"/>
      <c r="C25" s="20">
        <v>15</v>
      </c>
      <c r="D25" s="24"/>
      <c r="E25" s="128"/>
      <c r="F25" s="25"/>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69"/>
      <c r="AK25" s="200"/>
      <c r="AL25" s="23">
        <f t="shared" si="1"/>
        <v>0</v>
      </c>
      <c r="AM25" s="23">
        <f t="shared" si="2"/>
        <v>0</v>
      </c>
      <c r="AN25" s="23">
        <f t="shared" si="6"/>
        <v>0</v>
      </c>
      <c r="AO25" s="23">
        <f t="shared" si="7"/>
        <v>0</v>
      </c>
      <c r="AR25" s="558"/>
      <c r="AS25" s="447" t="str">
        <f ca="1">IF(AS23="","",IFERROR(INDEX(INDIRECT("$B$" &amp; AS23+11 &amp;  ":$F$31"),MATCH("FW1",INDIRECT("$B$" &amp; AS23+11 &amp; ":$B$31"),0),2),""))</f>
        <v/>
      </c>
      <c r="AT25" s="410"/>
      <c r="AU25" s="450" t="str">
        <f ca="1">IF(AS23="","",IFERROR(INDEX(INDIRECT("$B$" &amp; AS23+11 &amp;  ":$F$31"),MATCH("FW1",INDIRECT("$B$" &amp; AS23+11 &amp; ":$B$31"),0),5),""))</f>
        <v/>
      </c>
      <c r="AV25" s="462"/>
      <c r="AW25" s="464">
        <f t="shared" ref="AW25" si="10">IF($BN$12*90000&lt;=AV25,$BN$12*90000,AV25)</f>
        <v>0</v>
      </c>
      <c r="AX25" s="465"/>
      <c r="AY25" s="403">
        <f>IF(10000&lt;=AX25,10000,AX25)</f>
        <v>0</v>
      </c>
      <c r="AZ25" s="404"/>
      <c r="BA25" s="403">
        <f>IF(20000&lt;=AZ25,20000,AZ25)</f>
        <v>0</v>
      </c>
      <c r="BB25" s="462"/>
      <c r="BC25" s="466"/>
      <c r="BD25" s="460"/>
      <c r="BE25" s="405"/>
      <c r="BF25" s="405"/>
      <c r="BG25" s="436"/>
      <c r="CB25" s="19" t="str">
        <f t="shared" si="3"/>
        <v/>
      </c>
      <c r="CC25" s="75">
        <f t="shared" si="4"/>
        <v>0</v>
      </c>
      <c r="CD25" s="75">
        <f t="shared" si="5"/>
        <v>0</v>
      </c>
      <c r="CE25" s="82"/>
      <c r="CF25" s="82"/>
    </row>
    <row r="26" spans="1:84" ht="16.5" customHeight="1">
      <c r="A26" s="561"/>
      <c r="B26" s="125"/>
      <c r="C26" s="20">
        <v>16</v>
      </c>
      <c r="D26" s="24"/>
      <c r="E26" s="128"/>
      <c r="F26" s="25"/>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69"/>
      <c r="AK26" s="200"/>
      <c r="AL26" s="23">
        <f t="shared" si="1"/>
        <v>0</v>
      </c>
      <c r="AM26" s="23">
        <f t="shared" si="2"/>
        <v>0</v>
      </c>
      <c r="AN26" s="23">
        <f t="shared" si="6"/>
        <v>0</v>
      </c>
      <c r="AO26" s="23">
        <f t="shared" si="7"/>
        <v>0</v>
      </c>
      <c r="AR26" s="558"/>
      <c r="AS26" s="447"/>
      <c r="AT26" s="411"/>
      <c r="AU26" s="454"/>
      <c r="AV26" s="476"/>
      <c r="AW26" s="464"/>
      <c r="AX26" s="465"/>
      <c r="AY26" s="403"/>
      <c r="AZ26" s="404"/>
      <c r="BA26" s="403"/>
      <c r="BB26" s="462"/>
      <c r="BC26" s="466"/>
      <c r="BD26" s="460"/>
      <c r="BE26" s="405"/>
      <c r="BF26" s="405"/>
      <c r="BG26" s="436"/>
      <c r="CB26" s="19" t="str">
        <f t="shared" si="3"/>
        <v/>
      </c>
      <c r="CC26" s="75">
        <f t="shared" si="4"/>
        <v>0</v>
      </c>
      <c r="CD26" s="75">
        <f t="shared" si="5"/>
        <v>0</v>
      </c>
      <c r="CE26" s="82"/>
      <c r="CF26" s="82"/>
    </row>
    <row r="27" spans="1:84" ht="16.5" customHeight="1">
      <c r="A27" s="561"/>
      <c r="B27" s="125"/>
      <c r="C27" s="20">
        <v>17</v>
      </c>
      <c r="D27" s="24"/>
      <c r="E27" s="128"/>
      <c r="F27" s="25"/>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69"/>
      <c r="AK27" s="200"/>
      <c r="AL27" s="23">
        <f t="shared" si="1"/>
        <v>0</v>
      </c>
      <c r="AM27" s="23">
        <f t="shared" si="2"/>
        <v>0</v>
      </c>
      <c r="AN27" s="23">
        <f t="shared" si="6"/>
        <v>0</v>
      </c>
      <c r="AO27" s="23">
        <f t="shared" si="7"/>
        <v>0</v>
      </c>
      <c r="AR27" s="558"/>
      <c r="AS27" s="447" t="str">
        <f ca="1">IF(AS25="","",IFERROR(INDEX(INDIRECT("$B$" &amp; AS25+11 &amp;  ":$F$31"),MATCH("FW1",INDIRECT("$B$" &amp; AS25+11 &amp; ":$B$31"),0),2),""))</f>
        <v/>
      </c>
      <c r="AT27" s="410"/>
      <c r="AU27" s="450" t="str">
        <f ca="1">IF(AS25="","",IFERROR(INDEX(INDIRECT("$B$" &amp; AS25+11 &amp;  ":$F$31"),MATCH("FW1",INDIRECT("$B$" &amp; AS25+11 &amp; ":$B$31"),0),5),""))</f>
        <v/>
      </c>
      <c r="AV27" s="462"/>
      <c r="AW27" s="464">
        <f t="shared" ref="AW27" si="11">IF($BN$12*90000&lt;=AV27,$BN$12*90000,AV27)</f>
        <v>0</v>
      </c>
      <c r="AX27" s="465"/>
      <c r="AY27" s="403">
        <f>IF(10000&lt;=AX27,10000,AX27)</f>
        <v>0</v>
      </c>
      <c r="AZ27" s="404"/>
      <c r="BA27" s="403">
        <f>IF(20000&lt;=AZ27,20000,AZ27)</f>
        <v>0</v>
      </c>
      <c r="BB27" s="462"/>
      <c r="BC27" s="466"/>
      <c r="BD27" s="460"/>
      <c r="BE27" s="405"/>
      <c r="BF27" s="405"/>
      <c r="BG27" s="436"/>
      <c r="CB27" s="19" t="str">
        <f t="shared" si="3"/>
        <v/>
      </c>
      <c r="CC27" s="75">
        <f t="shared" si="4"/>
        <v>0</v>
      </c>
      <c r="CD27" s="75">
        <f t="shared" si="5"/>
        <v>0</v>
      </c>
      <c r="CE27" s="82"/>
      <c r="CF27" s="82"/>
    </row>
    <row r="28" spans="1:84" ht="16.5" customHeight="1" thickBot="1">
      <c r="A28" s="561"/>
      <c r="B28" s="125"/>
      <c r="C28" s="20">
        <v>18</v>
      </c>
      <c r="D28" s="24"/>
      <c r="E28" s="128"/>
      <c r="F28" s="25"/>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69"/>
      <c r="AK28" s="200"/>
      <c r="AL28" s="23">
        <f t="shared" si="1"/>
        <v>0</v>
      </c>
      <c r="AM28" s="23">
        <f t="shared" si="2"/>
        <v>0</v>
      </c>
      <c r="AN28" s="23">
        <f t="shared" si="6"/>
        <v>0</v>
      </c>
      <c r="AO28" s="23">
        <f t="shared" si="7"/>
        <v>0</v>
      </c>
      <c r="AR28" s="559"/>
      <c r="AS28" s="448"/>
      <c r="AT28" s="449"/>
      <c r="AU28" s="451"/>
      <c r="AV28" s="463"/>
      <c r="AW28" s="467"/>
      <c r="AX28" s="468"/>
      <c r="AY28" s="428"/>
      <c r="AZ28" s="453"/>
      <c r="BA28" s="428"/>
      <c r="BB28" s="469"/>
      <c r="BC28" s="470"/>
      <c r="BD28" s="461"/>
      <c r="BE28" s="435"/>
      <c r="BF28" s="435"/>
      <c r="BG28" s="437"/>
      <c r="CB28" s="19" t="str">
        <f t="shared" si="3"/>
        <v/>
      </c>
      <c r="CC28" s="75">
        <f t="shared" si="4"/>
        <v>0</v>
      </c>
      <c r="CD28" s="75">
        <f t="shared" si="5"/>
        <v>0</v>
      </c>
      <c r="CE28" s="82"/>
      <c r="CF28" s="82"/>
    </row>
    <row r="29" spans="1:84" ht="16.5" customHeight="1">
      <c r="A29" s="561"/>
      <c r="B29" s="125"/>
      <c r="C29" s="20">
        <v>19</v>
      </c>
      <c r="D29" s="24"/>
      <c r="E29" s="128"/>
      <c r="F29" s="25"/>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69"/>
      <c r="AK29" s="200"/>
      <c r="AL29" s="23">
        <f t="shared" si="1"/>
        <v>0</v>
      </c>
      <c r="AM29" s="23">
        <f t="shared" si="2"/>
        <v>0</v>
      </c>
      <c r="AN29" s="23">
        <f t="shared" si="6"/>
        <v>0</v>
      </c>
      <c r="AO29" s="23">
        <f t="shared" si="7"/>
        <v>0</v>
      </c>
      <c r="AR29" s="557" t="s">
        <v>134</v>
      </c>
      <c r="AS29" s="477" t="str">
        <f>IFERROR(INDEX($B$11:$F$31,MATCH("FW2",$B$11:$B$31,0),2),"")</f>
        <v/>
      </c>
      <c r="AT29" s="423"/>
      <c r="AU29" s="479" t="str">
        <f>IFERROR(INDEX($B$11:$F$31,MATCH("FW2",$B$11:$B$31,0),5),"")</f>
        <v/>
      </c>
      <c r="AV29" s="441"/>
      <c r="AW29" s="459">
        <f>IF(90000&lt;=AV29,90000,AV29)</f>
        <v>0</v>
      </c>
      <c r="AX29" s="441"/>
      <c r="AY29" s="442">
        <f>IF(10000&lt;=AX29,10000,AX29)</f>
        <v>0</v>
      </c>
      <c r="AZ29" s="441"/>
      <c r="BA29" s="442"/>
      <c r="BB29" s="443"/>
      <c r="BC29" s="458"/>
      <c r="BD29" s="443"/>
      <c r="BE29" s="443"/>
      <c r="BF29" s="443"/>
      <c r="BG29" s="455"/>
      <c r="CB29" s="19" t="str">
        <f t="shared" si="3"/>
        <v/>
      </c>
      <c r="CC29" s="75">
        <f t="shared" si="4"/>
        <v>0</v>
      </c>
      <c r="CD29" s="75">
        <f t="shared" si="5"/>
        <v>0</v>
      </c>
      <c r="CE29" s="82"/>
      <c r="CF29" s="82"/>
    </row>
    <row r="30" spans="1:84" ht="16.5" customHeight="1" thickBot="1">
      <c r="A30" s="561"/>
      <c r="B30" s="126"/>
      <c r="C30" s="20">
        <v>20</v>
      </c>
      <c r="D30" s="62"/>
      <c r="E30" s="129"/>
      <c r="F30" s="26"/>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70"/>
      <c r="AK30" s="201"/>
      <c r="AL30" s="28">
        <f>COUNTA(G30:AK30)-COUNTIF(G30:AK30,"集")-COUNTIF(G30:AK30,"休")-COUNTIF(G30:AK30,"外")</f>
        <v>0</v>
      </c>
      <c r="AM30" s="28">
        <f t="shared" si="2"/>
        <v>0</v>
      </c>
      <c r="AN30" s="28">
        <f t="shared" si="6"/>
        <v>0</v>
      </c>
      <c r="AO30" s="28">
        <f t="shared" si="7"/>
        <v>0</v>
      </c>
      <c r="AR30" s="558"/>
      <c r="AS30" s="478"/>
      <c r="AT30" s="424"/>
      <c r="AU30" s="454"/>
      <c r="AV30" s="446"/>
      <c r="AW30" s="403"/>
      <c r="AX30" s="404"/>
      <c r="AY30" s="403"/>
      <c r="AZ30" s="404"/>
      <c r="BA30" s="403"/>
      <c r="BB30" s="405"/>
      <c r="BC30" s="405"/>
      <c r="BD30" s="405"/>
      <c r="BE30" s="405"/>
      <c r="BF30" s="405"/>
      <c r="BG30" s="436"/>
      <c r="CB30" s="19" t="str">
        <f t="shared" si="3"/>
        <v/>
      </c>
      <c r="CC30" s="75">
        <f t="shared" si="4"/>
        <v>0</v>
      </c>
      <c r="CD30" s="75">
        <f t="shared" si="5"/>
        <v>0</v>
      </c>
      <c r="CE30" s="82"/>
      <c r="CF30" s="82"/>
    </row>
    <row r="31" spans="1:84" ht="16.5" customHeight="1" thickBot="1">
      <c r="A31" s="562"/>
      <c r="B31" s="591" t="s">
        <v>32</v>
      </c>
      <c r="C31" s="592"/>
      <c r="D31" s="592"/>
      <c r="E31" s="592"/>
      <c r="F31" s="593"/>
      <c r="G31" s="29">
        <f>COUNTA(G11:G30)-COUNTIF(G11:G30,"外")-COUNTIF(G11:G30,"休")-COUNTIF(G11:G30,"集")</f>
        <v>0</v>
      </c>
      <c r="H31" s="29">
        <f t="shared" ref="H31:AJ31" si="12">COUNTA(H11:H30)-COUNTIF(H11:H30,"外")-COUNTIF(H11:H30,"休")-COUNTIF(H11:H30,"集")</f>
        <v>0</v>
      </c>
      <c r="I31" s="29">
        <f t="shared" si="12"/>
        <v>0</v>
      </c>
      <c r="J31" s="29">
        <f t="shared" si="12"/>
        <v>0</v>
      </c>
      <c r="K31" s="29">
        <f t="shared" si="12"/>
        <v>0</v>
      </c>
      <c r="L31" s="29">
        <f t="shared" si="12"/>
        <v>0</v>
      </c>
      <c r="M31" s="29">
        <f t="shared" si="12"/>
        <v>0</v>
      </c>
      <c r="N31" s="29">
        <f t="shared" si="12"/>
        <v>0</v>
      </c>
      <c r="O31" s="29">
        <f t="shared" si="12"/>
        <v>0</v>
      </c>
      <c r="P31" s="30">
        <f t="shared" si="12"/>
        <v>0</v>
      </c>
      <c r="Q31" s="30">
        <f t="shared" si="12"/>
        <v>0</v>
      </c>
      <c r="R31" s="30">
        <f t="shared" si="12"/>
        <v>0</v>
      </c>
      <c r="S31" s="30">
        <f t="shared" si="12"/>
        <v>0</v>
      </c>
      <c r="T31" s="30">
        <f t="shared" si="12"/>
        <v>0</v>
      </c>
      <c r="U31" s="30">
        <f t="shared" si="12"/>
        <v>0</v>
      </c>
      <c r="V31" s="30">
        <f t="shared" si="12"/>
        <v>0</v>
      </c>
      <c r="W31" s="30">
        <f t="shared" si="12"/>
        <v>0</v>
      </c>
      <c r="X31" s="30">
        <f t="shared" si="12"/>
        <v>0</v>
      </c>
      <c r="Y31" s="30">
        <f t="shared" si="12"/>
        <v>0</v>
      </c>
      <c r="Z31" s="30">
        <f t="shared" si="12"/>
        <v>0</v>
      </c>
      <c r="AA31" s="30">
        <f t="shared" si="12"/>
        <v>0</v>
      </c>
      <c r="AB31" s="30">
        <f t="shared" si="12"/>
        <v>0</v>
      </c>
      <c r="AC31" s="30">
        <f t="shared" si="12"/>
        <v>0</v>
      </c>
      <c r="AD31" s="30">
        <f t="shared" si="12"/>
        <v>0</v>
      </c>
      <c r="AE31" s="30">
        <f t="shared" si="12"/>
        <v>0</v>
      </c>
      <c r="AF31" s="30">
        <f t="shared" si="12"/>
        <v>0</v>
      </c>
      <c r="AG31" s="30">
        <f t="shared" si="12"/>
        <v>0</v>
      </c>
      <c r="AH31" s="30">
        <f t="shared" si="12"/>
        <v>0</v>
      </c>
      <c r="AI31" s="31">
        <f t="shared" si="12"/>
        <v>0</v>
      </c>
      <c r="AJ31" s="71">
        <f t="shared" si="12"/>
        <v>0</v>
      </c>
      <c r="AK31" s="73">
        <f>COUNTA(AK11:AK30)-COUNTIF(AK11:AK30,"外")-COUNTIF(AK11:AK30,"休")-COUNTIF(AK11:AK30,"集")</f>
        <v>0</v>
      </c>
      <c r="AL31" s="74"/>
      <c r="AR31" s="558"/>
      <c r="AS31" s="447" t="str">
        <f ca="1">IF(AS29="","",IFERROR(INDEX(INDIRECT("$B$" &amp; AS29+11 &amp;  ":$F$31"),MATCH("FW2",INDIRECT("$B$" &amp; AS29+11 &amp; ":$B$31"),0),2),""))</f>
        <v/>
      </c>
      <c r="AT31" s="410"/>
      <c r="AU31" s="456" t="str">
        <f ca="1">IF(AS29="","",IFERROR(INDEX(INDIRECT("$B$" &amp; AS29+11 &amp;  ":$F$31"),MATCH("FW2",INDIRECT("$B$" &amp; AS29+11 &amp; ":$B$31"),0),5),""))</f>
        <v/>
      </c>
      <c r="AV31" s="404"/>
      <c r="AW31" s="403">
        <f>IF(90000&lt;=AV31,90000,AV31)</f>
        <v>0</v>
      </c>
      <c r="AX31" s="404"/>
      <c r="AY31" s="403">
        <f>IF(10000&lt;=AX31,10000,AX31)</f>
        <v>0</v>
      </c>
      <c r="AZ31" s="404"/>
      <c r="BA31" s="403"/>
      <c r="BB31" s="405"/>
      <c r="BC31" s="405"/>
      <c r="BD31" s="405"/>
      <c r="BE31" s="405"/>
      <c r="BF31" s="405"/>
      <c r="BG31" s="436"/>
    </row>
    <row r="32" spans="1:84" ht="18" customHeight="1" thickBot="1">
      <c r="A32" s="594" t="s">
        <v>33</v>
      </c>
      <c r="B32" s="592"/>
      <c r="C32" s="592"/>
      <c r="D32" s="592"/>
      <c r="E32" s="592"/>
      <c r="F32" s="593"/>
      <c r="G32" s="32">
        <f>IF(AND(G50&gt;=3,G31&gt;=5),1,0)+IF(AND(G50&gt;=2,G31&gt;=3),1,0)+IF(AND(G50&gt;=1,G31&gt;=1),1,0)</f>
        <v>0</v>
      </c>
      <c r="H32" s="32">
        <f t="shared" ref="H32:AK32" si="13">IF(AND(H50&gt;=3,H31&gt;=5),1,0)+IF(AND(H50&gt;=2,H31&gt;=3),1,0)++IF(AND(H50&gt;=1,H31&gt;=1),1,0)</f>
        <v>0</v>
      </c>
      <c r="I32" s="32">
        <f t="shared" si="13"/>
        <v>0</v>
      </c>
      <c r="J32" s="32">
        <f t="shared" si="13"/>
        <v>0</v>
      </c>
      <c r="K32" s="32">
        <f t="shared" si="13"/>
        <v>0</v>
      </c>
      <c r="L32" s="32">
        <f t="shared" si="13"/>
        <v>0</v>
      </c>
      <c r="M32" s="32">
        <f t="shared" si="13"/>
        <v>0</v>
      </c>
      <c r="N32" s="32">
        <f t="shared" si="13"/>
        <v>0</v>
      </c>
      <c r="O32" s="32">
        <f t="shared" si="13"/>
        <v>0</v>
      </c>
      <c r="P32" s="31">
        <f t="shared" si="13"/>
        <v>0</v>
      </c>
      <c r="Q32" s="31">
        <f t="shared" si="13"/>
        <v>0</v>
      </c>
      <c r="R32" s="31">
        <f t="shared" si="13"/>
        <v>0</v>
      </c>
      <c r="S32" s="31">
        <f t="shared" si="13"/>
        <v>0</v>
      </c>
      <c r="T32" s="31">
        <f t="shared" si="13"/>
        <v>0</v>
      </c>
      <c r="U32" s="31">
        <f t="shared" si="13"/>
        <v>0</v>
      </c>
      <c r="V32" s="31">
        <f t="shared" si="13"/>
        <v>0</v>
      </c>
      <c r="W32" s="31">
        <f t="shared" si="13"/>
        <v>0</v>
      </c>
      <c r="X32" s="31">
        <f t="shared" si="13"/>
        <v>0</v>
      </c>
      <c r="Y32" s="31">
        <f t="shared" si="13"/>
        <v>0</v>
      </c>
      <c r="Z32" s="31">
        <f t="shared" si="13"/>
        <v>0</v>
      </c>
      <c r="AA32" s="31">
        <f t="shared" si="13"/>
        <v>0</v>
      </c>
      <c r="AB32" s="31">
        <f t="shared" si="13"/>
        <v>0</v>
      </c>
      <c r="AC32" s="31">
        <f t="shared" si="13"/>
        <v>0</v>
      </c>
      <c r="AD32" s="31">
        <f t="shared" si="13"/>
        <v>0</v>
      </c>
      <c r="AE32" s="31">
        <f t="shared" si="13"/>
        <v>0</v>
      </c>
      <c r="AF32" s="31">
        <f t="shared" si="13"/>
        <v>0</v>
      </c>
      <c r="AG32" s="31">
        <f t="shared" si="13"/>
        <v>0</v>
      </c>
      <c r="AH32" s="31">
        <f t="shared" si="13"/>
        <v>0</v>
      </c>
      <c r="AI32" s="31">
        <f t="shared" si="13"/>
        <v>0</v>
      </c>
      <c r="AJ32" s="71">
        <f t="shared" si="13"/>
        <v>0</v>
      </c>
      <c r="AK32" s="73">
        <f t="shared" si="13"/>
        <v>0</v>
      </c>
      <c r="AL32" s="74"/>
      <c r="AP32" s="13"/>
      <c r="AQ32" s="13"/>
      <c r="AR32" s="558"/>
      <c r="AS32" s="447"/>
      <c r="AT32" s="411"/>
      <c r="AU32" s="457"/>
      <c r="AV32" s="446"/>
      <c r="AW32" s="403"/>
      <c r="AX32" s="404"/>
      <c r="AY32" s="403"/>
      <c r="AZ32" s="404"/>
      <c r="BA32" s="403"/>
      <c r="BB32" s="405"/>
      <c r="BC32" s="405"/>
      <c r="BD32" s="405"/>
      <c r="BE32" s="405"/>
      <c r="BF32" s="405"/>
      <c r="BG32" s="436"/>
    </row>
    <row r="33" spans="1:59" ht="16.5" customHeight="1" thickBot="1">
      <c r="A33" s="594" t="s">
        <v>34</v>
      </c>
      <c r="B33" s="592"/>
      <c r="C33" s="592"/>
      <c r="D33" s="592"/>
      <c r="E33" s="592"/>
      <c r="F33" s="593"/>
      <c r="G33" s="33"/>
      <c r="H33" s="33"/>
      <c r="I33" s="33"/>
      <c r="J33" s="33"/>
      <c r="K33" s="33"/>
      <c r="L33" s="33"/>
      <c r="M33" s="33"/>
      <c r="N33" s="33"/>
      <c r="O33" s="33"/>
      <c r="P33" s="34"/>
      <c r="Q33" s="34"/>
      <c r="R33" s="34"/>
      <c r="S33" s="34"/>
      <c r="T33" s="34"/>
      <c r="U33" s="34"/>
      <c r="V33" s="34"/>
      <c r="W33" s="34"/>
      <c r="X33" s="34"/>
      <c r="Y33" s="34"/>
      <c r="Z33" s="34"/>
      <c r="AA33" s="34"/>
      <c r="AB33" s="34"/>
      <c r="AC33" s="34"/>
      <c r="AD33" s="34"/>
      <c r="AE33" s="34"/>
      <c r="AF33" s="34"/>
      <c r="AG33" s="34"/>
      <c r="AH33" s="34"/>
      <c r="AI33" s="34"/>
      <c r="AJ33" s="72"/>
      <c r="AK33" s="73"/>
      <c r="AL33" s="74"/>
      <c r="AP33" s="13"/>
      <c r="AQ33" s="13"/>
      <c r="AR33" s="558"/>
      <c r="AS33" s="447" t="str">
        <f ca="1">IF(AS31="","",IFERROR(INDEX(INDIRECT("$B$" &amp; AS31+11 &amp;  ":$F$31"),MATCH("FW2",INDIRECT("$B$" &amp; AS31+11 &amp; ":$B$31"),0),2),""))</f>
        <v/>
      </c>
      <c r="AT33" s="410"/>
      <c r="AU33" s="450" t="str">
        <f ca="1">IF(AS31="","",IFERROR(INDEX(INDIRECT("$B$" &amp; AS31+11 &amp;  ":$F$31"),MATCH("FW2",INDIRECT("$B$" &amp; AS31+11 &amp; ":$B$31"),0),5),""))</f>
        <v/>
      </c>
      <c r="AV33" s="404"/>
      <c r="AW33" s="403">
        <f>IF(90000&lt;=AV33,90000,AV33)</f>
        <v>0</v>
      </c>
      <c r="AX33" s="404"/>
      <c r="AY33" s="403">
        <f>IF(10000&lt;=AX33,10000,AX33)</f>
        <v>0</v>
      </c>
      <c r="AZ33" s="404"/>
      <c r="BA33" s="403"/>
      <c r="BB33" s="405"/>
      <c r="BC33" s="405"/>
      <c r="BD33" s="405"/>
      <c r="BE33" s="405"/>
      <c r="BF33" s="405"/>
      <c r="BG33" s="436"/>
    </row>
    <row r="34" spans="1:59" ht="16.5" customHeight="1" thickBot="1">
      <c r="AO34" s="35"/>
      <c r="AP34" s="13"/>
      <c r="AQ34" s="13"/>
      <c r="AR34" s="558"/>
      <c r="AS34" s="447"/>
      <c r="AT34" s="411"/>
      <c r="AU34" s="454"/>
      <c r="AV34" s="446"/>
      <c r="AW34" s="403"/>
      <c r="AX34" s="404"/>
      <c r="AY34" s="403"/>
      <c r="AZ34" s="404"/>
      <c r="BA34" s="403"/>
      <c r="BB34" s="405"/>
      <c r="BC34" s="405"/>
      <c r="BD34" s="405"/>
      <c r="BE34" s="405"/>
      <c r="BF34" s="405"/>
      <c r="BG34" s="436"/>
    </row>
    <row r="35" spans="1:59" ht="20.100000000000001" customHeight="1">
      <c r="A35" s="525" t="s">
        <v>4</v>
      </c>
      <c r="B35" s="526"/>
      <c r="C35" s="545" t="s">
        <v>5</v>
      </c>
      <c r="D35" s="505"/>
      <c r="E35" s="589" t="s">
        <v>110</v>
      </c>
      <c r="F35" s="530" t="s">
        <v>7</v>
      </c>
      <c r="G35" s="549" t="s">
        <v>35</v>
      </c>
      <c r="H35" s="550"/>
      <c r="I35" s="550"/>
      <c r="J35" s="550"/>
      <c r="K35" s="550"/>
      <c r="L35" s="550"/>
      <c r="M35" s="550"/>
      <c r="N35" s="550"/>
      <c r="O35" s="550"/>
      <c r="P35" s="550"/>
      <c r="Q35" s="550"/>
      <c r="R35" s="550"/>
      <c r="S35" s="550"/>
      <c r="T35" s="550"/>
      <c r="U35" s="550"/>
      <c r="V35" s="550"/>
      <c r="W35" s="550"/>
      <c r="X35" s="550"/>
      <c r="Y35" s="550"/>
      <c r="Z35" s="550"/>
      <c r="AA35" s="550"/>
      <c r="AB35" s="550"/>
      <c r="AC35" s="550"/>
      <c r="AD35" s="550"/>
      <c r="AE35" s="550"/>
      <c r="AF35" s="550"/>
      <c r="AG35" s="550"/>
      <c r="AH35" s="550"/>
      <c r="AI35" s="550"/>
      <c r="AJ35" s="550"/>
      <c r="AK35" s="551"/>
      <c r="AL35" s="36" t="s">
        <v>36</v>
      </c>
      <c r="AM35" s="37" t="s">
        <v>37</v>
      </c>
      <c r="AN35" s="37" t="s">
        <v>38</v>
      </c>
      <c r="AO35" s="38" t="s">
        <v>39</v>
      </c>
      <c r="AR35" s="558"/>
      <c r="AS35" s="447" t="str">
        <f ca="1">IF(AS33="","",IFERROR(INDEX(INDIRECT("$B$" &amp; AS33+11 &amp;  ":$F$31"),MATCH("FW2",INDIRECT("$B$" &amp; AS33+11 &amp; ":$B$31"),0),2),""))</f>
        <v/>
      </c>
      <c r="AT35" s="410"/>
      <c r="AU35" s="450" t="str">
        <f ca="1">IF(AS33="","",IFERROR(INDEX(INDIRECT("$B$" &amp; AS33+11 &amp;  ":$F$31"),MATCH("FW2",INDIRECT("$B$" &amp; AS33+11 &amp; ":$B$31"),0),5),""))</f>
        <v/>
      </c>
      <c r="AV35" s="404"/>
      <c r="AW35" s="403">
        <f>IF(90000&lt;=AV35,90000,AV35)</f>
        <v>0</v>
      </c>
      <c r="AX35" s="404"/>
      <c r="AY35" s="403">
        <f>IF(10000&lt;=AX35,10000,AX35)</f>
        <v>0</v>
      </c>
      <c r="AZ35" s="404"/>
      <c r="BA35" s="403"/>
      <c r="BB35" s="405"/>
      <c r="BC35" s="405"/>
      <c r="BD35" s="405"/>
      <c r="BE35" s="405"/>
      <c r="BF35" s="405"/>
      <c r="BG35" s="436"/>
    </row>
    <row r="36" spans="1:59" ht="20.100000000000001" customHeight="1">
      <c r="A36" s="543"/>
      <c r="B36" s="544"/>
      <c r="C36" s="546"/>
      <c r="D36" s="547"/>
      <c r="E36" s="590"/>
      <c r="F36" s="548"/>
      <c r="G36" s="39">
        <f>日付!B3</f>
        <v>45383</v>
      </c>
      <c r="H36" s="39">
        <f>日付!C3</f>
        <v>45384</v>
      </c>
      <c r="I36" s="39">
        <f>日付!D3</f>
        <v>45385</v>
      </c>
      <c r="J36" s="39">
        <f>日付!E3</f>
        <v>45386</v>
      </c>
      <c r="K36" s="39">
        <f>日付!F3</f>
        <v>45387</v>
      </c>
      <c r="L36" s="39">
        <f>日付!G3</f>
        <v>45388</v>
      </c>
      <c r="M36" s="39">
        <f>日付!H3</f>
        <v>45389</v>
      </c>
      <c r="N36" s="39">
        <f>日付!I3</f>
        <v>45390</v>
      </c>
      <c r="O36" s="39">
        <f>日付!J3</f>
        <v>45391</v>
      </c>
      <c r="P36" s="39">
        <f>日付!K3</f>
        <v>45392</v>
      </c>
      <c r="Q36" s="39">
        <f>日付!L3</f>
        <v>45393</v>
      </c>
      <c r="R36" s="39">
        <f>日付!M3</f>
        <v>45394</v>
      </c>
      <c r="S36" s="39">
        <f>日付!N3</f>
        <v>45395</v>
      </c>
      <c r="T36" s="39">
        <f>日付!O3</f>
        <v>45396</v>
      </c>
      <c r="U36" s="39">
        <f>日付!P3</f>
        <v>45397</v>
      </c>
      <c r="V36" s="39">
        <f>日付!Q3</f>
        <v>45398</v>
      </c>
      <c r="W36" s="39">
        <f>日付!R3</f>
        <v>45399</v>
      </c>
      <c r="X36" s="39">
        <f>日付!S3</f>
        <v>45400</v>
      </c>
      <c r="Y36" s="39">
        <f>日付!T3</f>
        <v>45401</v>
      </c>
      <c r="Z36" s="39">
        <f>日付!U3</f>
        <v>45402</v>
      </c>
      <c r="AA36" s="39">
        <f>日付!V3</f>
        <v>45403</v>
      </c>
      <c r="AB36" s="39">
        <f>日付!W3</f>
        <v>45404</v>
      </c>
      <c r="AC36" s="39">
        <f>日付!X3</f>
        <v>45405</v>
      </c>
      <c r="AD36" s="39">
        <f>日付!Y3</f>
        <v>45406</v>
      </c>
      <c r="AE36" s="39">
        <f>日付!Z3</f>
        <v>45407</v>
      </c>
      <c r="AF36" s="39">
        <f>日付!AA3</f>
        <v>45408</v>
      </c>
      <c r="AG36" s="39">
        <f>日付!AB3</f>
        <v>45409</v>
      </c>
      <c r="AH36" s="39">
        <f>日付!AC3</f>
        <v>45410</v>
      </c>
      <c r="AI36" s="256">
        <f>日付!AD3</f>
        <v>45411</v>
      </c>
      <c r="AJ36" s="39">
        <f>日付!AE3</f>
        <v>45412</v>
      </c>
      <c r="AK36" s="202"/>
      <c r="AL36" s="552" t="s">
        <v>40</v>
      </c>
      <c r="AM36" s="570" t="s">
        <v>41</v>
      </c>
      <c r="AN36" s="596">
        <f>COUNTIF($G$32:$AK$32,1)+COUNTIF($G$32:$AK$32,2)+COUNTIF($G$32:$AK$32,3)</f>
        <v>0</v>
      </c>
      <c r="AO36" s="599">
        <f>AN36</f>
        <v>0</v>
      </c>
      <c r="AR36" s="558"/>
      <c r="AS36" s="447"/>
      <c r="AT36" s="411"/>
      <c r="AU36" s="454"/>
      <c r="AV36" s="446"/>
      <c r="AW36" s="403"/>
      <c r="AX36" s="404"/>
      <c r="AY36" s="403"/>
      <c r="AZ36" s="404"/>
      <c r="BA36" s="403"/>
      <c r="BB36" s="405"/>
      <c r="BC36" s="405"/>
      <c r="BD36" s="405"/>
      <c r="BE36" s="405"/>
      <c r="BF36" s="405"/>
      <c r="BG36" s="436"/>
    </row>
    <row r="37" spans="1:59" ht="16.5" customHeight="1">
      <c r="A37" s="560" t="s">
        <v>42</v>
      </c>
      <c r="B37" s="602"/>
      <c r="C37" s="606">
        <v>1</v>
      </c>
      <c r="D37" s="607"/>
      <c r="E37" s="63"/>
      <c r="F37" s="40"/>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203"/>
      <c r="AL37" s="553"/>
      <c r="AM37" s="571"/>
      <c r="AN37" s="597"/>
      <c r="AO37" s="600"/>
      <c r="AR37" s="558"/>
      <c r="AS37" s="447" t="str">
        <f ca="1">IF(AS35="","",IFERROR(INDEX(INDIRECT("$B$" &amp; AS35+11 &amp;  ":$F$31"),MATCH("FW2",INDIRECT("$B$" &amp; AS35+11 &amp; ":$B$31"),0),2),""))</f>
        <v/>
      </c>
      <c r="AT37" s="410"/>
      <c r="AU37" s="450" t="str">
        <f ca="1">IF(AS35="","",IFERROR(INDEX(INDIRECT("$B$" &amp; AS35+11 &amp;  ":$F$31"),MATCH("FW2",INDIRECT("$B$" &amp; AS35+11 &amp; ":$B$31"),0),5),""))</f>
        <v/>
      </c>
      <c r="AV37" s="404"/>
      <c r="AW37" s="403">
        <f>IF(90000&lt;=AV37,90000,AV37)</f>
        <v>0</v>
      </c>
      <c r="AX37" s="404"/>
      <c r="AY37" s="403">
        <f>IF(10000&lt;=AX37,10000,AX37)</f>
        <v>0</v>
      </c>
      <c r="AZ37" s="404"/>
      <c r="BA37" s="403"/>
      <c r="BB37" s="405"/>
      <c r="BC37" s="405"/>
      <c r="BD37" s="405"/>
      <c r="BE37" s="405"/>
      <c r="BF37" s="405"/>
      <c r="BG37" s="436"/>
    </row>
    <row r="38" spans="1:59" ht="16.5" customHeight="1" thickBot="1">
      <c r="A38" s="561"/>
      <c r="B38" s="603"/>
      <c r="C38" s="555">
        <v>2</v>
      </c>
      <c r="D38" s="556"/>
      <c r="E38" s="64"/>
      <c r="F38" s="21"/>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204"/>
      <c r="AL38" s="553"/>
      <c r="AM38" s="595"/>
      <c r="AN38" s="598"/>
      <c r="AO38" s="601"/>
      <c r="AR38" s="559"/>
      <c r="AS38" s="448"/>
      <c r="AT38" s="449"/>
      <c r="AU38" s="451"/>
      <c r="AV38" s="452"/>
      <c r="AW38" s="428"/>
      <c r="AX38" s="453"/>
      <c r="AY38" s="428"/>
      <c r="AZ38" s="453"/>
      <c r="BA38" s="428"/>
      <c r="BB38" s="435"/>
      <c r="BC38" s="435"/>
      <c r="BD38" s="435"/>
      <c r="BE38" s="435"/>
      <c r="BF38" s="435"/>
      <c r="BG38" s="437"/>
    </row>
    <row r="39" spans="1:59" ht="16.5" customHeight="1">
      <c r="A39" s="561"/>
      <c r="B39" s="603"/>
      <c r="C39" s="555">
        <v>3</v>
      </c>
      <c r="D39" s="556"/>
      <c r="E39" s="64"/>
      <c r="F39" s="21"/>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204"/>
      <c r="AL39" s="553"/>
      <c r="AM39" s="570" t="s">
        <v>44</v>
      </c>
      <c r="AN39" s="596">
        <f>COUNTIF($G$32:$AK$32,2)+COUNTIF($G$32:$AK$32,3)</f>
        <v>0</v>
      </c>
      <c r="AO39" s="599">
        <f>AN39</f>
        <v>0</v>
      </c>
      <c r="AR39" s="557" t="s">
        <v>135</v>
      </c>
      <c r="AS39" s="477" t="str">
        <f>IFERROR(INDEX($B$11:$F$31,MATCH("FW3",$B$11:$B$31,0),2),"")</f>
        <v/>
      </c>
      <c r="AT39" s="423"/>
      <c r="AU39" s="479" t="str">
        <f>IFERROR(INDEX($B$11:$F$31,MATCH("FW3",$B$11:$B$31,0),5),"")</f>
        <v/>
      </c>
      <c r="AV39" s="441"/>
      <c r="AW39" s="442">
        <f>IF(90000&lt;=AV39,90000,AV39)</f>
        <v>0</v>
      </c>
      <c r="AX39" s="441"/>
      <c r="AY39" s="442">
        <f>IF(10000&lt;=AX39,10000,AX39)</f>
        <v>0</v>
      </c>
      <c r="AZ39" s="441"/>
      <c r="BA39" s="442"/>
      <c r="BB39" s="443"/>
      <c r="BC39" s="443"/>
      <c r="BD39" s="443"/>
      <c r="BE39" s="443"/>
      <c r="BF39" s="443"/>
      <c r="BG39" s="455"/>
    </row>
    <row r="40" spans="1:59" ht="16.5" customHeight="1">
      <c r="A40" s="561"/>
      <c r="B40" s="603"/>
      <c r="C40" s="555">
        <v>4</v>
      </c>
      <c r="D40" s="556"/>
      <c r="E40" s="64"/>
      <c r="F40" s="25"/>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00"/>
      <c r="AL40" s="553"/>
      <c r="AM40" s="571"/>
      <c r="AN40" s="597"/>
      <c r="AO40" s="600"/>
      <c r="AR40" s="558"/>
      <c r="AS40" s="478"/>
      <c r="AT40" s="424"/>
      <c r="AU40" s="454"/>
      <c r="AV40" s="446"/>
      <c r="AW40" s="403"/>
      <c r="AX40" s="404"/>
      <c r="AY40" s="403"/>
      <c r="AZ40" s="404"/>
      <c r="BA40" s="403"/>
      <c r="BB40" s="405"/>
      <c r="BC40" s="405"/>
      <c r="BD40" s="405"/>
      <c r="BE40" s="405"/>
      <c r="BF40" s="405"/>
      <c r="BG40" s="436"/>
    </row>
    <row r="41" spans="1:59" ht="16.5" customHeight="1">
      <c r="A41" s="561"/>
      <c r="B41" s="603"/>
      <c r="C41" s="555">
        <v>5</v>
      </c>
      <c r="D41" s="556"/>
      <c r="E41" s="64"/>
      <c r="F41" s="25"/>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00"/>
      <c r="AL41" s="553"/>
      <c r="AM41" s="595"/>
      <c r="AN41" s="598"/>
      <c r="AO41" s="601"/>
      <c r="AR41" s="558"/>
      <c r="AS41" s="447" t="str">
        <f ca="1">IF(AS39="","",IFERROR(INDEX(INDIRECT("$B$" &amp; AS39+11 &amp;  ":$F$31"),MATCH("FW3",INDIRECT("$B$" &amp; AS39+11 &amp; ":$B$31"),0),2),""))</f>
        <v/>
      </c>
      <c r="AT41" s="410"/>
      <c r="AU41" s="456" t="str">
        <f ca="1">IF(AS39="","",IFERROR(INDEX(INDIRECT("$B$" &amp; AS39+11 &amp;  ":$F$31"),MATCH("FW3",INDIRECT("$B$" &amp; AS39+11 &amp; ":$B$31"),0),5),""))</f>
        <v/>
      </c>
      <c r="AV41" s="404"/>
      <c r="AW41" s="403">
        <f>IF(90000&lt;=AV41,90000,AV41)</f>
        <v>0</v>
      </c>
      <c r="AX41" s="404"/>
      <c r="AY41" s="403">
        <f>IF(10000&lt;=AX41,10000,AX41)</f>
        <v>0</v>
      </c>
      <c r="AZ41" s="404"/>
      <c r="BA41" s="403"/>
      <c r="BB41" s="405"/>
      <c r="BC41" s="405"/>
      <c r="BD41" s="405"/>
      <c r="BE41" s="405"/>
      <c r="BF41" s="405"/>
      <c r="BG41" s="436"/>
    </row>
    <row r="42" spans="1:59" ht="16.5" customHeight="1">
      <c r="A42" s="561"/>
      <c r="B42" s="603"/>
      <c r="C42" s="555">
        <v>6</v>
      </c>
      <c r="D42" s="556"/>
      <c r="E42" s="64"/>
      <c r="F42" s="25"/>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00"/>
      <c r="AL42" s="553"/>
      <c r="AM42" s="570" t="s">
        <v>51</v>
      </c>
      <c r="AN42" s="596">
        <f>COUNTIF($G$32:$AK$32,3)</f>
        <v>0</v>
      </c>
      <c r="AO42" s="599">
        <f>AN42</f>
        <v>0</v>
      </c>
      <c r="AR42" s="558"/>
      <c r="AS42" s="447"/>
      <c r="AT42" s="411"/>
      <c r="AU42" s="457"/>
      <c r="AV42" s="446"/>
      <c r="AW42" s="403"/>
      <c r="AX42" s="404"/>
      <c r="AY42" s="403"/>
      <c r="AZ42" s="404"/>
      <c r="BA42" s="403"/>
      <c r="BB42" s="405"/>
      <c r="BC42" s="405"/>
      <c r="BD42" s="405"/>
      <c r="BE42" s="405"/>
      <c r="BF42" s="405"/>
      <c r="BG42" s="436"/>
    </row>
    <row r="43" spans="1:59" ht="16.5" customHeight="1">
      <c r="A43" s="561"/>
      <c r="B43" s="603"/>
      <c r="C43" s="555">
        <v>7</v>
      </c>
      <c r="D43" s="556"/>
      <c r="E43" s="64"/>
      <c r="F43" s="25"/>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00"/>
      <c r="AL43" s="553"/>
      <c r="AM43" s="571"/>
      <c r="AN43" s="597"/>
      <c r="AO43" s="600"/>
      <c r="AR43" s="558"/>
      <c r="AS43" s="447" t="str">
        <f ca="1">IF(AS41="","",IFERROR(INDEX(INDIRECT("$B$" &amp; AS41+11 &amp;  ":$F$31"),MATCH("FW3",INDIRECT("$B$" &amp; AS41+11 &amp; ":$B$31"),0),2),""))</f>
        <v/>
      </c>
      <c r="AT43" s="410"/>
      <c r="AU43" s="450" t="str">
        <f ca="1">IF(AS41="","",IFERROR(INDEX(INDIRECT("$B$" &amp; AS41+11 &amp;  ":$F$31"),MATCH("FW3",INDIRECT("$B$" &amp; AS41+11 &amp; ":$B$31"),0),5),""))</f>
        <v/>
      </c>
      <c r="AV43" s="404"/>
      <c r="AW43" s="403">
        <f>IF(90000&lt;=AV43,90000,AV43)</f>
        <v>0</v>
      </c>
      <c r="AX43" s="404"/>
      <c r="AY43" s="403">
        <f>IF(10000&lt;=AX43,10000,AX43)</f>
        <v>0</v>
      </c>
      <c r="AZ43" s="404"/>
      <c r="BA43" s="403"/>
      <c r="BB43" s="405"/>
      <c r="BC43" s="405"/>
      <c r="BD43" s="405"/>
      <c r="BE43" s="405"/>
      <c r="BF43" s="405"/>
      <c r="BG43" s="436"/>
    </row>
    <row r="44" spans="1:59" ht="17.25" customHeight="1">
      <c r="A44" s="561"/>
      <c r="B44" s="603"/>
      <c r="C44" s="555">
        <v>8</v>
      </c>
      <c r="D44" s="556"/>
      <c r="E44" s="64"/>
      <c r="F44" s="25"/>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00"/>
      <c r="AL44" s="553"/>
      <c r="AM44" s="595"/>
      <c r="AN44" s="598"/>
      <c r="AO44" s="601"/>
      <c r="AR44" s="558"/>
      <c r="AS44" s="447"/>
      <c r="AT44" s="411"/>
      <c r="AU44" s="454"/>
      <c r="AV44" s="446"/>
      <c r="AW44" s="403"/>
      <c r="AX44" s="404"/>
      <c r="AY44" s="403"/>
      <c r="AZ44" s="404"/>
      <c r="BA44" s="403"/>
      <c r="BB44" s="405"/>
      <c r="BC44" s="405"/>
      <c r="BD44" s="405"/>
      <c r="BE44" s="405"/>
      <c r="BF44" s="405"/>
      <c r="BG44" s="436"/>
    </row>
    <row r="45" spans="1:59" ht="17.25" customHeight="1">
      <c r="A45" s="561"/>
      <c r="B45" s="603"/>
      <c r="C45" s="555">
        <v>9</v>
      </c>
      <c r="D45" s="556"/>
      <c r="E45" s="64"/>
      <c r="F45" s="25"/>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205"/>
      <c r="AL45" s="553"/>
      <c r="AM45" s="570" t="s">
        <v>52</v>
      </c>
      <c r="AN45" s="573">
        <f>SUM(AN36:AN44)</f>
        <v>0</v>
      </c>
      <c r="AO45" s="576">
        <f>SUM(AO36:AO44)</f>
        <v>0</v>
      </c>
      <c r="AR45" s="558"/>
      <c r="AS45" s="447" t="str">
        <f ca="1">IF(AS43="","",IFERROR(INDEX(INDIRECT("$B$" &amp; AS43+11 &amp;  ":$F$31"),MATCH("FW3",INDIRECT("$B$" &amp; AS43+11 &amp; ":$B$31"),0),2),""))</f>
        <v/>
      </c>
      <c r="AT45" s="410"/>
      <c r="AU45" s="450" t="str">
        <f ca="1">IF(AS43="","",IFERROR(INDEX(INDIRECT("$B$" &amp; AS43+11 &amp;  ":$F$31"),MATCH("FW3",INDIRECT("$B$" &amp; AS43+11 &amp; ":$B$31"),0),5),""))</f>
        <v/>
      </c>
      <c r="AV45" s="404"/>
      <c r="AW45" s="403">
        <f>IF(90000&lt;=AV45,90000,AV45)</f>
        <v>0</v>
      </c>
      <c r="AX45" s="404"/>
      <c r="AY45" s="403">
        <f>IF(10000&lt;=AX45,10000,AX45)</f>
        <v>0</v>
      </c>
      <c r="AZ45" s="404"/>
      <c r="BA45" s="403"/>
      <c r="BB45" s="405"/>
      <c r="BC45" s="405"/>
      <c r="BD45" s="405"/>
      <c r="BE45" s="405"/>
      <c r="BF45" s="405"/>
      <c r="BG45" s="436"/>
    </row>
    <row r="46" spans="1:59" ht="17.25" customHeight="1">
      <c r="A46" s="561"/>
      <c r="B46" s="603"/>
      <c r="C46" s="555">
        <v>10</v>
      </c>
      <c r="D46" s="556"/>
      <c r="E46" s="64"/>
      <c r="F46" s="25"/>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205"/>
      <c r="AL46" s="553"/>
      <c r="AM46" s="571"/>
      <c r="AN46" s="574"/>
      <c r="AO46" s="577"/>
      <c r="AR46" s="558"/>
      <c r="AS46" s="447"/>
      <c r="AT46" s="411"/>
      <c r="AU46" s="454"/>
      <c r="AV46" s="446"/>
      <c r="AW46" s="403"/>
      <c r="AX46" s="404"/>
      <c r="AY46" s="403"/>
      <c r="AZ46" s="404"/>
      <c r="BA46" s="403"/>
      <c r="BB46" s="405"/>
      <c r="BC46" s="405"/>
      <c r="BD46" s="405"/>
      <c r="BE46" s="405"/>
      <c r="BF46" s="405"/>
      <c r="BG46" s="436"/>
    </row>
    <row r="47" spans="1:59" ht="17.25" customHeight="1" thickBot="1">
      <c r="A47" s="561"/>
      <c r="B47" s="603"/>
      <c r="C47" s="555">
        <v>11</v>
      </c>
      <c r="D47" s="556"/>
      <c r="E47" s="64"/>
      <c r="F47" s="25"/>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205"/>
      <c r="AL47" s="554"/>
      <c r="AM47" s="572"/>
      <c r="AN47" s="575"/>
      <c r="AO47" s="578"/>
      <c r="AP47" s="8"/>
      <c r="AQ47" s="8"/>
      <c r="AR47" s="558"/>
      <c r="AS47" s="447" t="str">
        <f ca="1">IF(AS45="","",IFERROR(INDEX(INDIRECT("$B$" &amp; AS45+11 &amp;  ":$F$31"),MATCH("FW3",INDIRECT("$B$" &amp; AS45+11 &amp; ":$B$31"),0),2),""))</f>
        <v/>
      </c>
      <c r="AT47" s="410"/>
      <c r="AU47" s="450" t="str">
        <f ca="1">IF(AS45="","",IFERROR(INDEX(INDIRECT("$B$" &amp; AS45+11 &amp;  ":$F$31"),MATCH("FW3",INDIRECT("$B$" &amp; AS45+11 &amp; ":$B$31"),0),5),""))</f>
        <v/>
      </c>
      <c r="AV47" s="404"/>
      <c r="AW47" s="403">
        <f>IF(90000&lt;=AV47,90000,AV47)</f>
        <v>0</v>
      </c>
      <c r="AX47" s="404"/>
      <c r="AY47" s="403">
        <f>IF(10000&lt;=AX47,10000,AX47)</f>
        <v>0</v>
      </c>
      <c r="AZ47" s="404"/>
      <c r="BA47" s="403"/>
      <c r="BB47" s="405"/>
      <c r="BC47" s="405"/>
      <c r="BD47" s="405"/>
      <c r="BE47" s="405"/>
      <c r="BF47" s="405"/>
      <c r="BG47" s="436"/>
    </row>
    <row r="48" spans="1:59" ht="17.25" customHeight="1" thickBot="1">
      <c r="A48" s="561"/>
      <c r="B48" s="603"/>
      <c r="C48" s="555">
        <v>12</v>
      </c>
      <c r="D48" s="556"/>
      <c r="E48" s="64"/>
      <c r="F48" s="25"/>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206"/>
      <c r="AL48" s="66"/>
      <c r="AM48" s="44"/>
      <c r="AN48" s="45"/>
      <c r="AO48" s="46"/>
      <c r="AP48" s="46"/>
      <c r="AQ48" s="46"/>
      <c r="AR48" s="559"/>
      <c r="AS48" s="448"/>
      <c r="AT48" s="449"/>
      <c r="AU48" s="451"/>
      <c r="AV48" s="452"/>
      <c r="AW48" s="428"/>
      <c r="AX48" s="453"/>
      <c r="AY48" s="428"/>
      <c r="AZ48" s="453"/>
      <c r="BA48" s="428"/>
      <c r="BB48" s="435"/>
      <c r="BC48" s="435"/>
      <c r="BD48" s="435"/>
      <c r="BE48" s="435"/>
      <c r="BF48" s="435"/>
      <c r="BG48" s="437"/>
    </row>
    <row r="49" spans="1:59" ht="16.5" customHeight="1">
      <c r="A49" s="561"/>
      <c r="B49" s="603"/>
      <c r="C49" s="555">
        <v>13</v>
      </c>
      <c r="D49" s="556"/>
      <c r="E49" s="65"/>
      <c r="F49" s="47"/>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207"/>
      <c r="AL49" s="67"/>
      <c r="AM49" s="46"/>
      <c r="AN49" s="46"/>
      <c r="AO49" s="46"/>
      <c r="AP49" s="46"/>
      <c r="AQ49" s="46"/>
      <c r="AR49" s="418" t="s">
        <v>192</v>
      </c>
      <c r="AS49" s="421" t="str">
        <f>IFERROR(INDEX($B$11:$F$31,MATCH("多能工",$B$11:$B$31,0),2),"")</f>
        <v/>
      </c>
      <c r="AT49" s="423"/>
      <c r="AU49" s="438" t="str">
        <f>IFERROR(INDEX($B$11:$F$31,MATCH("多能工",$B$11:$B$31,0),5),"")</f>
        <v/>
      </c>
      <c r="AV49" s="439"/>
      <c r="AW49" s="440">
        <f>IF(90000&lt;=AV49,90000,AV49)</f>
        <v>0</v>
      </c>
      <c r="AX49" s="441"/>
      <c r="AY49" s="442">
        <f>IF(10000&lt;=AX49,10000,AX49)</f>
        <v>0</v>
      </c>
      <c r="AZ49" s="441"/>
      <c r="BA49" s="442"/>
      <c r="BB49" s="443"/>
      <c r="BC49" s="443"/>
      <c r="BD49" s="443"/>
      <c r="BE49" s="443"/>
      <c r="BF49" s="444"/>
      <c r="BG49" s="445"/>
    </row>
    <row r="50" spans="1:59" ht="16.5" customHeight="1" thickBot="1">
      <c r="A50" s="604"/>
      <c r="B50" s="605"/>
      <c r="C50" s="608" t="s">
        <v>53</v>
      </c>
      <c r="D50" s="609"/>
      <c r="E50" s="609"/>
      <c r="F50" s="610"/>
      <c r="G50" s="49">
        <f>COUNTIF(G37:G49,"出")</f>
        <v>0</v>
      </c>
      <c r="H50" s="49">
        <f t="shared" ref="H50:AK50" si="14">COUNTIF(H37:H49,"出")</f>
        <v>0</v>
      </c>
      <c r="I50" s="49">
        <f t="shared" si="14"/>
        <v>0</v>
      </c>
      <c r="J50" s="49">
        <f t="shared" si="14"/>
        <v>0</v>
      </c>
      <c r="K50" s="49">
        <f t="shared" si="14"/>
        <v>0</v>
      </c>
      <c r="L50" s="49">
        <f t="shared" si="14"/>
        <v>0</v>
      </c>
      <c r="M50" s="49">
        <f t="shared" si="14"/>
        <v>0</v>
      </c>
      <c r="N50" s="49">
        <f t="shared" si="14"/>
        <v>0</v>
      </c>
      <c r="O50" s="49">
        <f t="shared" si="14"/>
        <v>0</v>
      </c>
      <c r="P50" s="49">
        <f t="shared" si="14"/>
        <v>0</v>
      </c>
      <c r="Q50" s="49">
        <f t="shared" si="14"/>
        <v>0</v>
      </c>
      <c r="R50" s="49">
        <f t="shared" si="14"/>
        <v>0</v>
      </c>
      <c r="S50" s="49">
        <f t="shared" si="14"/>
        <v>0</v>
      </c>
      <c r="T50" s="49">
        <f t="shared" si="14"/>
        <v>0</v>
      </c>
      <c r="U50" s="49">
        <f t="shared" si="14"/>
        <v>0</v>
      </c>
      <c r="V50" s="49">
        <f t="shared" si="14"/>
        <v>0</v>
      </c>
      <c r="W50" s="49">
        <f t="shared" si="14"/>
        <v>0</v>
      </c>
      <c r="X50" s="49">
        <f t="shared" si="14"/>
        <v>0</v>
      </c>
      <c r="Y50" s="49">
        <f t="shared" si="14"/>
        <v>0</v>
      </c>
      <c r="Z50" s="49">
        <f t="shared" si="14"/>
        <v>0</v>
      </c>
      <c r="AA50" s="49">
        <f t="shared" si="14"/>
        <v>0</v>
      </c>
      <c r="AB50" s="49">
        <f t="shared" si="14"/>
        <v>0</v>
      </c>
      <c r="AC50" s="49">
        <f t="shared" si="14"/>
        <v>0</v>
      </c>
      <c r="AD50" s="49">
        <f t="shared" si="14"/>
        <v>0</v>
      </c>
      <c r="AE50" s="49">
        <f t="shared" si="14"/>
        <v>0</v>
      </c>
      <c r="AF50" s="49">
        <f t="shared" si="14"/>
        <v>0</v>
      </c>
      <c r="AG50" s="49">
        <f t="shared" si="14"/>
        <v>0</v>
      </c>
      <c r="AH50" s="49">
        <f t="shared" si="14"/>
        <v>0</v>
      </c>
      <c r="AI50" s="49">
        <f t="shared" si="14"/>
        <v>0</v>
      </c>
      <c r="AJ50" s="49">
        <f t="shared" si="14"/>
        <v>0</v>
      </c>
      <c r="AK50" s="208">
        <f t="shared" si="14"/>
        <v>0</v>
      </c>
      <c r="AL50" s="67"/>
      <c r="AM50" s="46"/>
      <c r="AN50" s="46"/>
      <c r="AO50" s="46"/>
      <c r="AP50" s="46"/>
      <c r="AQ50" s="46"/>
      <c r="AR50" s="419"/>
      <c r="AS50" s="422"/>
      <c r="AT50" s="424"/>
      <c r="AU50" s="413"/>
      <c r="AV50" s="427"/>
      <c r="AW50" s="416"/>
      <c r="AX50" s="404"/>
      <c r="AY50" s="403"/>
      <c r="AZ50" s="404"/>
      <c r="BA50" s="403"/>
      <c r="BB50" s="405"/>
      <c r="BC50" s="405"/>
      <c r="BD50" s="405"/>
      <c r="BE50" s="405"/>
      <c r="BF50" s="406"/>
      <c r="BG50" s="408"/>
    </row>
    <row r="51" spans="1:59" ht="16.5" customHeight="1">
      <c r="AK51" s="46"/>
      <c r="AL51" s="46"/>
      <c r="AM51" s="46"/>
      <c r="AN51" s="46"/>
      <c r="AO51" s="46"/>
      <c r="AP51" s="13"/>
      <c r="AQ51" s="13"/>
      <c r="AR51" s="419"/>
      <c r="AS51" s="409" t="str">
        <f ca="1">IF(AS49="","",IFERROR(INDEX(INDIRECT("$B$" &amp; AS49+11 &amp;  ":$F$31"),MATCH("多能工",INDIRECT("$B$" &amp; AS49+11 &amp; ":$B$31"),0),2),""))</f>
        <v/>
      </c>
      <c r="AT51" s="410"/>
      <c r="AU51" s="425" t="str">
        <f ca="1">IF(AS49="","",IFERROR(INDEX(INDIRECT("$B$" &amp; AS49+11 &amp;  ":$F$31"),MATCH("多能工",INDIRECT("$B$" &amp; AS49+11 &amp; ":$B$31"),0),5),""))</f>
        <v/>
      </c>
      <c r="AV51" s="414"/>
      <c r="AW51" s="416">
        <f>IF(90000&lt;=AV51,90000,AV51)</f>
        <v>0</v>
      </c>
      <c r="AX51" s="404"/>
      <c r="AY51" s="403">
        <f>IF(10000&lt;=AX51,10000,AX51)</f>
        <v>0</v>
      </c>
      <c r="AZ51" s="404"/>
      <c r="BA51" s="403"/>
      <c r="BB51" s="405"/>
      <c r="BC51" s="405"/>
      <c r="BD51" s="405"/>
      <c r="BE51" s="405"/>
      <c r="BF51" s="406"/>
      <c r="BG51" s="407"/>
    </row>
    <row r="52" spans="1:59" ht="16.5" customHeight="1">
      <c r="A52" s="579" t="s">
        <v>54</v>
      </c>
      <c r="B52" s="580"/>
      <c r="C52" s="580"/>
      <c r="D52" s="580"/>
      <c r="E52" s="581"/>
      <c r="F52" s="50" t="s">
        <v>55</v>
      </c>
      <c r="G52" s="51" t="s">
        <v>31</v>
      </c>
      <c r="H52" s="51" t="s">
        <v>29</v>
      </c>
      <c r="I52" s="51" t="s">
        <v>30</v>
      </c>
      <c r="J52" s="51" t="s">
        <v>56</v>
      </c>
      <c r="K52" s="51" t="s">
        <v>57</v>
      </c>
      <c r="L52" s="51" t="s">
        <v>58</v>
      </c>
      <c r="M52" s="51" t="s">
        <v>59</v>
      </c>
      <c r="N52" s="51" t="s">
        <v>60</v>
      </c>
      <c r="O52" s="51" t="s">
        <v>61</v>
      </c>
      <c r="P52" s="51" t="s">
        <v>62</v>
      </c>
      <c r="Q52" s="51" t="s">
        <v>63</v>
      </c>
      <c r="R52" s="51" t="s">
        <v>64</v>
      </c>
      <c r="S52" s="51" t="s">
        <v>65</v>
      </c>
      <c r="T52" s="51" t="s">
        <v>66</v>
      </c>
      <c r="U52" s="51" t="s">
        <v>67</v>
      </c>
      <c r="V52" s="51" t="s">
        <v>68</v>
      </c>
      <c r="W52" s="563" t="s">
        <v>69</v>
      </c>
      <c r="X52" s="564"/>
      <c r="Y52" s="565"/>
      <c r="AL52" s="46"/>
      <c r="AM52" s="46"/>
      <c r="AN52" s="46"/>
      <c r="AO52" s="46"/>
      <c r="AP52" s="46"/>
      <c r="AQ52" s="46"/>
      <c r="AR52" s="419"/>
      <c r="AS52" s="409"/>
      <c r="AT52" s="411"/>
      <c r="AU52" s="426"/>
      <c r="AV52" s="427"/>
      <c r="AW52" s="416"/>
      <c r="AX52" s="404"/>
      <c r="AY52" s="403"/>
      <c r="AZ52" s="404"/>
      <c r="BA52" s="403"/>
      <c r="BB52" s="405"/>
      <c r="BC52" s="405"/>
      <c r="BD52" s="405"/>
      <c r="BE52" s="405"/>
      <c r="BF52" s="406"/>
      <c r="BG52" s="408"/>
    </row>
    <row r="53" spans="1:59" ht="16.5" customHeight="1">
      <c r="A53" s="582"/>
      <c r="B53" s="583"/>
      <c r="C53" s="583"/>
      <c r="D53" s="583"/>
      <c r="E53" s="584"/>
      <c r="F53" s="50" t="s">
        <v>70</v>
      </c>
      <c r="G53" s="52"/>
      <c r="H53" s="52"/>
      <c r="I53" s="52"/>
      <c r="J53" s="52"/>
      <c r="K53" s="52"/>
      <c r="L53" s="52"/>
      <c r="M53" s="52"/>
      <c r="N53" s="52"/>
      <c r="O53" s="52"/>
      <c r="P53" s="52"/>
      <c r="Q53" s="52"/>
      <c r="R53" s="52"/>
      <c r="S53" s="52"/>
      <c r="T53" s="52"/>
      <c r="U53" s="52"/>
      <c r="V53" s="52"/>
      <c r="W53" s="566">
        <f>SUM(G53:S53)</f>
        <v>0</v>
      </c>
      <c r="X53" s="567"/>
      <c r="Y53" s="568"/>
      <c r="AL53" s="46"/>
      <c r="AM53" s="46"/>
      <c r="AN53" s="46"/>
      <c r="AO53" s="46"/>
      <c r="AP53" s="46"/>
      <c r="AQ53" s="46"/>
      <c r="AR53" s="419"/>
      <c r="AS53" s="409" t="str">
        <f ca="1">IF(AS51="","",IFERROR(INDEX(INDIRECT("$B$" &amp; AS51+11 &amp;  ":$F$31"),MATCH("多能工",INDIRECT("$B$" &amp; AS51+11 &amp; ":$B$31"),0),2),""))</f>
        <v/>
      </c>
      <c r="AT53" s="410"/>
      <c r="AU53" s="412" t="str">
        <f ca="1">IF(AS51="","",IFERROR(INDEX(INDIRECT("$B$" &amp; AS51+11 &amp;  ":$F$31"),MATCH("多能工",INDIRECT("$B$" &amp; AS51+11 &amp; ":$B$31"),0),5),""))</f>
        <v/>
      </c>
      <c r="AV53" s="414"/>
      <c r="AW53" s="416">
        <f>IF(90000&lt;=AV53,90000,AV53)</f>
        <v>0</v>
      </c>
      <c r="AX53" s="404"/>
      <c r="AY53" s="403">
        <f>IF(10000&lt;=AX53,10000,AX53)</f>
        <v>0</v>
      </c>
      <c r="AZ53" s="404"/>
      <c r="BA53" s="403"/>
      <c r="BB53" s="405"/>
      <c r="BC53" s="405"/>
      <c r="BD53" s="405"/>
      <c r="BE53" s="405"/>
      <c r="BF53" s="406"/>
      <c r="BG53" s="407"/>
    </row>
    <row r="54" spans="1:59" ht="16.5" customHeight="1" thickBot="1">
      <c r="A54" s="582"/>
      <c r="B54" s="583"/>
      <c r="C54" s="583"/>
      <c r="D54" s="583"/>
      <c r="E54" s="584"/>
      <c r="F54" s="50" t="s">
        <v>71</v>
      </c>
      <c r="G54" s="53">
        <f>AK91</f>
        <v>0</v>
      </c>
      <c r="H54" s="53">
        <f>AK92</f>
        <v>0</v>
      </c>
      <c r="I54" s="53">
        <f>AK93</f>
        <v>0</v>
      </c>
      <c r="J54" s="53">
        <f>AK94</f>
        <v>0</v>
      </c>
      <c r="K54" s="53">
        <f>AK95</f>
        <v>0</v>
      </c>
      <c r="L54" s="53">
        <f>AK96</f>
        <v>0</v>
      </c>
      <c r="M54" s="53">
        <f>AK97</f>
        <v>0</v>
      </c>
      <c r="N54" s="53">
        <f>AK98</f>
        <v>0</v>
      </c>
      <c r="O54" s="53">
        <f>AK99</f>
        <v>0</v>
      </c>
      <c r="P54" s="53">
        <f>AK100</f>
        <v>0</v>
      </c>
      <c r="Q54" s="53">
        <f>AK101</f>
        <v>0</v>
      </c>
      <c r="R54" s="53">
        <f>AK102</f>
        <v>0</v>
      </c>
      <c r="S54" s="53">
        <f>AK103</f>
        <v>0</v>
      </c>
      <c r="T54" s="53">
        <f>AK104</f>
        <v>0</v>
      </c>
      <c r="U54" s="53">
        <f>AK105</f>
        <v>0</v>
      </c>
      <c r="V54" s="53">
        <f>AK106</f>
        <v>0</v>
      </c>
      <c r="W54" s="566">
        <f>SUM(G54:S54)</f>
        <v>0</v>
      </c>
      <c r="X54" s="567"/>
      <c r="Y54" s="568"/>
      <c r="AO54" s="35"/>
      <c r="AP54" s="13"/>
      <c r="AQ54" s="13"/>
      <c r="AR54" s="420"/>
      <c r="AS54" s="409"/>
      <c r="AT54" s="411"/>
      <c r="AU54" s="413"/>
      <c r="AV54" s="415"/>
      <c r="AW54" s="416"/>
      <c r="AX54" s="404"/>
      <c r="AY54" s="403"/>
      <c r="AZ54" s="404"/>
      <c r="BA54" s="403"/>
      <c r="BB54" s="405"/>
      <c r="BC54" s="405"/>
      <c r="BD54" s="405"/>
      <c r="BE54" s="405"/>
      <c r="BF54" s="406"/>
      <c r="BG54" s="417"/>
    </row>
    <row r="55" spans="1:59" ht="16.5" customHeight="1">
      <c r="A55" s="585"/>
      <c r="B55" s="586"/>
      <c r="C55" s="586"/>
      <c r="D55" s="586"/>
      <c r="E55" s="587"/>
      <c r="F55" s="54" t="s">
        <v>72</v>
      </c>
      <c r="G55" s="116">
        <f>G54</f>
        <v>0</v>
      </c>
      <c r="H55" s="116">
        <f t="shared" ref="H55:V55" si="15">H54</f>
        <v>0</v>
      </c>
      <c r="I55" s="116">
        <f t="shared" si="15"/>
        <v>0</v>
      </c>
      <c r="J55" s="116">
        <f t="shared" si="15"/>
        <v>0</v>
      </c>
      <c r="K55" s="116">
        <f t="shared" si="15"/>
        <v>0</v>
      </c>
      <c r="L55" s="116">
        <f t="shared" si="15"/>
        <v>0</v>
      </c>
      <c r="M55" s="116">
        <f t="shared" si="15"/>
        <v>0</v>
      </c>
      <c r="N55" s="116">
        <f t="shared" si="15"/>
        <v>0</v>
      </c>
      <c r="O55" s="116">
        <f t="shared" si="15"/>
        <v>0</v>
      </c>
      <c r="P55" s="116">
        <f t="shared" si="15"/>
        <v>0</v>
      </c>
      <c r="Q55" s="116">
        <f t="shared" si="15"/>
        <v>0</v>
      </c>
      <c r="R55" s="116">
        <f t="shared" si="15"/>
        <v>0</v>
      </c>
      <c r="S55" s="116">
        <f t="shared" si="15"/>
        <v>0</v>
      </c>
      <c r="T55" s="116">
        <f t="shared" si="15"/>
        <v>0</v>
      </c>
      <c r="U55" s="116">
        <f t="shared" si="15"/>
        <v>0</v>
      </c>
      <c r="V55" s="116">
        <f t="shared" si="15"/>
        <v>0</v>
      </c>
      <c r="W55" s="569">
        <f>SUM(G55:S55)</f>
        <v>0</v>
      </c>
      <c r="X55" s="569"/>
      <c r="Y55" s="569"/>
      <c r="Z55" s="4" t="s">
        <v>73</v>
      </c>
      <c r="AO55" s="35"/>
      <c r="AP55" s="13"/>
      <c r="AQ55" s="13"/>
      <c r="AR55" s="390" t="s">
        <v>193</v>
      </c>
      <c r="AS55" s="391"/>
      <c r="AT55" s="392"/>
      <c r="AU55" s="396"/>
      <c r="AV55" s="371">
        <f>SUM(AV9:AV18,AV49:AV54)</f>
        <v>0</v>
      </c>
      <c r="AW55" s="399">
        <f t="shared" ref="AW55:BF55" si="16">SUM(AW9:AW18,AW49:AW54)</f>
        <v>0</v>
      </c>
      <c r="AX55" s="383">
        <f t="shared" si="16"/>
        <v>0</v>
      </c>
      <c r="AY55" s="385">
        <f t="shared" si="16"/>
        <v>0</v>
      </c>
      <c r="AZ55" s="371">
        <f t="shared" si="16"/>
        <v>0</v>
      </c>
      <c r="BA55" s="399">
        <f t="shared" si="16"/>
        <v>0</v>
      </c>
      <c r="BB55" s="401">
        <f t="shared" si="16"/>
        <v>0</v>
      </c>
      <c r="BC55" s="369">
        <f t="shared" si="16"/>
        <v>0</v>
      </c>
      <c r="BD55" s="369">
        <f t="shared" si="16"/>
        <v>0</v>
      </c>
      <c r="BE55" s="383">
        <f t="shared" ref="BE55" si="17">SUM(BE9:BE18,BE49:BE54)</f>
        <v>0</v>
      </c>
      <c r="BF55" s="371">
        <f t="shared" si="16"/>
        <v>0</v>
      </c>
      <c r="BG55" s="373"/>
    </row>
    <row r="56" spans="1:59" ht="13.5" customHeight="1" thickBot="1">
      <c r="AO56" s="13"/>
      <c r="AP56" s="13"/>
      <c r="AQ56" s="13"/>
      <c r="AR56" s="393"/>
      <c r="AS56" s="394"/>
      <c r="AT56" s="395"/>
      <c r="AU56" s="397"/>
      <c r="AV56" s="398"/>
      <c r="AW56" s="400"/>
      <c r="AX56" s="384"/>
      <c r="AY56" s="386"/>
      <c r="AZ56" s="398"/>
      <c r="BA56" s="400"/>
      <c r="BB56" s="402"/>
      <c r="BC56" s="370"/>
      <c r="BD56" s="370"/>
      <c r="BE56" s="387"/>
      <c r="BF56" s="372"/>
      <c r="BG56" s="374"/>
    </row>
    <row r="57" spans="1:59" ht="13.5" hidden="1" customHeight="1">
      <c r="AO57" s="13"/>
      <c r="AP57" s="13"/>
      <c r="AQ57" s="13"/>
      <c r="AR57" s="375" t="s">
        <v>185</v>
      </c>
      <c r="AS57" s="376"/>
      <c r="AT57" s="377"/>
      <c r="AU57" s="381"/>
      <c r="AV57" s="383">
        <f>SUM(AV19:AV48)</f>
        <v>0</v>
      </c>
      <c r="AW57" s="385">
        <f t="shared" ref="AW57:BF57" si="18">SUM(AW19:AW48)</f>
        <v>0</v>
      </c>
      <c r="AX57" s="383">
        <f t="shared" si="18"/>
        <v>0</v>
      </c>
      <c r="AY57" s="385">
        <f t="shared" si="18"/>
        <v>0</v>
      </c>
      <c r="AZ57" s="383">
        <f t="shared" si="18"/>
        <v>0</v>
      </c>
      <c r="BA57" s="385">
        <f t="shared" si="18"/>
        <v>0</v>
      </c>
      <c r="BB57" s="369">
        <f t="shared" si="18"/>
        <v>0</v>
      </c>
      <c r="BC57" s="369">
        <f t="shared" si="18"/>
        <v>0</v>
      </c>
      <c r="BD57" s="369">
        <f t="shared" si="18"/>
        <v>0</v>
      </c>
      <c r="BE57" s="383">
        <f t="shared" ref="BE57" si="19">SUM(BE19:BE48)</f>
        <v>0</v>
      </c>
      <c r="BF57" s="383">
        <f t="shared" si="18"/>
        <v>0</v>
      </c>
      <c r="BG57" s="388"/>
    </row>
    <row r="58" spans="1:59" ht="13.5" hidden="1" customHeight="1" thickBot="1">
      <c r="AO58" s="13"/>
      <c r="AP58" s="13"/>
      <c r="AQ58" s="13"/>
      <c r="AR58" s="378"/>
      <c r="AS58" s="379"/>
      <c r="AT58" s="380"/>
      <c r="AU58" s="382"/>
      <c r="AV58" s="384"/>
      <c r="AW58" s="386"/>
      <c r="AX58" s="384"/>
      <c r="AY58" s="386"/>
      <c r="AZ58" s="384"/>
      <c r="BA58" s="386"/>
      <c r="BB58" s="370"/>
      <c r="BC58" s="370"/>
      <c r="BD58" s="370"/>
      <c r="BE58" s="387"/>
      <c r="BF58" s="387"/>
      <c r="BG58" s="389"/>
    </row>
    <row r="59" spans="1:59" ht="15" customHeight="1">
      <c r="AO59" s="13"/>
      <c r="AP59" s="13"/>
      <c r="AQ59" s="13"/>
      <c r="AR59" s="363" t="s">
        <v>136</v>
      </c>
      <c r="AS59" s="364"/>
      <c r="AT59" s="364"/>
      <c r="AU59" s="87"/>
      <c r="AV59" s="88">
        <f t="shared" ref="AV59:BF59" si="20">SUM(AV9:AV18)</f>
        <v>0</v>
      </c>
      <c r="AW59" s="265">
        <f t="shared" si="20"/>
        <v>0</v>
      </c>
      <c r="AX59" s="90">
        <f t="shared" si="20"/>
        <v>0</v>
      </c>
      <c r="AY59" s="91">
        <f t="shared" si="20"/>
        <v>0</v>
      </c>
      <c r="AZ59" s="88">
        <f t="shared" si="20"/>
        <v>0</v>
      </c>
      <c r="BA59" s="265">
        <f t="shared" si="20"/>
        <v>0</v>
      </c>
      <c r="BB59" s="271">
        <f t="shared" si="20"/>
        <v>0</v>
      </c>
      <c r="BC59" s="93">
        <f t="shared" si="20"/>
        <v>0</v>
      </c>
      <c r="BD59" s="93">
        <f t="shared" si="20"/>
        <v>0</v>
      </c>
      <c r="BE59" s="93">
        <f t="shared" ref="BE59" si="21">SUM(BE9:BE18)</f>
        <v>0</v>
      </c>
      <c r="BF59" s="93">
        <f t="shared" si="20"/>
        <v>0</v>
      </c>
      <c r="BG59" s="94"/>
    </row>
    <row r="60" spans="1:59" ht="15" hidden="1" customHeight="1">
      <c r="AO60" s="13"/>
      <c r="AP60" s="13"/>
      <c r="AQ60" s="13"/>
      <c r="AR60" s="365" t="s">
        <v>179</v>
      </c>
      <c r="AS60" s="366"/>
      <c r="AT60" s="366"/>
      <c r="AU60" s="220"/>
      <c r="AV60" s="96">
        <f t="shared" ref="AV60:BF60" si="22">SUM(AV19:AV28)</f>
        <v>0</v>
      </c>
      <c r="AW60" s="97">
        <f t="shared" si="22"/>
        <v>0</v>
      </c>
      <c r="AX60" s="96">
        <f t="shared" si="22"/>
        <v>0</v>
      </c>
      <c r="AY60" s="97">
        <f t="shared" si="22"/>
        <v>0</v>
      </c>
      <c r="AZ60" s="96">
        <f t="shared" si="22"/>
        <v>0</v>
      </c>
      <c r="BA60" s="97">
        <f t="shared" si="22"/>
        <v>0</v>
      </c>
      <c r="BB60" s="272">
        <f t="shared" si="22"/>
        <v>0</v>
      </c>
      <c r="BC60" s="272">
        <f t="shared" si="22"/>
        <v>0</v>
      </c>
      <c r="BD60" s="272">
        <f t="shared" si="22"/>
        <v>0</v>
      </c>
      <c r="BE60" s="272">
        <f t="shared" ref="BE60" si="23">SUM(BE19:BE28)</f>
        <v>0</v>
      </c>
      <c r="BF60" s="272">
        <f t="shared" si="22"/>
        <v>0</v>
      </c>
      <c r="BG60" s="275"/>
    </row>
    <row r="61" spans="1:59" ht="15" hidden="1" customHeight="1">
      <c r="AO61" s="13"/>
      <c r="AP61" s="13"/>
      <c r="AQ61" s="13"/>
      <c r="AR61" s="365" t="s">
        <v>180</v>
      </c>
      <c r="AS61" s="366"/>
      <c r="AT61" s="366"/>
      <c r="AU61" s="220"/>
      <c r="AV61" s="96">
        <f t="shared" ref="AV61:BF61" si="24">SUM(AV29:AV38)</f>
        <v>0</v>
      </c>
      <c r="AW61" s="97">
        <f t="shared" si="24"/>
        <v>0</v>
      </c>
      <c r="AX61" s="96">
        <f t="shared" si="24"/>
        <v>0</v>
      </c>
      <c r="AY61" s="97">
        <f t="shared" si="24"/>
        <v>0</v>
      </c>
      <c r="AZ61" s="96">
        <f t="shared" si="24"/>
        <v>0</v>
      </c>
      <c r="BA61" s="97">
        <f t="shared" si="24"/>
        <v>0</v>
      </c>
      <c r="BB61" s="272">
        <f t="shared" si="24"/>
        <v>0</v>
      </c>
      <c r="BC61" s="272">
        <f t="shared" si="24"/>
        <v>0</v>
      </c>
      <c r="BD61" s="272">
        <f t="shared" si="24"/>
        <v>0</v>
      </c>
      <c r="BE61" s="272">
        <f t="shared" ref="BE61" si="25">SUM(BE29:BE38)</f>
        <v>0</v>
      </c>
      <c r="BF61" s="272">
        <f t="shared" si="24"/>
        <v>0</v>
      </c>
      <c r="BG61" s="275"/>
    </row>
    <row r="62" spans="1:59" ht="15" hidden="1" customHeight="1">
      <c r="AO62" s="13"/>
      <c r="AP62" s="13"/>
      <c r="AQ62" s="13"/>
      <c r="AR62" s="365" t="s">
        <v>181</v>
      </c>
      <c r="AS62" s="366"/>
      <c r="AT62" s="366"/>
      <c r="AU62" s="220"/>
      <c r="AV62" s="96">
        <f t="shared" ref="AV62:BF62" si="26">SUM(AV39:AV48)</f>
        <v>0</v>
      </c>
      <c r="AW62" s="97">
        <f t="shared" si="26"/>
        <v>0</v>
      </c>
      <c r="AX62" s="96">
        <f t="shared" si="26"/>
        <v>0</v>
      </c>
      <c r="AY62" s="97">
        <f t="shared" si="26"/>
        <v>0</v>
      </c>
      <c r="AZ62" s="96">
        <f t="shared" si="26"/>
        <v>0</v>
      </c>
      <c r="BA62" s="97">
        <f t="shared" si="26"/>
        <v>0</v>
      </c>
      <c r="BB62" s="272">
        <f t="shared" si="26"/>
        <v>0</v>
      </c>
      <c r="BC62" s="272">
        <f t="shared" si="26"/>
        <v>0</v>
      </c>
      <c r="BD62" s="272">
        <f t="shared" si="26"/>
        <v>0</v>
      </c>
      <c r="BE62" s="272">
        <f t="shared" ref="BE62" si="27">SUM(BE39:BE48)</f>
        <v>0</v>
      </c>
      <c r="BF62" s="272">
        <f t="shared" si="26"/>
        <v>0</v>
      </c>
      <c r="BG62" s="275"/>
    </row>
    <row r="63" spans="1:59" ht="15" customHeight="1" thickBot="1">
      <c r="AO63" s="55"/>
      <c r="AP63" s="55"/>
      <c r="AQ63" s="55"/>
      <c r="AR63" s="367" t="s">
        <v>194</v>
      </c>
      <c r="AS63" s="368"/>
      <c r="AT63" s="368"/>
      <c r="AU63" s="99"/>
      <c r="AV63" s="100">
        <f>SUM(AV49:AV54)</f>
        <v>0</v>
      </c>
      <c r="AW63" s="268">
        <f>SUM(AW49:AW54)</f>
        <v>0</v>
      </c>
      <c r="AX63" s="266"/>
      <c r="AY63" s="267"/>
      <c r="AZ63" s="101"/>
      <c r="BA63" s="102"/>
      <c r="BB63" s="273"/>
      <c r="BC63" s="273"/>
      <c r="BD63" s="269"/>
      <c r="BE63" s="269"/>
      <c r="BF63" s="274">
        <f>SUM(BF49:BF54)</f>
        <v>0</v>
      </c>
      <c r="BG63" s="104"/>
    </row>
    <row r="64" spans="1:59" ht="13.5" customHeight="1">
      <c r="AO64" s="55"/>
      <c r="AP64" s="55"/>
      <c r="AQ64" s="55"/>
      <c r="AR64" s="242"/>
      <c r="AS64" s="242"/>
      <c r="AT64" s="242"/>
      <c r="AU64" s="252"/>
      <c r="AV64" s="253"/>
      <c r="AW64" s="253"/>
      <c r="AX64" s="254"/>
      <c r="AY64" s="254"/>
      <c r="AZ64" s="255"/>
      <c r="BA64" s="255"/>
      <c r="BB64" s="255"/>
      <c r="BC64" s="255"/>
      <c r="BD64" s="254"/>
      <c r="BE64" s="254"/>
      <c r="BF64" s="254"/>
      <c r="BG64" s="7"/>
    </row>
    <row r="65" spans="11:43" ht="13.5" hidden="1" customHeight="1">
      <c r="K65" s="56" t="s">
        <v>74</v>
      </c>
      <c r="AO65" s="35"/>
      <c r="AP65" s="35"/>
      <c r="AQ65" s="35"/>
    </row>
    <row r="66" spans="11:43" ht="13.5" hidden="1" customHeight="1">
      <c r="AO66" s="35"/>
      <c r="AP66" s="35"/>
      <c r="AQ66" s="35"/>
    </row>
    <row r="67" spans="11:43" ht="13.5" hidden="1" customHeight="1">
      <c r="K67" s="56" t="s">
        <v>5</v>
      </c>
      <c r="L67" s="56" t="s">
        <v>75</v>
      </c>
      <c r="AO67" s="35"/>
      <c r="AP67" s="35"/>
      <c r="AQ67" s="35"/>
    </row>
    <row r="68" spans="11:43" ht="13.5" hidden="1" customHeight="1">
      <c r="K68" s="56" t="s">
        <v>76</v>
      </c>
      <c r="L68" s="4" t="s">
        <v>77</v>
      </c>
      <c r="AO68" s="35"/>
      <c r="AP68" s="35"/>
      <c r="AQ68" s="35"/>
    </row>
    <row r="69" spans="11:43" ht="13.5" hidden="1" customHeight="1">
      <c r="K69" s="56" t="s">
        <v>78</v>
      </c>
      <c r="L69" s="56" t="s">
        <v>79</v>
      </c>
    </row>
    <row r="70" spans="11:43" ht="13.5" hidden="1" customHeight="1">
      <c r="K70" s="56" t="s">
        <v>80</v>
      </c>
      <c r="L70" s="56" t="s">
        <v>81</v>
      </c>
    </row>
    <row r="71" spans="11:43" ht="13.5" hidden="1" customHeight="1">
      <c r="K71" s="56" t="s">
        <v>82</v>
      </c>
      <c r="L71" s="56" t="s">
        <v>83</v>
      </c>
    </row>
    <row r="72" spans="11:43" ht="13.5" hidden="1" customHeight="1">
      <c r="K72" s="56" t="s">
        <v>84</v>
      </c>
      <c r="L72" s="56" t="s">
        <v>85</v>
      </c>
    </row>
    <row r="73" spans="11:43" ht="13.5" hidden="1" customHeight="1">
      <c r="K73" s="56" t="s">
        <v>86</v>
      </c>
      <c r="L73" s="56" t="s">
        <v>87</v>
      </c>
    </row>
    <row r="74" spans="11:43" ht="13.5" hidden="1" customHeight="1">
      <c r="K74" s="56" t="s">
        <v>88</v>
      </c>
      <c r="L74" s="56" t="s">
        <v>89</v>
      </c>
    </row>
    <row r="75" spans="11:43" ht="13.5" hidden="1" customHeight="1">
      <c r="K75" s="56" t="s">
        <v>90</v>
      </c>
      <c r="L75" s="56" t="s">
        <v>91</v>
      </c>
    </row>
    <row r="76" spans="11:43" ht="13.5" hidden="1" customHeight="1">
      <c r="K76" s="56" t="s">
        <v>92</v>
      </c>
      <c r="L76" s="56" t="s">
        <v>93</v>
      </c>
    </row>
    <row r="77" spans="11:43" ht="13.5" hidden="1" customHeight="1">
      <c r="K77" s="56" t="s">
        <v>94</v>
      </c>
      <c r="L77" s="56" t="s">
        <v>95</v>
      </c>
      <c r="U77" s="56"/>
      <c r="V77" s="56"/>
    </row>
    <row r="78" spans="11:43" ht="13.5" hidden="1" customHeight="1">
      <c r="K78" s="56" t="s">
        <v>96</v>
      </c>
      <c r="L78" s="56" t="s">
        <v>97</v>
      </c>
      <c r="U78" s="56"/>
      <c r="V78" s="56"/>
    </row>
    <row r="79" spans="11:43" ht="13.5" hidden="1" customHeight="1">
      <c r="K79" s="56" t="s">
        <v>98</v>
      </c>
      <c r="L79" s="56" t="s">
        <v>99</v>
      </c>
      <c r="U79" s="56"/>
      <c r="V79" s="56"/>
    </row>
    <row r="80" spans="11:43" ht="13.5" hidden="1" customHeight="1">
      <c r="K80" s="56" t="s">
        <v>100</v>
      </c>
      <c r="L80" s="56" t="s">
        <v>101</v>
      </c>
    </row>
    <row r="81" spans="5:37" ht="13.5" hidden="1" customHeight="1">
      <c r="K81" s="4" t="s">
        <v>102</v>
      </c>
      <c r="L81" s="4" t="s">
        <v>103</v>
      </c>
    </row>
    <row r="82" spans="5:37" ht="13.5" hidden="1" customHeight="1">
      <c r="K82" s="4" t="s">
        <v>68</v>
      </c>
      <c r="L82" s="4" t="s">
        <v>104</v>
      </c>
    </row>
    <row r="83" spans="5:37" ht="13.5" hidden="1" customHeight="1">
      <c r="K83" s="56" t="s">
        <v>66</v>
      </c>
      <c r="L83" s="56" t="s">
        <v>105</v>
      </c>
    </row>
    <row r="84" spans="5:37" ht="13.5" hidden="1" customHeight="1"/>
    <row r="85" spans="5:37" ht="13.5" hidden="1" customHeight="1"/>
    <row r="86" spans="5:37" ht="13.5" hidden="1" customHeight="1"/>
    <row r="87" spans="5:37" ht="13.5" hidden="1" customHeight="1"/>
    <row r="88" spans="5:37" ht="13.5" hidden="1" customHeight="1"/>
    <row r="89" spans="5:37" ht="13.5" hidden="1" customHeight="1"/>
    <row r="90" spans="5:37" ht="13.5" hidden="1" customHeight="1">
      <c r="E90" s="53"/>
      <c r="F90" s="57">
        <v>1</v>
      </c>
      <c r="G90" s="57">
        <v>2</v>
      </c>
      <c r="H90" s="57">
        <v>3</v>
      </c>
      <c r="I90" s="57">
        <v>4</v>
      </c>
      <c r="J90" s="57">
        <v>5</v>
      </c>
      <c r="K90" s="57">
        <v>6</v>
      </c>
      <c r="L90" s="57">
        <v>7</v>
      </c>
      <c r="M90" s="57">
        <v>8</v>
      </c>
      <c r="N90" s="57">
        <v>9</v>
      </c>
      <c r="O90" s="57">
        <v>10</v>
      </c>
      <c r="P90" s="57">
        <v>11</v>
      </c>
      <c r="Q90" s="57">
        <v>12</v>
      </c>
      <c r="R90" s="57">
        <v>13</v>
      </c>
      <c r="S90" s="57">
        <v>14</v>
      </c>
      <c r="T90" s="57">
        <v>15</v>
      </c>
      <c r="U90" s="57">
        <v>16</v>
      </c>
      <c r="V90" s="57">
        <v>17</v>
      </c>
      <c r="W90" s="57">
        <v>18</v>
      </c>
      <c r="X90" s="57">
        <v>19</v>
      </c>
      <c r="Y90" s="57">
        <v>20</v>
      </c>
      <c r="Z90" s="57">
        <v>21</v>
      </c>
      <c r="AA90" s="57">
        <v>22</v>
      </c>
      <c r="AB90" s="57">
        <v>23</v>
      </c>
      <c r="AC90" s="57">
        <v>24</v>
      </c>
      <c r="AD90" s="57">
        <v>25</v>
      </c>
      <c r="AE90" s="57">
        <v>26</v>
      </c>
      <c r="AF90" s="57">
        <v>27</v>
      </c>
      <c r="AG90" s="57">
        <v>28</v>
      </c>
      <c r="AH90" s="57">
        <v>29</v>
      </c>
      <c r="AI90" s="57">
        <v>30</v>
      </c>
      <c r="AJ90" s="58">
        <v>31</v>
      </c>
      <c r="AK90" s="51" t="s">
        <v>37</v>
      </c>
    </row>
    <row r="91" spans="5:37" ht="13.5" hidden="1" customHeight="1">
      <c r="E91" s="51" t="s">
        <v>31</v>
      </c>
      <c r="F91" s="53">
        <f t="shared" ref="F91:AJ91" si="28">IF(COUNTIF(G$11:G$30,$E91)=0,0,1)</f>
        <v>0</v>
      </c>
      <c r="G91" s="53">
        <f t="shared" si="28"/>
        <v>0</v>
      </c>
      <c r="H91" s="53">
        <f t="shared" si="28"/>
        <v>0</v>
      </c>
      <c r="I91" s="53">
        <f t="shared" si="28"/>
        <v>0</v>
      </c>
      <c r="J91" s="53">
        <f t="shared" si="28"/>
        <v>0</v>
      </c>
      <c r="K91" s="53">
        <f t="shared" si="28"/>
        <v>0</v>
      </c>
      <c r="L91" s="53">
        <f t="shared" si="28"/>
        <v>0</v>
      </c>
      <c r="M91" s="53">
        <f t="shared" si="28"/>
        <v>0</v>
      </c>
      <c r="N91" s="53">
        <f t="shared" si="28"/>
        <v>0</v>
      </c>
      <c r="O91" s="53">
        <f t="shared" si="28"/>
        <v>0</v>
      </c>
      <c r="P91" s="53">
        <f t="shared" si="28"/>
        <v>0</v>
      </c>
      <c r="Q91" s="53">
        <f t="shared" si="28"/>
        <v>0</v>
      </c>
      <c r="R91" s="53">
        <f t="shared" si="28"/>
        <v>0</v>
      </c>
      <c r="S91" s="53">
        <f t="shared" si="28"/>
        <v>0</v>
      </c>
      <c r="T91" s="53">
        <f t="shared" si="28"/>
        <v>0</v>
      </c>
      <c r="U91" s="53">
        <f t="shared" si="28"/>
        <v>0</v>
      </c>
      <c r="V91" s="53">
        <f t="shared" si="28"/>
        <v>0</v>
      </c>
      <c r="W91" s="53">
        <f t="shared" si="28"/>
        <v>0</v>
      </c>
      <c r="X91" s="53">
        <f t="shared" si="28"/>
        <v>0</v>
      </c>
      <c r="Y91" s="53">
        <f t="shared" si="28"/>
        <v>0</v>
      </c>
      <c r="Z91" s="53">
        <f t="shared" si="28"/>
        <v>0</v>
      </c>
      <c r="AA91" s="53">
        <f t="shared" si="28"/>
        <v>0</v>
      </c>
      <c r="AB91" s="53">
        <f t="shared" si="28"/>
        <v>0</v>
      </c>
      <c r="AC91" s="53">
        <f t="shared" si="28"/>
        <v>0</v>
      </c>
      <c r="AD91" s="53">
        <f t="shared" si="28"/>
        <v>0</v>
      </c>
      <c r="AE91" s="53">
        <f t="shared" si="28"/>
        <v>0</v>
      </c>
      <c r="AF91" s="53">
        <f t="shared" si="28"/>
        <v>0</v>
      </c>
      <c r="AG91" s="53">
        <f t="shared" si="28"/>
        <v>0</v>
      </c>
      <c r="AH91" s="53">
        <f t="shared" si="28"/>
        <v>0</v>
      </c>
      <c r="AI91" s="53">
        <f t="shared" si="28"/>
        <v>0</v>
      </c>
      <c r="AJ91" s="53">
        <f t="shared" si="28"/>
        <v>0</v>
      </c>
      <c r="AK91" s="53">
        <f>COUNTIF(F91:AJ91,1)</f>
        <v>0</v>
      </c>
    </row>
    <row r="92" spans="5:37" ht="13.5" hidden="1" customHeight="1">
      <c r="E92" s="51" t="s">
        <v>29</v>
      </c>
      <c r="F92" s="53">
        <f t="shared" ref="F92:AJ92" si="29">IF(COUNTIF(G$11:G$30,$E92)=0,0,1)</f>
        <v>0</v>
      </c>
      <c r="G92" s="53">
        <f t="shared" si="29"/>
        <v>0</v>
      </c>
      <c r="H92" s="53">
        <f t="shared" si="29"/>
        <v>0</v>
      </c>
      <c r="I92" s="53">
        <f t="shared" si="29"/>
        <v>0</v>
      </c>
      <c r="J92" s="53">
        <f t="shared" si="29"/>
        <v>0</v>
      </c>
      <c r="K92" s="53">
        <f t="shared" si="29"/>
        <v>0</v>
      </c>
      <c r="L92" s="53">
        <f t="shared" si="29"/>
        <v>0</v>
      </c>
      <c r="M92" s="53">
        <f t="shared" si="29"/>
        <v>0</v>
      </c>
      <c r="N92" s="53">
        <f t="shared" si="29"/>
        <v>0</v>
      </c>
      <c r="O92" s="53">
        <f t="shared" si="29"/>
        <v>0</v>
      </c>
      <c r="P92" s="53">
        <f t="shared" si="29"/>
        <v>0</v>
      </c>
      <c r="Q92" s="53">
        <f t="shared" si="29"/>
        <v>0</v>
      </c>
      <c r="R92" s="53">
        <f t="shared" si="29"/>
        <v>0</v>
      </c>
      <c r="S92" s="53">
        <f t="shared" si="29"/>
        <v>0</v>
      </c>
      <c r="T92" s="53">
        <f t="shared" si="29"/>
        <v>0</v>
      </c>
      <c r="U92" s="53">
        <f t="shared" si="29"/>
        <v>0</v>
      </c>
      <c r="V92" s="53">
        <f t="shared" si="29"/>
        <v>0</v>
      </c>
      <c r="W92" s="53">
        <f t="shared" si="29"/>
        <v>0</v>
      </c>
      <c r="X92" s="53">
        <f t="shared" si="29"/>
        <v>0</v>
      </c>
      <c r="Y92" s="53">
        <f t="shared" si="29"/>
        <v>0</v>
      </c>
      <c r="Z92" s="53">
        <f t="shared" si="29"/>
        <v>0</v>
      </c>
      <c r="AA92" s="53">
        <f t="shared" si="29"/>
        <v>0</v>
      </c>
      <c r="AB92" s="53">
        <f t="shared" si="29"/>
        <v>0</v>
      </c>
      <c r="AC92" s="53">
        <f t="shared" si="29"/>
        <v>0</v>
      </c>
      <c r="AD92" s="53">
        <f t="shared" si="29"/>
        <v>0</v>
      </c>
      <c r="AE92" s="53">
        <f t="shared" si="29"/>
        <v>0</v>
      </c>
      <c r="AF92" s="53">
        <f t="shared" si="29"/>
        <v>0</v>
      </c>
      <c r="AG92" s="53">
        <f t="shared" si="29"/>
        <v>0</v>
      </c>
      <c r="AH92" s="53">
        <f t="shared" si="29"/>
        <v>0</v>
      </c>
      <c r="AI92" s="53">
        <f t="shared" si="29"/>
        <v>0</v>
      </c>
      <c r="AJ92" s="53">
        <f t="shared" si="29"/>
        <v>0</v>
      </c>
      <c r="AK92" s="53">
        <f t="shared" ref="AK92:AK106" si="30">COUNTIF(F92:AJ92,1)</f>
        <v>0</v>
      </c>
    </row>
    <row r="93" spans="5:37" ht="13.5" hidden="1" customHeight="1">
      <c r="E93" s="51" t="s">
        <v>30</v>
      </c>
      <c r="F93" s="53">
        <f t="shared" ref="F93:AJ93" si="31">IF(COUNTIF(G$11:G$30,$E93)=0,0,1)</f>
        <v>0</v>
      </c>
      <c r="G93" s="53">
        <f t="shared" si="31"/>
        <v>0</v>
      </c>
      <c r="H93" s="53">
        <f t="shared" si="31"/>
        <v>0</v>
      </c>
      <c r="I93" s="53">
        <f t="shared" si="31"/>
        <v>0</v>
      </c>
      <c r="J93" s="53">
        <f t="shared" si="31"/>
        <v>0</v>
      </c>
      <c r="K93" s="53">
        <f t="shared" si="31"/>
        <v>0</v>
      </c>
      <c r="L93" s="53">
        <f t="shared" si="31"/>
        <v>0</v>
      </c>
      <c r="M93" s="53">
        <f t="shared" si="31"/>
        <v>0</v>
      </c>
      <c r="N93" s="53">
        <f t="shared" si="31"/>
        <v>0</v>
      </c>
      <c r="O93" s="53">
        <f t="shared" si="31"/>
        <v>0</v>
      </c>
      <c r="P93" s="53">
        <f t="shared" si="31"/>
        <v>0</v>
      </c>
      <c r="Q93" s="53">
        <f t="shared" si="31"/>
        <v>0</v>
      </c>
      <c r="R93" s="53">
        <f t="shared" si="31"/>
        <v>0</v>
      </c>
      <c r="S93" s="53">
        <f t="shared" si="31"/>
        <v>0</v>
      </c>
      <c r="T93" s="53">
        <f t="shared" si="31"/>
        <v>0</v>
      </c>
      <c r="U93" s="53">
        <f t="shared" si="31"/>
        <v>0</v>
      </c>
      <c r="V93" s="53">
        <f t="shared" si="31"/>
        <v>0</v>
      </c>
      <c r="W93" s="53">
        <f t="shared" si="31"/>
        <v>0</v>
      </c>
      <c r="X93" s="53">
        <f t="shared" si="31"/>
        <v>0</v>
      </c>
      <c r="Y93" s="53">
        <f t="shared" si="31"/>
        <v>0</v>
      </c>
      <c r="Z93" s="53">
        <f t="shared" si="31"/>
        <v>0</v>
      </c>
      <c r="AA93" s="53">
        <f t="shared" si="31"/>
        <v>0</v>
      </c>
      <c r="AB93" s="53">
        <f t="shared" si="31"/>
        <v>0</v>
      </c>
      <c r="AC93" s="53">
        <f t="shared" si="31"/>
        <v>0</v>
      </c>
      <c r="AD93" s="53">
        <f t="shared" si="31"/>
        <v>0</v>
      </c>
      <c r="AE93" s="53">
        <f t="shared" si="31"/>
        <v>0</v>
      </c>
      <c r="AF93" s="53">
        <f t="shared" si="31"/>
        <v>0</v>
      </c>
      <c r="AG93" s="53">
        <f t="shared" si="31"/>
        <v>0</v>
      </c>
      <c r="AH93" s="53">
        <f t="shared" si="31"/>
        <v>0</v>
      </c>
      <c r="AI93" s="53">
        <f t="shared" si="31"/>
        <v>0</v>
      </c>
      <c r="AJ93" s="53">
        <f t="shared" si="31"/>
        <v>0</v>
      </c>
      <c r="AK93" s="53">
        <f t="shared" si="30"/>
        <v>0</v>
      </c>
    </row>
    <row r="94" spans="5:37" ht="13.5" hidden="1" customHeight="1">
      <c r="E94" s="51" t="s">
        <v>56</v>
      </c>
      <c r="F94" s="53">
        <f t="shared" ref="F94:AJ94" si="32">IF(COUNTIF(G$11:G$30,$E94)=0,0,1)</f>
        <v>0</v>
      </c>
      <c r="G94" s="53">
        <f t="shared" si="32"/>
        <v>0</v>
      </c>
      <c r="H94" s="53">
        <f t="shared" si="32"/>
        <v>0</v>
      </c>
      <c r="I94" s="53">
        <f t="shared" si="32"/>
        <v>0</v>
      </c>
      <c r="J94" s="53">
        <f t="shared" si="32"/>
        <v>0</v>
      </c>
      <c r="K94" s="53">
        <f t="shared" si="32"/>
        <v>0</v>
      </c>
      <c r="L94" s="53">
        <f t="shared" si="32"/>
        <v>0</v>
      </c>
      <c r="M94" s="53">
        <f t="shared" si="32"/>
        <v>0</v>
      </c>
      <c r="N94" s="53">
        <f t="shared" si="32"/>
        <v>0</v>
      </c>
      <c r="O94" s="53">
        <f t="shared" si="32"/>
        <v>0</v>
      </c>
      <c r="P94" s="53">
        <f t="shared" si="32"/>
        <v>0</v>
      </c>
      <c r="Q94" s="53">
        <f t="shared" si="32"/>
        <v>0</v>
      </c>
      <c r="R94" s="53">
        <f t="shared" si="32"/>
        <v>0</v>
      </c>
      <c r="S94" s="53">
        <f t="shared" si="32"/>
        <v>0</v>
      </c>
      <c r="T94" s="53">
        <f t="shared" si="32"/>
        <v>0</v>
      </c>
      <c r="U94" s="53">
        <f t="shared" si="32"/>
        <v>0</v>
      </c>
      <c r="V94" s="53">
        <f t="shared" si="32"/>
        <v>0</v>
      </c>
      <c r="W94" s="53">
        <f t="shared" si="32"/>
        <v>0</v>
      </c>
      <c r="X94" s="53">
        <f t="shared" si="32"/>
        <v>0</v>
      </c>
      <c r="Y94" s="53">
        <f t="shared" si="32"/>
        <v>0</v>
      </c>
      <c r="Z94" s="53">
        <f t="shared" si="32"/>
        <v>0</v>
      </c>
      <c r="AA94" s="53">
        <f t="shared" si="32"/>
        <v>0</v>
      </c>
      <c r="AB94" s="53">
        <f t="shared" si="32"/>
        <v>0</v>
      </c>
      <c r="AC94" s="53">
        <f t="shared" si="32"/>
        <v>0</v>
      </c>
      <c r="AD94" s="53">
        <f t="shared" si="32"/>
        <v>0</v>
      </c>
      <c r="AE94" s="53">
        <f t="shared" si="32"/>
        <v>0</v>
      </c>
      <c r="AF94" s="53">
        <f t="shared" si="32"/>
        <v>0</v>
      </c>
      <c r="AG94" s="53">
        <f t="shared" si="32"/>
        <v>0</v>
      </c>
      <c r="AH94" s="53">
        <f t="shared" si="32"/>
        <v>0</v>
      </c>
      <c r="AI94" s="53">
        <f t="shared" si="32"/>
        <v>0</v>
      </c>
      <c r="AJ94" s="53">
        <f t="shared" si="32"/>
        <v>0</v>
      </c>
      <c r="AK94" s="53">
        <f t="shared" si="30"/>
        <v>0</v>
      </c>
    </row>
    <row r="95" spans="5:37" ht="13.5" hidden="1" customHeight="1">
      <c r="E95" s="51" t="s">
        <v>57</v>
      </c>
      <c r="F95" s="53">
        <f t="shared" ref="F95:AJ95" si="33">IF(COUNTIF(G$11:G$30,$E95)=0,0,1)</f>
        <v>0</v>
      </c>
      <c r="G95" s="53">
        <f t="shared" si="33"/>
        <v>0</v>
      </c>
      <c r="H95" s="53">
        <f t="shared" si="33"/>
        <v>0</v>
      </c>
      <c r="I95" s="53">
        <f t="shared" si="33"/>
        <v>0</v>
      </c>
      <c r="J95" s="53">
        <f t="shared" si="33"/>
        <v>0</v>
      </c>
      <c r="K95" s="53">
        <f t="shared" si="33"/>
        <v>0</v>
      </c>
      <c r="L95" s="53">
        <f t="shared" si="33"/>
        <v>0</v>
      </c>
      <c r="M95" s="53">
        <f t="shared" si="33"/>
        <v>0</v>
      </c>
      <c r="N95" s="53">
        <f t="shared" si="33"/>
        <v>0</v>
      </c>
      <c r="O95" s="53">
        <f t="shared" si="33"/>
        <v>0</v>
      </c>
      <c r="P95" s="53">
        <f t="shared" si="33"/>
        <v>0</v>
      </c>
      <c r="Q95" s="53">
        <f t="shared" si="33"/>
        <v>0</v>
      </c>
      <c r="R95" s="53">
        <f t="shared" si="33"/>
        <v>0</v>
      </c>
      <c r="S95" s="53">
        <f t="shared" si="33"/>
        <v>0</v>
      </c>
      <c r="T95" s="53">
        <f t="shared" si="33"/>
        <v>0</v>
      </c>
      <c r="U95" s="53">
        <f t="shared" si="33"/>
        <v>0</v>
      </c>
      <c r="V95" s="53">
        <f t="shared" si="33"/>
        <v>0</v>
      </c>
      <c r="W95" s="53">
        <f t="shared" si="33"/>
        <v>0</v>
      </c>
      <c r="X95" s="53">
        <f t="shared" si="33"/>
        <v>0</v>
      </c>
      <c r="Y95" s="53">
        <f t="shared" si="33"/>
        <v>0</v>
      </c>
      <c r="Z95" s="53">
        <f t="shared" si="33"/>
        <v>0</v>
      </c>
      <c r="AA95" s="53">
        <f t="shared" si="33"/>
        <v>0</v>
      </c>
      <c r="AB95" s="53">
        <f t="shared" si="33"/>
        <v>0</v>
      </c>
      <c r="AC95" s="53">
        <f t="shared" si="33"/>
        <v>0</v>
      </c>
      <c r="AD95" s="53">
        <f t="shared" si="33"/>
        <v>0</v>
      </c>
      <c r="AE95" s="53">
        <f t="shared" si="33"/>
        <v>0</v>
      </c>
      <c r="AF95" s="53">
        <f t="shared" si="33"/>
        <v>0</v>
      </c>
      <c r="AG95" s="53">
        <f t="shared" si="33"/>
        <v>0</v>
      </c>
      <c r="AH95" s="53">
        <f t="shared" si="33"/>
        <v>0</v>
      </c>
      <c r="AI95" s="53">
        <f t="shared" si="33"/>
        <v>0</v>
      </c>
      <c r="AJ95" s="53">
        <f t="shared" si="33"/>
        <v>0</v>
      </c>
      <c r="AK95" s="53">
        <f t="shared" si="30"/>
        <v>0</v>
      </c>
    </row>
    <row r="96" spans="5:37" ht="13.5" hidden="1" customHeight="1">
      <c r="E96" s="51" t="s">
        <v>58</v>
      </c>
      <c r="F96" s="53">
        <f t="shared" ref="F96:AJ96" si="34">IF(COUNTIF(G$11:G$30,$E96)=0,0,1)</f>
        <v>0</v>
      </c>
      <c r="G96" s="53">
        <f t="shared" si="34"/>
        <v>0</v>
      </c>
      <c r="H96" s="53">
        <f t="shared" si="34"/>
        <v>0</v>
      </c>
      <c r="I96" s="53">
        <f t="shared" si="34"/>
        <v>0</v>
      </c>
      <c r="J96" s="53">
        <f t="shared" si="34"/>
        <v>0</v>
      </c>
      <c r="K96" s="53">
        <f t="shared" si="34"/>
        <v>0</v>
      </c>
      <c r="L96" s="53">
        <f t="shared" si="34"/>
        <v>0</v>
      </c>
      <c r="M96" s="53">
        <f t="shared" si="34"/>
        <v>0</v>
      </c>
      <c r="N96" s="53">
        <f t="shared" si="34"/>
        <v>0</v>
      </c>
      <c r="O96" s="53">
        <f t="shared" si="34"/>
        <v>0</v>
      </c>
      <c r="P96" s="53">
        <f t="shared" si="34"/>
        <v>0</v>
      </c>
      <c r="Q96" s="53">
        <f t="shared" si="34"/>
        <v>0</v>
      </c>
      <c r="R96" s="53">
        <f t="shared" si="34"/>
        <v>0</v>
      </c>
      <c r="S96" s="53">
        <f t="shared" si="34"/>
        <v>0</v>
      </c>
      <c r="T96" s="53">
        <f t="shared" si="34"/>
        <v>0</v>
      </c>
      <c r="U96" s="53">
        <f t="shared" si="34"/>
        <v>0</v>
      </c>
      <c r="V96" s="53">
        <f t="shared" si="34"/>
        <v>0</v>
      </c>
      <c r="W96" s="53">
        <f t="shared" si="34"/>
        <v>0</v>
      </c>
      <c r="X96" s="53">
        <f t="shared" si="34"/>
        <v>0</v>
      </c>
      <c r="Y96" s="53">
        <f t="shared" si="34"/>
        <v>0</v>
      </c>
      <c r="Z96" s="53">
        <f t="shared" si="34"/>
        <v>0</v>
      </c>
      <c r="AA96" s="53">
        <f t="shared" si="34"/>
        <v>0</v>
      </c>
      <c r="AB96" s="53">
        <f t="shared" si="34"/>
        <v>0</v>
      </c>
      <c r="AC96" s="53">
        <f t="shared" si="34"/>
        <v>0</v>
      </c>
      <c r="AD96" s="53">
        <f t="shared" si="34"/>
        <v>0</v>
      </c>
      <c r="AE96" s="53">
        <f t="shared" si="34"/>
        <v>0</v>
      </c>
      <c r="AF96" s="53">
        <f t="shared" si="34"/>
        <v>0</v>
      </c>
      <c r="AG96" s="53">
        <f t="shared" si="34"/>
        <v>0</v>
      </c>
      <c r="AH96" s="53">
        <f t="shared" si="34"/>
        <v>0</v>
      </c>
      <c r="AI96" s="53">
        <f t="shared" si="34"/>
        <v>0</v>
      </c>
      <c r="AJ96" s="53">
        <f t="shared" si="34"/>
        <v>0</v>
      </c>
      <c r="AK96" s="53">
        <f t="shared" si="30"/>
        <v>0</v>
      </c>
    </row>
    <row r="97" spans="5:37" ht="13.5" hidden="1" customHeight="1">
      <c r="E97" s="51" t="s">
        <v>59</v>
      </c>
      <c r="F97" s="53">
        <f t="shared" ref="F97:AJ97" si="35">IF(COUNTIF(G$11:G$30,$E97)=0,0,1)</f>
        <v>0</v>
      </c>
      <c r="G97" s="53">
        <f t="shared" si="35"/>
        <v>0</v>
      </c>
      <c r="H97" s="53">
        <f t="shared" si="35"/>
        <v>0</v>
      </c>
      <c r="I97" s="53">
        <f t="shared" si="35"/>
        <v>0</v>
      </c>
      <c r="J97" s="53">
        <f t="shared" si="35"/>
        <v>0</v>
      </c>
      <c r="K97" s="53">
        <f t="shared" si="35"/>
        <v>0</v>
      </c>
      <c r="L97" s="53">
        <f t="shared" si="35"/>
        <v>0</v>
      </c>
      <c r="M97" s="53">
        <f t="shared" si="35"/>
        <v>0</v>
      </c>
      <c r="N97" s="53">
        <f t="shared" si="35"/>
        <v>0</v>
      </c>
      <c r="O97" s="53">
        <f t="shared" si="35"/>
        <v>0</v>
      </c>
      <c r="P97" s="53">
        <f t="shared" si="35"/>
        <v>0</v>
      </c>
      <c r="Q97" s="53">
        <f t="shared" si="35"/>
        <v>0</v>
      </c>
      <c r="R97" s="53">
        <f t="shared" si="35"/>
        <v>0</v>
      </c>
      <c r="S97" s="53">
        <f t="shared" si="35"/>
        <v>0</v>
      </c>
      <c r="T97" s="53">
        <f t="shared" si="35"/>
        <v>0</v>
      </c>
      <c r="U97" s="53">
        <f t="shared" si="35"/>
        <v>0</v>
      </c>
      <c r="V97" s="53">
        <f t="shared" si="35"/>
        <v>0</v>
      </c>
      <c r="W97" s="53">
        <f t="shared" si="35"/>
        <v>0</v>
      </c>
      <c r="X97" s="53">
        <f t="shared" si="35"/>
        <v>0</v>
      </c>
      <c r="Y97" s="53">
        <f t="shared" si="35"/>
        <v>0</v>
      </c>
      <c r="Z97" s="53">
        <f t="shared" si="35"/>
        <v>0</v>
      </c>
      <c r="AA97" s="53">
        <f t="shared" si="35"/>
        <v>0</v>
      </c>
      <c r="AB97" s="53">
        <f t="shared" si="35"/>
        <v>0</v>
      </c>
      <c r="AC97" s="53">
        <f t="shared" si="35"/>
        <v>0</v>
      </c>
      <c r="AD97" s="53">
        <f t="shared" si="35"/>
        <v>0</v>
      </c>
      <c r="AE97" s="53">
        <f t="shared" si="35"/>
        <v>0</v>
      </c>
      <c r="AF97" s="53">
        <f t="shared" si="35"/>
        <v>0</v>
      </c>
      <c r="AG97" s="53">
        <f t="shared" si="35"/>
        <v>0</v>
      </c>
      <c r="AH97" s="53">
        <f t="shared" si="35"/>
        <v>0</v>
      </c>
      <c r="AI97" s="53">
        <f t="shared" si="35"/>
        <v>0</v>
      </c>
      <c r="AJ97" s="53">
        <f t="shared" si="35"/>
        <v>0</v>
      </c>
      <c r="AK97" s="53">
        <f t="shared" si="30"/>
        <v>0</v>
      </c>
    </row>
    <row r="98" spans="5:37" ht="13.5" hidden="1" customHeight="1">
      <c r="E98" s="51" t="s">
        <v>60</v>
      </c>
      <c r="F98" s="53">
        <f t="shared" ref="F98:AJ98" si="36">IF(COUNTIF(G$11:G$30,$E98)=0,0,1)</f>
        <v>0</v>
      </c>
      <c r="G98" s="53">
        <f t="shared" si="36"/>
        <v>0</v>
      </c>
      <c r="H98" s="53">
        <f t="shared" si="36"/>
        <v>0</v>
      </c>
      <c r="I98" s="53">
        <f t="shared" si="36"/>
        <v>0</v>
      </c>
      <c r="J98" s="53">
        <f t="shared" si="36"/>
        <v>0</v>
      </c>
      <c r="K98" s="53">
        <f t="shared" si="36"/>
        <v>0</v>
      </c>
      <c r="L98" s="53">
        <f t="shared" si="36"/>
        <v>0</v>
      </c>
      <c r="M98" s="53">
        <f t="shared" si="36"/>
        <v>0</v>
      </c>
      <c r="N98" s="53">
        <f t="shared" si="36"/>
        <v>0</v>
      </c>
      <c r="O98" s="53">
        <f t="shared" si="36"/>
        <v>0</v>
      </c>
      <c r="P98" s="53">
        <f t="shared" si="36"/>
        <v>0</v>
      </c>
      <c r="Q98" s="53">
        <f t="shared" si="36"/>
        <v>0</v>
      </c>
      <c r="R98" s="53">
        <f t="shared" si="36"/>
        <v>0</v>
      </c>
      <c r="S98" s="53">
        <f t="shared" si="36"/>
        <v>0</v>
      </c>
      <c r="T98" s="53">
        <f t="shared" si="36"/>
        <v>0</v>
      </c>
      <c r="U98" s="53">
        <f t="shared" si="36"/>
        <v>0</v>
      </c>
      <c r="V98" s="53">
        <f t="shared" si="36"/>
        <v>0</v>
      </c>
      <c r="W98" s="53">
        <f t="shared" si="36"/>
        <v>0</v>
      </c>
      <c r="X98" s="53">
        <f t="shared" si="36"/>
        <v>0</v>
      </c>
      <c r="Y98" s="53">
        <f t="shared" si="36"/>
        <v>0</v>
      </c>
      <c r="Z98" s="53">
        <f t="shared" si="36"/>
        <v>0</v>
      </c>
      <c r="AA98" s="53">
        <f t="shared" si="36"/>
        <v>0</v>
      </c>
      <c r="AB98" s="53">
        <f t="shared" si="36"/>
        <v>0</v>
      </c>
      <c r="AC98" s="53">
        <f t="shared" si="36"/>
        <v>0</v>
      </c>
      <c r="AD98" s="53">
        <f t="shared" si="36"/>
        <v>0</v>
      </c>
      <c r="AE98" s="53">
        <f t="shared" si="36"/>
        <v>0</v>
      </c>
      <c r="AF98" s="53">
        <f t="shared" si="36"/>
        <v>0</v>
      </c>
      <c r="AG98" s="53">
        <f t="shared" si="36"/>
        <v>0</v>
      </c>
      <c r="AH98" s="53">
        <f t="shared" si="36"/>
        <v>0</v>
      </c>
      <c r="AI98" s="53">
        <f t="shared" si="36"/>
        <v>0</v>
      </c>
      <c r="AJ98" s="53">
        <f t="shared" si="36"/>
        <v>0</v>
      </c>
      <c r="AK98" s="53">
        <f t="shared" si="30"/>
        <v>0</v>
      </c>
    </row>
    <row r="99" spans="5:37" ht="13.5" hidden="1" customHeight="1">
      <c r="E99" s="51" t="s">
        <v>61</v>
      </c>
      <c r="F99" s="53">
        <f t="shared" ref="F99:AJ99" si="37">IF(COUNTIF(G$11:G$30,$E99)=0,0,1)</f>
        <v>0</v>
      </c>
      <c r="G99" s="53">
        <f t="shared" si="37"/>
        <v>0</v>
      </c>
      <c r="H99" s="53">
        <f t="shared" si="37"/>
        <v>0</v>
      </c>
      <c r="I99" s="53">
        <f t="shared" si="37"/>
        <v>0</v>
      </c>
      <c r="J99" s="53">
        <f t="shared" si="37"/>
        <v>0</v>
      </c>
      <c r="K99" s="53">
        <f t="shared" si="37"/>
        <v>0</v>
      </c>
      <c r="L99" s="53">
        <f t="shared" si="37"/>
        <v>0</v>
      </c>
      <c r="M99" s="53">
        <f t="shared" si="37"/>
        <v>0</v>
      </c>
      <c r="N99" s="53">
        <f t="shared" si="37"/>
        <v>0</v>
      </c>
      <c r="O99" s="53">
        <f t="shared" si="37"/>
        <v>0</v>
      </c>
      <c r="P99" s="53">
        <f t="shared" si="37"/>
        <v>0</v>
      </c>
      <c r="Q99" s="53">
        <f t="shared" si="37"/>
        <v>0</v>
      </c>
      <c r="R99" s="53">
        <f t="shared" si="37"/>
        <v>0</v>
      </c>
      <c r="S99" s="53">
        <f t="shared" si="37"/>
        <v>0</v>
      </c>
      <c r="T99" s="53">
        <f t="shared" si="37"/>
        <v>0</v>
      </c>
      <c r="U99" s="53">
        <f t="shared" si="37"/>
        <v>0</v>
      </c>
      <c r="V99" s="53">
        <f t="shared" si="37"/>
        <v>0</v>
      </c>
      <c r="W99" s="53">
        <f t="shared" si="37"/>
        <v>0</v>
      </c>
      <c r="X99" s="53">
        <f t="shared" si="37"/>
        <v>0</v>
      </c>
      <c r="Y99" s="53">
        <f t="shared" si="37"/>
        <v>0</v>
      </c>
      <c r="Z99" s="53">
        <f t="shared" si="37"/>
        <v>0</v>
      </c>
      <c r="AA99" s="53">
        <f t="shared" si="37"/>
        <v>0</v>
      </c>
      <c r="AB99" s="53">
        <f t="shared" si="37"/>
        <v>0</v>
      </c>
      <c r="AC99" s="53">
        <f t="shared" si="37"/>
        <v>0</v>
      </c>
      <c r="AD99" s="53">
        <f t="shared" si="37"/>
        <v>0</v>
      </c>
      <c r="AE99" s="53">
        <f t="shared" si="37"/>
        <v>0</v>
      </c>
      <c r="AF99" s="53">
        <f t="shared" si="37"/>
        <v>0</v>
      </c>
      <c r="AG99" s="53">
        <f t="shared" si="37"/>
        <v>0</v>
      </c>
      <c r="AH99" s="53">
        <f t="shared" si="37"/>
        <v>0</v>
      </c>
      <c r="AI99" s="53">
        <f t="shared" si="37"/>
        <v>0</v>
      </c>
      <c r="AJ99" s="53">
        <f t="shared" si="37"/>
        <v>0</v>
      </c>
      <c r="AK99" s="53">
        <f>COUNTIF(F99:AJ99,1)</f>
        <v>0</v>
      </c>
    </row>
    <row r="100" spans="5:37" ht="13.5" hidden="1" customHeight="1">
      <c r="E100" s="51" t="s">
        <v>106</v>
      </c>
      <c r="F100" s="53">
        <f t="shared" ref="F100:AJ100" si="38">IF(COUNTIF(G$11:G$30,$E100)=0,0,1)</f>
        <v>0</v>
      </c>
      <c r="G100" s="53">
        <f t="shared" si="38"/>
        <v>0</v>
      </c>
      <c r="H100" s="53">
        <f t="shared" si="38"/>
        <v>0</v>
      </c>
      <c r="I100" s="53">
        <f t="shared" si="38"/>
        <v>0</v>
      </c>
      <c r="J100" s="53">
        <f t="shared" si="38"/>
        <v>0</v>
      </c>
      <c r="K100" s="53">
        <f t="shared" si="38"/>
        <v>0</v>
      </c>
      <c r="L100" s="53">
        <f t="shared" si="38"/>
        <v>0</v>
      </c>
      <c r="M100" s="53">
        <f t="shared" si="38"/>
        <v>0</v>
      </c>
      <c r="N100" s="53">
        <f t="shared" si="38"/>
        <v>0</v>
      </c>
      <c r="O100" s="53">
        <f t="shared" si="38"/>
        <v>0</v>
      </c>
      <c r="P100" s="53">
        <f t="shared" si="38"/>
        <v>0</v>
      </c>
      <c r="Q100" s="53">
        <f t="shared" si="38"/>
        <v>0</v>
      </c>
      <c r="R100" s="53">
        <f t="shared" si="38"/>
        <v>0</v>
      </c>
      <c r="S100" s="53">
        <f t="shared" si="38"/>
        <v>0</v>
      </c>
      <c r="T100" s="53">
        <f t="shared" si="38"/>
        <v>0</v>
      </c>
      <c r="U100" s="53">
        <f t="shared" si="38"/>
        <v>0</v>
      </c>
      <c r="V100" s="53">
        <f t="shared" si="38"/>
        <v>0</v>
      </c>
      <c r="W100" s="53">
        <f t="shared" si="38"/>
        <v>0</v>
      </c>
      <c r="X100" s="53">
        <f t="shared" si="38"/>
        <v>0</v>
      </c>
      <c r="Y100" s="53">
        <f t="shared" si="38"/>
        <v>0</v>
      </c>
      <c r="Z100" s="53">
        <f t="shared" si="38"/>
        <v>0</v>
      </c>
      <c r="AA100" s="53">
        <f t="shared" si="38"/>
        <v>0</v>
      </c>
      <c r="AB100" s="53">
        <f t="shared" si="38"/>
        <v>0</v>
      </c>
      <c r="AC100" s="53">
        <f t="shared" si="38"/>
        <v>0</v>
      </c>
      <c r="AD100" s="53">
        <f t="shared" si="38"/>
        <v>0</v>
      </c>
      <c r="AE100" s="53">
        <f t="shared" si="38"/>
        <v>0</v>
      </c>
      <c r="AF100" s="53">
        <f t="shared" si="38"/>
        <v>0</v>
      </c>
      <c r="AG100" s="53">
        <f t="shared" si="38"/>
        <v>0</v>
      </c>
      <c r="AH100" s="53">
        <f t="shared" si="38"/>
        <v>0</v>
      </c>
      <c r="AI100" s="53">
        <f t="shared" si="38"/>
        <v>0</v>
      </c>
      <c r="AJ100" s="53">
        <f t="shared" si="38"/>
        <v>0</v>
      </c>
      <c r="AK100" s="53">
        <f>COUNTIF(F100:AJ100,1)</f>
        <v>0</v>
      </c>
    </row>
    <row r="101" spans="5:37" ht="13.5" hidden="1" customHeight="1">
      <c r="E101" s="51" t="s">
        <v>107</v>
      </c>
      <c r="F101" s="53">
        <f t="shared" ref="F101:AJ101" si="39">IF(COUNTIF(G$11:G$30,$E101)=0,0,1)</f>
        <v>0</v>
      </c>
      <c r="G101" s="53">
        <f t="shared" si="39"/>
        <v>0</v>
      </c>
      <c r="H101" s="53">
        <f t="shared" si="39"/>
        <v>0</v>
      </c>
      <c r="I101" s="53">
        <f t="shared" si="39"/>
        <v>0</v>
      </c>
      <c r="J101" s="53">
        <f t="shared" si="39"/>
        <v>0</v>
      </c>
      <c r="K101" s="53">
        <f t="shared" si="39"/>
        <v>0</v>
      </c>
      <c r="L101" s="53">
        <f t="shared" si="39"/>
        <v>0</v>
      </c>
      <c r="M101" s="53">
        <f t="shared" si="39"/>
        <v>0</v>
      </c>
      <c r="N101" s="53">
        <f t="shared" si="39"/>
        <v>0</v>
      </c>
      <c r="O101" s="53">
        <f t="shared" si="39"/>
        <v>0</v>
      </c>
      <c r="P101" s="53">
        <f t="shared" si="39"/>
        <v>0</v>
      </c>
      <c r="Q101" s="53">
        <f t="shared" si="39"/>
        <v>0</v>
      </c>
      <c r="R101" s="53">
        <f t="shared" si="39"/>
        <v>0</v>
      </c>
      <c r="S101" s="53">
        <f t="shared" si="39"/>
        <v>0</v>
      </c>
      <c r="T101" s="53">
        <f t="shared" si="39"/>
        <v>0</v>
      </c>
      <c r="U101" s="53">
        <f t="shared" si="39"/>
        <v>0</v>
      </c>
      <c r="V101" s="53">
        <f t="shared" si="39"/>
        <v>0</v>
      </c>
      <c r="W101" s="53">
        <f t="shared" si="39"/>
        <v>0</v>
      </c>
      <c r="X101" s="53">
        <f t="shared" si="39"/>
        <v>0</v>
      </c>
      <c r="Y101" s="53">
        <f t="shared" si="39"/>
        <v>0</v>
      </c>
      <c r="Z101" s="53">
        <f t="shared" si="39"/>
        <v>0</v>
      </c>
      <c r="AA101" s="53">
        <f t="shared" si="39"/>
        <v>0</v>
      </c>
      <c r="AB101" s="53">
        <f t="shared" si="39"/>
        <v>0</v>
      </c>
      <c r="AC101" s="53">
        <f t="shared" si="39"/>
        <v>0</v>
      </c>
      <c r="AD101" s="53">
        <f t="shared" si="39"/>
        <v>0</v>
      </c>
      <c r="AE101" s="53">
        <f t="shared" si="39"/>
        <v>0</v>
      </c>
      <c r="AF101" s="53">
        <f t="shared" si="39"/>
        <v>0</v>
      </c>
      <c r="AG101" s="53">
        <f t="shared" si="39"/>
        <v>0</v>
      </c>
      <c r="AH101" s="53">
        <f t="shared" si="39"/>
        <v>0</v>
      </c>
      <c r="AI101" s="53">
        <f t="shared" si="39"/>
        <v>0</v>
      </c>
      <c r="AJ101" s="53">
        <f t="shared" si="39"/>
        <v>0</v>
      </c>
      <c r="AK101" s="53">
        <f>COUNTIF(F101:AJ101,1)</f>
        <v>0</v>
      </c>
    </row>
    <row r="102" spans="5:37" ht="13.5" hidden="1" customHeight="1">
      <c r="E102" s="51" t="s">
        <v>108</v>
      </c>
      <c r="F102" s="53">
        <f t="shared" ref="F102:AJ102" si="40">IF(COUNTIF(G$11:G$30,$E102)=0,0,1)</f>
        <v>0</v>
      </c>
      <c r="G102" s="53">
        <f t="shared" si="40"/>
        <v>0</v>
      </c>
      <c r="H102" s="53">
        <f t="shared" si="40"/>
        <v>0</v>
      </c>
      <c r="I102" s="53">
        <f t="shared" si="40"/>
        <v>0</v>
      </c>
      <c r="J102" s="53">
        <f t="shared" si="40"/>
        <v>0</v>
      </c>
      <c r="K102" s="53">
        <f t="shared" si="40"/>
        <v>0</v>
      </c>
      <c r="L102" s="53">
        <f t="shared" si="40"/>
        <v>0</v>
      </c>
      <c r="M102" s="53">
        <f t="shared" si="40"/>
        <v>0</v>
      </c>
      <c r="N102" s="53">
        <f t="shared" si="40"/>
        <v>0</v>
      </c>
      <c r="O102" s="53">
        <f t="shared" si="40"/>
        <v>0</v>
      </c>
      <c r="P102" s="53">
        <f t="shared" si="40"/>
        <v>0</v>
      </c>
      <c r="Q102" s="53">
        <f t="shared" si="40"/>
        <v>0</v>
      </c>
      <c r="R102" s="53">
        <f t="shared" si="40"/>
        <v>0</v>
      </c>
      <c r="S102" s="53">
        <f t="shared" si="40"/>
        <v>0</v>
      </c>
      <c r="T102" s="53">
        <f t="shared" si="40"/>
        <v>0</v>
      </c>
      <c r="U102" s="53">
        <f t="shared" si="40"/>
        <v>0</v>
      </c>
      <c r="V102" s="53">
        <f t="shared" si="40"/>
        <v>0</v>
      </c>
      <c r="W102" s="53">
        <f t="shared" si="40"/>
        <v>0</v>
      </c>
      <c r="X102" s="53">
        <f t="shared" si="40"/>
        <v>0</v>
      </c>
      <c r="Y102" s="53">
        <f t="shared" si="40"/>
        <v>0</v>
      </c>
      <c r="Z102" s="53">
        <f t="shared" si="40"/>
        <v>0</v>
      </c>
      <c r="AA102" s="53">
        <f t="shared" si="40"/>
        <v>0</v>
      </c>
      <c r="AB102" s="53">
        <f t="shared" si="40"/>
        <v>0</v>
      </c>
      <c r="AC102" s="53">
        <f t="shared" si="40"/>
        <v>0</v>
      </c>
      <c r="AD102" s="53">
        <f t="shared" si="40"/>
        <v>0</v>
      </c>
      <c r="AE102" s="53">
        <f t="shared" si="40"/>
        <v>0</v>
      </c>
      <c r="AF102" s="53">
        <f t="shared" si="40"/>
        <v>0</v>
      </c>
      <c r="AG102" s="53">
        <f t="shared" si="40"/>
        <v>0</v>
      </c>
      <c r="AH102" s="53">
        <f t="shared" si="40"/>
        <v>0</v>
      </c>
      <c r="AI102" s="53">
        <f t="shared" si="40"/>
        <v>0</v>
      </c>
      <c r="AJ102" s="53">
        <f t="shared" si="40"/>
        <v>0</v>
      </c>
      <c r="AK102" s="53">
        <f>COUNTIF(F102:AJ102,1)</f>
        <v>0</v>
      </c>
    </row>
    <row r="103" spans="5:37" ht="13.5" hidden="1" customHeight="1">
      <c r="E103" s="51" t="s">
        <v>109</v>
      </c>
      <c r="F103" s="53">
        <f t="shared" ref="F103:AJ103" si="41">IF(COUNTIF(G$11:G$30,$E103)=0,0,1)</f>
        <v>0</v>
      </c>
      <c r="G103" s="53">
        <f t="shared" si="41"/>
        <v>0</v>
      </c>
      <c r="H103" s="53">
        <f t="shared" si="41"/>
        <v>0</v>
      </c>
      <c r="I103" s="53">
        <f t="shared" si="41"/>
        <v>0</v>
      </c>
      <c r="J103" s="53">
        <f t="shared" si="41"/>
        <v>0</v>
      </c>
      <c r="K103" s="53">
        <f t="shared" si="41"/>
        <v>0</v>
      </c>
      <c r="L103" s="53">
        <f t="shared" si="41"/>
        <v>0</v>
      </c>
      <c r="M103" s="53">
        <f t="shared" si="41"/>
        <v>0</v>
      </c>
      <c r="N103" s="53">
        <f t="shared" si="41"/>
        <v>0</v>
      </c>
      <c r="O103" s="53">
        <f t="shared" si="41"/>
        <v>0</v>
      </c>
      <c r="P103" s="53">
        <f t="shared" si="41"/>
        <v>0</v>
      </c>
      <c r="Q103" s="53">
        <f t="shared" si="41"/>
        <v>0</v>
      </c>
      <c r="R103" s="53">
        <f t="shared" si="41"/>
        <v>0</v>
      </c>
      <c r="S103" s="53">
        <f t="shared" si="41"/>
        <v>0</v>
      </c>
      <c r="T103" s="53">
        <f t="shared" si="41"/>
        <v>0</v>
      </c>
      <c r="U103" s="53">
        <f t="shared" si="41"/>
        <v>0</v>
      </c>
      <c r="V103" s="53">
        <f t="shared" si="41"/>
        <v>0</v>
      </c>
      <c r="W103" s="53">
        <f t="shared" si="41"/>
        <v>0</v>
      </c>
      <c r="X103" s="53">
        <f t="shared" si="41"/>
        <v>0</v>
      </c>
      <c r="Y103" s="53">
        <f t="shared" si="41"/>
        <v>0</v>
      </c>
      <c r="Z103" s="53">
        <f t="shared" si="41"/>
        <v>0</v>
      </c>
      <c r="AA103" s="53">
        <f t="shared" si="41"/>
        <v>0</v>
      </c>
      <c r="AB103" s="53">
        <f t="shared" si="41"/>
        <v>0</v>
      </c>
      <c r="AC103" s="53">
        <f t="shared" si="41"/>
        <v>0</v>
      </c>
      <c r="AD103" s="53">
        <f t="shared" si="41"/>
        <v>0</v>
      </c>
      <c r="AE103" s="53">
        <f t="shared" si="41"/>
        <v>0</v>
      </c>
      <c r="AF103" s="53">
        <f t="shared" si="41"/>
        <v>0</v>
      </c>
      <c r="AG103" s="53">
        <f t="shared" si="41"/>
        <v>0</v>
      </c>
      <c r="AH103" s="53">
        <f t="shared" si="41"/>
        <v>0</v>
      </c>
      <c r="AI103" s="53">
        <f t="shared" si="41"/>
        <v>0</v>
      </c>
      <c r="AJ103" s="53">
        <f t="shared" si="41"/>
        <v>0</v>
      </c>
      <c r="AK103" s="53">
        <f>COUNTIF(F103:AJ103,1)</f>
        <v>0</v>
      </c>
    </row>
    <row r="104" spans="5:37" ht="13.5" hidden="1" customHeight="1">
      <c r="E104" s="51" t="s">
        <v>66</v>
      </c>
      <c r="F104" s="53">
        <f t="shared" ref="F104:AJ104" si="42">IF(COUNTIF(G$11:G$30,$E104)=0,0,1)</f>
        <v>0</v>
      </c>
      <c r="G104" s="53">
        <f t="shared" si="42"/>
        <v>0</v>
      </c>
      <c r="H104" s="53">
        <f t="shared" si="42"/>
        <v>0</v>
      </c>
      <c r="I104" s="53">
        <f t="shared" si="42"/>
        <v>0</v>
      </c>
      <c r="J104" s="53">
        <f t="shared" si="42"/>
        <v>0</v>
      </c>
      <c r="K104" s="53">
        <f t="shared" si="42"/>
        <v>0</v>
      </c>
      <c r="L104" s="53">
        <f t="shared" si="42"/>
        <v>0</v>
      </c>
      <c r="M104" s="53">
        <f t="shared" si="42"/>
        <v>0</v>
      </c>
      <c r="N104" s="53">
        <f t="shared" si="42"/>
        <v>0</v>
      </c>
      <c r="O104" s="53">
        <f t="shared" si="42"/>
        <v>0</v>
      </c>
      <c r="P104" s="53">
        <f t="shared" si="42"/>
        <v>0</v>
      </c>
      <c r="Q104" s="53">
        <f t="shared" si="42"/>
        <v>0</v>
      </c>
      <c r="R104" s="53">
        <f t="shared" si="42"/>
        <v>0</v>
      </c>
      <c r="S104" s="53">
        <f t="shared" si="42"/>
        <v>0</v>
      </c>
      <c r="T104" s="53">
        <f t="shared" si="42"/>
        <v>0</v>
      </c>
      <c r="U104" s="53">
        <f t="shared" si="42"/>
        <v>0</v>
      </c>
      <c r="V104" s="53">
        <f t="shared" si="42"/>
        <v>0</v>
      </c>
      <c r="W104" s="53">
        <f t="shared" si="42"/>
        <v>0</v>
      </c>
      <c r="X104" s="53">
        <f t="shared" si="42"/>
        <v>0</v>
      </c>
      <c r="Y104" s="53">
        <f t="shared" si="42"/>
        <v>0</v>
      </c>
      <c r="Z104" s="53">
        <f t="shared" si="42"/>
        <v>0</v>
      </c>
      <c r="AA104" s="53">
        <f t="shared" si="42"/>
        <v>0</v>
      </c>
      <c r="AB104" s="53">
        <f t="shared" si="42"/>
        <v>0</v>
      </c>
      <c r="AC104" s="53">
        <f t="shared" si="42"/>
        <v>0</v>
      </c>
      <c r="AD104" s="53">
        <f t="shared" si="42"/>
        <v>0</v>
      </c>
      <c r="AE104" s="53">
        <f t="shared" si="42"/>
        <v>0</v>
      </c>
      <c r="AF104" s="53">
        <f t="shared" si="42"/>
        <v>0</v>
      </c>
      <c r="AG104" s="53">
        <f t="shared" si="42"/>
        <v>0</v>
      </c>
      <c r="AH104" s="53">
        <f t="shared" si="42"/>
        <v>0</v>
      </c>
      <c r="AI104" s="53">
        <f t="shared" si="42"/>
        <v>0</v>
      </c>
      <c r="AJ104" s="53">
        <f t="shared" si="42"/>
        <v>0</v>
      </c>
      <c r="AK104" s="53">
        <f t="shared" si="30"/>
        <v>0</v>
      </c>
    </row>
    <row r="105" spans="5:37" ht="13.5" hidden="1" customHeight="1">
      <c r="E105" s="51" t="s">
        <v>67</v>
      </c>
      <c r="F105" s="53">
        <f t="shared" ref="F105:AJ105" si="43">IF(COUNTIF(G$11:G$30,$E105)=0,0,1)</f>
        <v>0</v>
      </c>
      <c r="G105" s="53">
        <f t="shared" si="43"/>
        <v>0</v>
      </c>
      <c r="H105" s="53">
        <f t="shared" si="43"/>
        <v>0</v>
      </c>
      <c r="I105" s="53">
        <f t="shared" si="43"/>
        <v>0</v>
      </c>
      <c r="J105" s="53">
        <f t="shared" si="43"/>
        <v>0</v>
      </c>
      <c r="K105" s="53">
        <f t="shared" si="43"/>
        <v>0</v>
      </c>
      <c r="L105" s="53">
        <f t="shared" si="43"/>
        <v>0</v>
      </c>
      <c r="M105" s="53">
        <f t="shared" si="43"/>
        <v>0</v>
      </c>
      <c r="N105" s="53">
        <f t="shared" si="43"/>
        <v>0</v>
      </c>
      <c r="O105" s="53">
        <f t="shared" si="43"/>
        <v>0</v>
      </c>
      <c r="P105" s="53">
        <f t="shared" si="43"/>
        <v>0</v>
      </c>
      <c r="Q105" s="53">
        <f t="shared" si="43"/>
        <v>0</v>
      </c>
      <c r="R105" s="53">
        <f t="shared" si="43"/>
        <v>0</v>
      </c>
      <c r="S105" s="53">
        <f t="shared" si="43"/>
        <v>0</v>
      </c>
      <c r="T105" s="53">
        <f t="shared" si="43"/>
        <v>0</v>
      </c>
      <c r="U105" s="53">
        <f t="shared" si="43"/>
        <v>0</v>
      </c>
      <c r="V105" s="53">
        <f t="shared" si="43"/>
        <v>0</v>
      </c>
      <c r="W105" s="53">
        <f t="shared" si="43"/>
        <v>0</v>
      </c>
      <c r="X105" s="53">
        <f t="shared" si="43"/>
        <v>0</v>
      </c>
      <c r="Y105" s="53">
        <f t="shared" si="43"/>
        <v>0</v>
      </c>
      <c r="Z105" s="53">
        <f t="shared" si="43"/>
        <v>0</v>
      </c>
      <c r="AA105" s="53">
        <f t="shared" si="43"/>
        <v>0</v>
      </c>
      <c r="AB105" s="53">
        <f t="shared" si="43"/>
        <v>0</v>
      </c>
      <c r="AC105" s="53">
        <f t="shared" si="43"/>
        <v>0</v>
      </c>
      <c r="AD105" s="53">
        <f t="shared" si="43"/>
        <v>0</v>
      </c>
      <c r="AE105" s="53">
        <f t="shared" si="43"/>
        <v>0</v>
      </c>
      <c r="AF105" s="53">
        <f t="shared" si="43"/>
        <v>0</v>
      </c>
      <c r="AG105" s="53">
        <f t="shared" si="43"/>
        <v>0</v>
      </c>
      <c r="AH105" s="53">
        <f t="shared" si="43"/>
        <v>0</v>
      </c>
      <c r="AI105" s="53">
        <f t="shared" si="43"/>
        <v>0</v>
      </c>
      <c r="AJ105" s="53">
        <f t="shared" si="43"/>
        <v>0</v>
      </c>
      <c r="AK105" s="53">
        <f t="shared" si="30"/>
        <v>0</v>
      </c>
    </row>
    <row r="106" spans="5:37" ht="13.5" hidden="1" customHeight="1">
      <c r="E106" s="51" t="s">
        <v>68</v>
      </c>
      <c r="F106" s="53">
        <f t="shared" ref="F106:AJ106" si="44">IF(COUNTIF(G$11:G$30,$E106)=0,0,1)</f>
        <v>0</v>
      </c>
      <c r="G106" s="53">
        <f t="shared" si="44"/>
        <v>0</v>
      </c>
      <c r="H106" s="53">
        <f t="shared" si="44"/>
        <v>0</v>
      </c>
      <c r="I106" s="53">
        <f t="shared" si="44"/>
        <v>0</v>
      </c>
      <c r="J106" s="53">
        <f t="shared" si="44"/>
        <v>0</v>
      </c>
      <c r="K106" s="53">
        <f t="shared" si="44"/>
        <v>0</v>
      </c>
      <c r="L106" s="53">
        <f t="shared" si="44"/>
        <v>0</v>
      </c>
      <c r="M106" s="53">
        <f t="shared" si="44"/>
        <v>0</v>
      </c>
      <c r="N106" s="53">
        <f t="shared" si="44"/>
        <v>0</v>
      </c>
      <c r="O106" s="53">
        <f t="shared" si="44"/>
        <v>0</v>
      </c>
      <c r="P106" s="53">
        <f t="shared" si="44"/>
        <v>0</v>
      </c>
      <c r="Q106" s="53">
        <f t="shared" si="44"/>
        <v>0</v>
      </c>
      <c r="R106" s="53">
        <f t="shared" si="44"/>
        <v>0</v>
      </c>
      <c r="S106" s="53">
        <f t="shared" si="44"/>
        <v>0</v>
      </c>
      <c r="T106" s="53">
        <f t="shared" si="44"/>
        <v>0</v>
      </c>
      <c r="U106" s="53">
        <f t="shared" si="44"/>
        <v>0</v>
      </c>
      <c r="V106" s="53">
        <f t="shared" si="44"/>
        <v>0</v>
      </c>
      <c r="W106" s="53">
        <f t="shared" si="44"/>
        <v>0</v>
      </c>
      <c r="X106" s="53">
        <f t="shared" si="44"/>
        <v>0</v>
      </c>
      <c r="Y106" s="53">
        <f t="shared" si="44"/>
        <v>0</v>
      </c>
      <c r="Z106" s="53">
        <f t="shared" si="44"/>
        <v>0</v>
      </c>
      <c r="AA106" s="53">
        <f t="shared" si="44"/>
        <v>0</v>
      </c>
      <c r="AB106" s="53">
        <f t="shared" si="44"/>
        <v>0</v>
      </c>
      <c r="AC106" s="53">
        <f t="shared" si="44"/>
        <v>0</v>
      </c>
      <c r="AD106" s="53">
        <f t="shared" si="44"/>
        <v>0</v>
      </c>
      <c r="AE106" s="53">
        <f t="shared" si="44"/>
        <v>0</v>
      </c>
      <c r="AF106" s="53">
        <f t="shared" si="44"/>
        <v>0</v>
      </c>
      <c r="AG106" s="53">
        <f t="shared" si="44"/>
        <v>0</v>
      </c>
      <c r="AH106" s="53">
        <f t="shared" si="44"/>
        <v>0</v>
      </c>
      <c r="AI106" s="53">
        <f t="shared" si="44"/>
        <v>0</v>
      </c>
      <c r="AJ106" s="53">
        <f t="shared" si="44"/>
        <v>0</v>
      </c>
      <c r="AK106" s="53">
        <f t="shared" si="30"/>
        <v>0</v>
      </c>
    </row>
    <row r="107" spans="5:37" ht="13.5" customHeight="1"/>
  </sheetData>
  <mergeCells count="502">
    <mergeCell ref="BE57:BE58"/>
    <mergeCell ref="AM5:AO5"/>
    <mergeCell ref="AN1:AO1"/>
    <mergeCell ref="AN2:AO3"/>
    <mergeCell ref="BE39:BE40"/>
    <mergeCell ref="BE41:BE42"/>
    <mergeCell ref="BE43:BE44"/>
    <mergeCell ref="BE45:BE46"/>
    <mergeCell ref="BE47:BE48"/>
    <mergeCell ref="BE49:BE50"/>
    <mergeCell ref="BE51:BE52"/>
    <mergeCell ref="BE53:BE54"/>
    <mergeCell ref="BE55:BE56"/>
    <mergeCell ref="BE7:BE8"/>
    <mergeCell ref="BE9:BE10"/>
    <mergeCell ref="BE11:BE12"/>
    <mergeCell ref="BE13:BE14"/>
    <mergeCell ref="BE15:BE16"/>
    <mergeCell ref="BE17:BE18"/>
    <mergeCell ref="BE19:BE20"/>
    <mergeCell ref="BE21:BE22"/>
    <mergeCell ref="BE23:BE24"/>
    <mergeCell ref="AR39:AR48"/>
    <mergeCell ref="AS39:AS40"/>
    <mergeCell ref="CC8:CC10"/>
    <mergeCell ref="CD8:CD10"/>
    <mergeCell ref="CE8:CE10"/>
    <mergeCell ref="CF8:CF10"/>
    <mergeCell ref="E35:E36"/>
    <mergeCell ref="B31:F31"/>
    <mergeCell ref="A32:F32"/>
    <mergeCell ref="A33:F33"/>
    <mergeCell ref="AM36:AM38"/>
    <mergeCell ref="AN36:AN38"/>
    <mergeCell ref="AO36:AO38"/>
    <mergeCell ref="A37:B50"/>
    <mergeCell ref="C37:D37"/>
    <mergeCell ref="C38:D38"/>
    <mergeCell ref="C39:D39"/>
    <mergeCell ref="C50:F50"/>
    <mergeCell ref="CB8:CB10"/>
    <mergeCell ref="C49:D49"/>
    <mergeCell ref="AO39:AO41"/>
    <mergeCell ref="AM42:AM44"/>
    <mergeCell ref="AN42:AN44"/>
    <mergeCell ref="AO42:AO44"/>
    <mergeCell ref="AM39:AM41"/>
    <mergeCell ref="AN39:AN41"/>
    <mergeCell ref="W52:Y52"/>
    <mergeCell ref="W53:Y53"/>
    <mergeCell ref="W54:Y54"/>
    <mergeCell ref="W55:Y55"/>
    <mergeCell ref="AM45:AM47"/>
    <mergeCell ref="AN45:AN47"/>
    <mergeCell ref="AO45:AO47"/>
    <mergeCell ref="C46:D46"/>
    <mergeCell ref="C47:D47"/>
    <mergeCell ref="C48:D48"/>
    <mergeCell ref="A52:E55"/>
    <mergeCell ref="AT39:AT40"/>
    <mergeCell ref="AU39:AU40"/>
    <mergeCell ref="A35:B36"/>
    <mergeCell ref="C35:D36"/>
    <mergeCell ref="F35:F36"/>
    <mergeCell ref="G35:AK35"/>
    <mergeCell ref="AL36:AL47"/>
    <mergeCell ref="C43:D43"/>
    <mergeCell ref="C44:D44"/>
    <mergeCell ref="C45:D45"/>
    <mergeCell ref="C40:D40"/>
    <mergeCell ref="C41:D41"/>
    <mergeCell ref="C42:D42"/>
    <mergeCell ref="AR29:AR38"/>
    <mergeCell ref="AS29:AS30"/>
    <mergeCell ref="AT29:AT30"/>
    <mergeCell ref="AU29:AU30"/>
    <mergeCell ref="AS35:AS36"/>
    <mergeCell ref="AT35:AT36"/>
    <mergeCell ref="AU35:AU36"/>
    <mergeCell ref="AS37:AS38"/>
    <mergeCell ref="AT37:AT38"/>
    <mergeCell ref="A11:A31"/>
    <mergeCell ref="AR19:AR28"/>
    <mergeCell ref="AM7:AM10"/>
    <mergeCell ref="M7:M10"/>
    <mergeCell ref="AN7:AN10"/>
    <mergeCell ref="AO7:AO10"/>
    <mergeCell ref="N7:N10"/>
    <mergeCell ref="AR7:AR8"/>
    <mergeCell ref="E7:E10"/>
    <mergeCell ref="AG7:AG10"/>
    <mergeCell ref="AH7:AH10"/>
    <mergeCell ref="AI7:AI10"/>
    <mergeCell ref="AJ7:AJ10"/>
    <mergeCell ref="AK7:AK10"/>
    <mergeCell ref="AL7:AL10"/>
    <mergeCell ref="AA7:AA10"/>
    <mergeCell ref="AB7:AB10"/>
    <mergeCell ref="AC7:AC10"/>
    <mergeCell ref="AD7:AD10"/>
    <mergeCell ref="AE7:AE10"/>
    <mergeCell ref="P7:P10"/>
    <mergeCell ref="Q7:Q10"/>
    <mergeCell ref="R7:R10"/>
    <mergeCell ref="S7:S10"/>
    <mergeCell ref="AF7:AF10"/>
    <mergeCell ref="U7:U10"/>
    <mergeCell ref="H7:H10"/>
    <mergeCell ref="A1:E1"/>
    <mergeCell ref="A3:G5"/>
    <mergeCell ref="H3:Z5"/>
    <mergeCell ref="AB5:AD5"/>
    <mergeCell ref="AE5:AJ5"/>
    <mergeCell ref="A7:B10"/>
    <mergeCell ref="C7:C10"/>
    <mergeCell ref="D7:D10"/>
    <mergeCell ref="F7:F10"/>
    <mergeCell ref="G7:G10"/>
    <mergeCell ref="T7:T10"/>
    <mergeCell ref="I7:I10"/>
    <mergeCell ref="J7:J10"/>
    <mergeCell ref="K7:K10"/>
    <mergeCell ref="L7:L10"/>
    <mergeCell ref="V7:V10"/>
    <mergeCell ref="W7:W10"/>
    <mergeCell ref="Y7:Y10"/>
    <mergeCell ref="Z7:Z10"/>
    <mergeCell ref="O7:O10"/>
    <mergeCell ref="X7:X10"/>
    <mergeCell ref="AR9:AR18"/>
    <mergeCell ref="AS9:AS10"/>
    <mergeCell ref="AT9:AT10"/>
    <mergeCell ref="AU9:AU10"/>
    <mergeCell ref="AV9:AV10"/>
    <mergeCell ref="AS11:AS12"/>
    <mergeCell ref="AT11:AT12"/>
    <mergeCell ref="AU11:AU12"/>
    <mergeCell ref="AV11:AV12"/>
    <mergeCell ref="AS13:AS14"/>
    <mergeCell ref="AT13:AT14"/>
    <mergeCell ref="AU13:AU14"/>
    <mergeCell ref="AV13:AV14"/>
    <mergeCell ref="AS15:AS16"/>
    <mergeCell ref="AT15:AT16"/>
    <mergeCell ref="AS17:AS18"/>
    <mergeCell ref="AT17:AT18"/>
    <mergeCell ref="AU17:AU18"/>
    <mergeCell ref="AV17:AV18"/>
    <mergeCell ref="AU15:AU16"/>
    <mergeCell ref="AS3:AV5"/>
    <mergeCell ref="AW3:BB5"/>
    <mergeCell ref="BB7:BB8"/>
    <mergeCell ref="BC7:BC8"/>
    <mergeCell ref="BD7:BD8"/>
    <mergeCell ref="BF7:BF8"/>
    <mergeCell ref="BG7:BG8"/>
    <mergeCell ref="AW7:AW8"/>
    <mergeCell ref="AX7:AX8"/>
    <mergeCell ref="AY7:AY8"/>
    <mergeCell ref="AZ7:AZ8"/>
    <mergeCell ref="BA7:BA8"/>
    <mergeCell ref="AS7:AS8"/>
    <mergeCell ref="AT7:AT8"/>
    <mergeCell ref="AU7:AU8"/>
    <mergeCell ref="AV7:AV8"/>
    <mergeCell ref="BF3:BG3"/>
    <mergeCell ref="BF5:BG5"/>
    <mergeCell ref="BB9:BB10"/>
    <mergeCell ref="BC9:BC10"/>
    <mergeCell ref="BD9:BD10"/>
    <mergeCell ref="BF9:BF10"/>
    <mergeCell ref="BG9:BG10"/>
    <mergeCell ref="AW9:AW10"/>
    <mergeCell ref="AX9:AX10"/>
    <mergeCell ref="AY9:AY10"/>
    <mergeCell ref="AZ9:AZ10"/>
    <mergeCell ref="BA9:BA10"/>
    <mergeCell ref="BB11:BB12"/>
    <mergeCell ref="BC11:BC12"/>
    <mergeCell ref="BD11:BD12"/>
    <mergeCell ref="BF11:BF12"/>
    <mergeCell ref="BG11:BG12"/>
    <mergeCell ref="AW11:AW12"/>
    <mergeCell ref="AX11:AX12"/>
    <mergeCell ref="AY11:AY12"/>
    <mergeCell ref="AZ11:AZ12"/>
    <mergeCell ref="BA11:BA12"/>
    <mergeCell ref="BB13:BB14"/>
    <mergeCell ref="BC13:BC14"/>
    <mergeCell ref="BD13:BD14"/>
    <mergeCell ref="BF13:BF14"/>
    <mergeCell ref="BG13:BG14"/>
    <mergeCell ref="AW13:AW14"/>
    <mergeCell ref="AX13:AX14"/>
    <mergeCell ref="AY13:AY14"/>
    <mergeCell ref="AZ13:AZ14"/>
    <mergeCell ref="BA13:BA14"/>
    <mergeCell ref="BG17:BG18"/>
    <mergeCell ref="BA15:BA16"/>
    <mergeCell ref="BB15:BB16"/>
    <mergeCell ref="BC15:BC16"/>
    <mergeCell ref="BD15:BD16"/>
    <mergeCell ref="BF15:BF16"/>
    <mergeCell ref="AV15:AV16"/>
    <mergeCell ref="AW15:AW16"/>
    <mergeCell ref="AX15:AX16"/>
    <mergeCell ref="AY15:AY16"/>
    <mergeCell ref="AW17:AW18"/>
    <mergeCell ref="AX17:AX18"/>
    <mergeCell ref="AY17:AY18"/>
    <mergeCell ref="AZ17:AZ18"/>
    <mergeCell ref="BA17:BA18"/>
    <mergeCell ref="BB17:BB18"/>
    <mergeCell ref="BC17:BC18"/>
    <mergeCell ref="BD17:BD18"/>
    <mergeCell ref="BF17:BF18"/>
    <mergeCell ref="AZ15:AZ16"/>
    <mergeCell ref="BG15:BG16"/>
    <mergeCell ref="BB23:BB24"/>
    <mergeCell ref="BC23:BC24"/>
    <mergeCell ref="AV25:AV26"/>
    <mergeCell ref="AS19:AS20"/>
    <mergeCell ref="AT19:AT20"/>
    <mergeCell ref="AU19:AU20"/>
    <mergeCell ref="AV19:AV20"/>
    <mergeCell ref="AS21:AS22"/>
    <mergeCell ref="AT21:AT22"/>
    <mergeCell ref="AU21:AU22"/>
    <mergeCell ref="AV21:AV22"/>
    <mergeCell ref="AS23:AS24"/>
    <mergeCell ref="AT23:AT24"/>
    <mergeCell ref="AU23:AU24"/>
    <mergeCell ref="AV23:AV24"/>
    <mergeCell ref="BD19:BD20"/>
    <mergeCell ref="BF19:BF20"/>
    <mergeCell ref="BG19:BG20"/>
    <mergeCell ref="AW19:AW20"/>
    <mergeCell ref="AX19:AX20"/>
    <mergeCell ref="AY19:AY20"/>
    <mergeCell ref="AZ19:AZ20"/>
    <mergeCell ref="BA19:BA20"/>
    <mergeCell ref="BB21:BB22"/>
    <mergeCell ref="BC21:BC22"/>
    <mergeCell ref="BD21:BD22"/>
    <mergeCell ref="BF21:BF22"/>
    <mergeCell ref="BG21:BG22"/>
    <mergeCell ref="AW21:AW22"/>
    <mergeCell ref="AX21:AX22"/>
    <mergeCell ref="AY21:AY22"/>
    <mergeCell ref="AZ21:AZ22"/>
    <mergeCell ref="BA21:BA22"/>
    <mergeCell ref="BB19:BB20"/>
    <mergeCell ref="BC19:BC20"/>
    <mergeCell ref="BD23:BD24"/>
    <mergeCell ref="BF23:BF24"/>
    <mergeCell ref="BG23:BG24"/>
    <mergeCell ref="AW23:AW24"/>
    <mergeCell ref="AX23:AX24"/>
    <mergeCell ref="AY23:AY24"/>
    <mergeCell ref="AZ23:AZ24"/>
    <mergeCell ref="BA23:BA24"/>
    <mergeCell ref="BG27:BG28"/>
    <mergeCell ref="BA25:BA26"/>
    <mergeCell ref="BB25:BB26"/>
    <mergeCell ref="BC25:BC26"/>
    <mergeCell ref="BD25:BD26"/>
    <mergeCell ref="BF25:BF26"/>
    <mergeCell ref="AW25:AW26"/>
    <mergeCell ref="AX25:AX26"/>
    <mergeCell ref="AY25:AY26"/>
    <mergeCell ref="AW27:AW28"/>
    <mergeCell ref="AX27:AX28"/>
    <mergeCell ref="AY27:AY28"/>
    <mergeCell ref="AZ27:AZ28"/>
    <mergeCell ref="BA27:BA28"/>
    <mergeCell ref="BB27:BB28"/>
    <mergeCell ref="BC27:BC28"/>
    <mergeCell ref="BD27:BD28"/>
    <mergeCell ref="BF27:BF28"/>
    <mergeCell ref="AZ25:AZ26"/>
    <mergeCell ref="BG25:BG26"/>
    <mergeCell ref="BE25:BE26"/>
    <mergeCell ref="BE27:BE28"/>
    <mergeCell ref="AV29:AV30"/>
    <mergeCell ref="AS31:AS32"/>
    <mergeCell ref="AT31:AT32"/>
    <mergeCell ref="AU31:AU32"/>
    <mergeCell ref="AV31:AV32"/>
    <mergeCell ref="BA31:BA32"/>
    <mergeCell ref="BE31:BE32"/>
    <mergeCell ref="AS25:AS26"/>
    <mergeCell ref="AT25:AT26"/>
    <mergeCell ref="AU25:AU26"/>
    <mergeCell ref="AS27:AS28"/>
    <mergeCell ref="AT27:AT28"/>
    <mergeCell ref="AU27:AU28"/>
    <mergeCell ref="AV27:AV28"/>
    <mergeCell ref="AS33:AS34"/>
    <mergeCell ref="AT33:AT34"/>
    <mergeCell ref="AU33:AU34"/>
    <mergeCell ref="AV33:AV34"/>
    <mergeCell ref="BB29:BB30"/>
    <mergeCell ref="BC29:BC30"/>
    <mergeCell ref="BD29:BD30"/>
    <mergeCell ref="BF29:BF30"/>
    <mergeCell ref="BG29:BG30"/>
    <mergeCell ref="AW29:AW30"/>
    <mergeCell ref="AX29:AX30"/>
    <mergeCell ref="AY29:AY30"/>
    <mergeCell ref="AZ29:AZ30"/>
    <mergeCell ref="BA29:BA30"/>
    <mergeCell ref="BE29:BE30"/>
    <mergeCell ref="BB31:BB32"/>
    <mergeCell ref="BC31:BC32"/>
    <mergeCell ref="BD31:BD32"/>
    <mergeCell ref="BF31:BF32"/>
    <mergeCell ref="BG31:BG32"/>
    <mergeCell ref="AW31:AW32"/>
    <mergeCell ref="AX31:AX32"/>
    <mergeCell ref="AY31:AY32"/>
    <mergeCell ref="AZ31:AZ32"/>
    <mergeCell ref="BB33:BB34"/>
    <mergeCell ref="BC33:BC34"/>
    <mergeCell ref="BD33:BD34"/>
    <mergeCell ref="BF33:BF34"/>
    <mergeCell ref="BG33:BG34"/>
    <mergeCell ref="AW33:AW34"/>
    <mergeCell ref="AX33:AX34"/>
    <mergeCell ref="AY33:AY34"/>
    <mergeCell ref="AZ33:AZ34"/>
    <mergeCell ref="BA33:BA34"/>
    <mergeCell ref="BE33:BE34"/>
    <mergeCell ref="AV35:AV36"/>
    <mergeCell ref="AW35:AW36"/>
    <mergeCell ref="AX35:AX36"/>
    <mergeCell ref="AY35:AY36"/>
    <mergeCell ref="AU37:AU38"/>
    <mergeCell ref="AV37:AV38"/>
    <mergeCell ref="AW37:AW38"/>
    <mergeCell ref="AX37:AX38"/>
    <mergeCell ref="AY37:AY38"/>
    <mergeCell ref="BD37:BD38"/>
    <mergeCell ref="BF37:BF38"/>
    <mergeCell ref="BG37:BG38"/>
    <mergeCell ref="BA35:BA36"/>
    <mergeCell ref="BB35:BB36"/>
    <mergeCell ref="BC35:BC36"/>
    <mergeCell ref="BD35:BD36"/>
    <mergeCell ref="BF35:BF36"/>
    <mergeCell ref="AZ37:AZ38"/>
    <mergeCell ref="BA37:BA38"/>
    <mergeCell ref="BB37:BB38"/>
    <mergeCell ref="BC37:BC38"/>
    <mergeCell ref="AZ35:AZ36"/>
    <mergeCell ref="BG35:BG36"/>
    <mergeCell ref="BE35:BE36"/>
    <mergeCell ref="BE37:BE38"/>
    <mergeCell ref="BD39:BD40"/>
    <mergeCell ref="BF39:BF40"/>
    <mergeCell ref="BG39:BG40"/>
    <mergeCell ref="AS41:AS42"/>
    <mergeCell ref="AT41:AT42"/>
    <mergeCell ref="AU41:AU42"/>
    <mergeCell ref="AV41:AV42"/>
    <mergeCell ref="AW41:AW42"/>
    <mergeCell ref="AX41:AX42"/>
    <mergeCell ref="AY41:AY42"/>
    <mergeCell ref="AZ41:AZ42"/>
    <mergeCell ref="BA41:BA42"/>
    <mergeCell ref="BB41:BB42"/>
    <mergeCell ref="BC41:BC42"/>
    <mergeCell ref="BD41:BD42"/>
    <mergeCell ref="BF41:BF42"/>
    <mergeCell ref="AY39:AY40"/>
    <mergeCell ref="AZ39:AZ40"/>
    <mergeCell ref="BA39:BA40"/>
    <mergeCell ref="BB39:BB40"/>
    <mergeCell ref="BC39:BC40"/>
    <mergeCell ref="AV39:AV40"/>
    <mergeCell ref="AW39:AW40"/>
    <mergeCell ref="AX39:AX40"/>
    <mergeCell ref="BD45:BD46"/>
    <mergeCell ref="BG41:BG42"/>
    <mergeCell ref="AS43:AS44"/>
    <mergeCell ref="AT43:AT44"/>
    <mergeCell ref="AU43:AU44"/>
    <mergeCell ref="AV43:AV44"/>
    <mergeCell ref="AW43:AW44"/>
    <mergeCell ref="AX43:AX44"/>
    <mergeCell ref="AY43:AY44"/>
    <mergeCell ref="AZ43:AZ44"/>
    <mergeCell ref="BA43:BA44"/>
    <mergeCell ref="BB43:BB44"/>
    <mergeCell ref="BC43:BC44"/>
    <mergeCell ref="BD43:BD44"/>
    <mergeCell ref="BF43:BF44"/>
    <mergeCell ref="BG43:BG44"/>
    <mergeCell ref="BF45:BF46"/>
    <mergeCell ref="BG45:BG46"/>
    <mergeCell ref="AZ45:AZ46"/>
    <mergeCell ref="BA45:BA46"/>
    <mergeCell ref="BB45:BB46"/>
    <mergeCell ref="AS45:AS46"/>
    <mergeCell ref="AT45:AT46"/>
    <mergeCell ref="AU45:AU46"/>
    <mergeCell ref="AV45:AV46"/>
    <mergeCell ref="AS47:AS48"/>
    <mergeCell ref="AT47:AT48"/>
    <mergeCell ref="AU47:AU48"/>
    <mergeCell ref="AV47:AV48"/>
    <mergeCell ref="AW47:AW48"/>
    <mergeCell ref="AX47:AX48"/>
    <mergeCell ref="AY47:AY48"/>
    <mergeCell ref="AZ47:AZ48"/>
    <mergeCell ref="AX45:AX46"/>
    <mergeCell ref="AY45:AY46"/>
    <mergeCell ref="BA47:BA48"/>
    <mergeCell ref="AW45:AW46"/>
    <mergeCell ref="BI9:BJ9"/>
    <mergeCell ref="BI11:BL11"/>
    <mergeCell ref="BN12:BN15"/>
    <mergeCell ref="BO12:BO15"/>
    <mergeCell ref="BF47:BF48"/>
    <mergeCell ref="BG47:BG48"/>
    <mergeCell ref="AU49:AU50"/>
    <mergeCell ref="AV49:AV50"/>
    <mergeCell ref="AW49:AW50"/>
    <mergeCell ref="AX49:AX50"/>
    <mergeCell ref="AY49:AY50"/>
    <mergeCell ref="AZ49:AZ50"/>
    <mergeCell ref="BA49:BA50"/>
    <mergeCell ref="BB49:BB50"/>
    <mergeCell ref="BC49:BC50"/>
    <mergeCell ref="BD49:BD50"/>
    <mergeCell ref="BF49:BF50"/>
    <mergeCell ref="BG49:BG50"/>
    <mergeCell ref="BC45:BC46"/>
    <mergeCell ref="BB47:BB48"/>
    <mergeCell ref="BC47:BC48"/>
    <mergeCell ref="BD47:BD48"/>
    <mergeCell ref="AR49:AR54"/>
    <mergeCell ref="AS49:AS50"/>
    <mergeCell ref="AT49:AT50"/>
    <mergeCell ref="AS51:AS52"/>
    <mergeCell ref="AT51:AT52"/>
    <mergeCell ref="AU51:AU52"/>
    <mergeCell ref="AV51:AV52"/>
    <mergeCell ref="AW51:AW52"/>
    <mergeCell ref="AX51:AX52"/>
    <mergeCell ref="BC51:BC52"/>
    <mergeCell ref="BD51:BD52"/>
    <mergeCell ref="BF51:BF52"/>
    <mergeCell ref="BG51:BG52"/>
    <mergeCell ref="AS53:AS54"/>
    <mergeCell ref="AT53:AT54"/>
    <mergeCell ref="AU53:AU54"/>
    <mergeCell ref="AV53:AV54"/>
    <mergeCell ref="AW53:AW54"/>
    <mergeCell ref="AX53:AX54"/>
    <mergeCell ref="AY53:AY54"/>
    <mergeCell ref="AZ53:AZ54"/>
    <mergeCell ref="BA53:BA54"/>
    <mergeCell ref="BB53:BB54"/>
    <mergeCell ref="BC53:BC54"/>
    <mergeCell ref="BD53:BD54"/>
    <mergeCell ref="BF53:BF54"/>
    <mergeCell ref="BG53:BG54"/>
    <mergeCell ref="AV55:AV56"/>
    <mergeCell ref="AW55:AW56"/>
    <mergeCell ref="AX55:AX56"/>
    <mergeCell ref="AY55:AY56"/>
    <mergeCell ref="AZ55:AZ56"/>
    <mergeCell ref="BA55:BA56"/>
    <mergeCell ref="BB55:BB56"/>
    <mergeCell ref="AY51:AY52"/>
    <mergeCell ref="AZ51:AZ52"/>
    <mergeCell ref="BA51:BA52"/>
    <mergeCell ref="BB51:BB52"/>
    <mergeCell ref="AR59:AT59"/>
    <mergeCell ref="AR60:AT60"/>
    <mergeCell ref="AR61:AT61"/>
    <mergeCell ref="AR62:AT62"/>
    <mergeCell ref="AR63:AT63"/>
    <mergeCell ref="BC55:BC56"/>
    <mergeCell ref="BD55:BD56"/>
    <mergeCell ref="BF55:BF56"/>
    <mergeCell ref="BG55:BG56"/>
    <mergeCell ref="AR57:AT58"/>
    <mergeCell ref="AU57:AU58"/>
    <mergeCell ref="AV57:AV58"/>
    <mergeCell ref="AW57:AW58"/>
    <mergeCell ref="AX57:AX58"/>
    <mergeCell ref="AY57:AY58"/>
    <mergeCell ref="AZ57:AZ58"/>
    <mergeCell ref="BA57:BA58"/>
    <mergeCell ref="BB57:BB58"/>
    <mergeCell ref="BC57:BC58"/>
    <mergeCell ref="BD57:BD58"/>
    <mergeCell ref="BF57:BF58"/>
    <mergeCell ref="BG57:BG58"/>
    <mergeCell ref="AR55:AT56"/>
    <mergeCell ref="AU55:AU56"/>
  </mergeCells>
  <phoneticPr fontId="1"/>
  <conditionalFormatting sqref="G33:AJ33">
    <cfRule type="containsBlanks" dxfId="44" priority="23" stopIfTrue="1">
      <formula>LEN(TRIM(G33))=0</formula>
    </cfRule>
  </conditionalFormatting>
  <conditionalFormatting sqref="G53:V53">
    <cfRule type="containsBlanks" dxfId="43" priority="22" stopIfTrue="1">
      <formula>LEN(TRIM(G53))=0</formula>
    </cfRule>
  </conditionalFormatting>
  <conditionalFormatting sqref="G36:AJ36 G7:AJ10">
    <cfRule type="expression" dxfId="42" priority="3" stopIfTrue="1">
      <formula>WEEKDAY(G7,1)=1</formula>
    </cfRule>
    <cfRule type="expression" dxfId="41" priority="21" stopIfTrue="1">
      <formula>WEEKDAY(G7,1)=7</formula>
    </cfRule>
  </conditionalFormatting>
  <conditionalFormatting sqref="AE5:AJ5 AM5">
    <cfRule type="containsBlanks" dxfId="40" priority="19" stopIfTrue="1">
      <formula>LEN(TRIM(AE5))=0</formula>
    </cfRule>
  </conditionalFormatting>
  <conditionalFormatting sqref="B11:B30 E11:AJ30 F37:AJ49">
    <cfRule type="containsBlanks" dxfId="39" priority="10">
      <formula>LEN(TRIM(B11))=0</formula>
    </cfRule>
  </conditionalFormatting>
  <conditionalFormatting sqref="AU9:AU18 AS9:AS18 AS49:AS54 AU49:AU54 BF3 BF5">
    <cfRule type="containsBlanks" dxfId="38" priority="8">
      <formula>LEN(TRIM(AS3))=0</formula>
    </cfRule>
  </conditionalFormatting>
  <conditionalFormatting sqref="G7:AJ10">
    <cfRule type="expression" dxfId="37" priority="20" stopIfTrue="1">
      <formula>COUNTIF(祝日1,G7)=1</formula>
    </cfRule>
  </conditionalFormatting>
  <conditionalFormatting sqref="G36:AJ36">
    <cfRule type="expression" dxfId="36" priority="2">
      <formula>COUNTIF(祝日1,G36)=1</formula>
    </cfRule>
  </conditionalFormatting>
  <conditionalFormatting sqref="AV9:AV18 AZ9:AZ18 BB9:BB18 BG9:BG18 AV49:AV54 BF49:BG54">
    <cfRule type="containsBlanks" dxfId="35" priority="1">
      <formula>LEN(TRIM(AV9))=0</formula>
    </cfRule>
  </conditionalFormatting>
  <dataValidations count="6">
    <dataValidation type="list" allowBlank="1" showInputMessage="1" showErrorMessage="1" sqref="G37:AK49 KE37:LI49 UA37:VE49 ADW37:AFA49 ANS37:AOW49 AXO37:AYS49 BHK37:BIO49 BRG37:BSK49 CBC37:CCG49 CKY37:CMC49 CUU37:CVY49 DEQ37:DFU49 DOM37:DPQ49 DYI37:DZM49 EIE37:EJI49 ESA37:ETE49 FBW37:FDA49 FLS37:FMW49 FVO37:FWS49 GFK37:GGO49 GPG37:GQK49 GZC37:HAG49 HIY37:HKC49 HSU37:HTY49 ICQ37:IDU49 IMM37:INQ49 IWI37:IXM49 JGE37:JHI49 JQA37:JRE49 JZW37:KBA49 KJS37:KKW49 KTO37:KUS49 LDK37:LEO49 LNG37:LOK49 LXC37:LYG49 MGY37:MIC49 MQU37:MRY49 NAQ37:NBU49 NKM37:NLQ49 NUI37:NVM49 OEE37:OFI49 OOA37:OPE49 OXW37:OZA49 PHS37:PIW49 PRO37:PSS49 QBK37:QCO49 QLG37:QMK49 QVC37:QWG49 REY37:RGC49 ROU37:RPY49 RYQ37:RZU49 SIM37:SJQ49 SSI37:STM49 TCE37:TDI49 TMA37:TNE49 TVW37:TXA49 UFS37:UGW49 UPO37:UQS49 UZK37:VAO49 VJG37:VKK49 VTC37:VUG49 WCY37:WEC49 WMU37:WNY49 WWQ37:WXU49 F65580:AJ65592 KD65580:LH65592 TZ65580:VD65592 ADV65580:AEZ65592 ANR65580:AOV65592 AXN65580:AYR65592 BHJ65580:BIN65592 BRF65580:BSJ65592 CBB65580:CCF65592 CKX65580:CMB65592 CUT65580:CVX65592 DEP65580:DFT65592 DOL65580:DPP65592 DYH65580:DZL65592 EID65580:EJH65592 ERZ65580:ETD65592 FBV65580:FCZ65592 FLR65580:FMV65592 FVN65580:FWR65592 GFJ65580:GGN65592 GPF65580:GQJ65592 GZB65580:HAF65592 HIX65580:HKB65592 HST65580:HTX65592 ICP65580:IDT65592 IML65580:INP65592 IWH65580:IXL65592 JGD65580:JHH65592 JPZ65580:JRD65592 JZV65580:KAZ65592 KJR65580:KKV65592 KTN65580:KUR65592 LDJ65580:LEN65592 LNF65580:LOJ65592 LXB65580:LYF65592 MGX65580:MIB65592 MQT65580:MRX65592 NAP65580:NBT65592 NKL65580:NLP65592 NUH65580:NVL65592 OED65580:OFH65592 ONZ65580:OPD65592 OXV65580:OYZ65592 PHR65580:PIV65592 PRN65580:PSR65592 QBJ65580:QCN65592 QLF65580:QMJ65592 QVB65580:QWF65592 REX65580:RGB65592 ROT65580:RPX65592 RYP65580:RZT65592 SIL65580:SJP65592 SSH65580:STL65592 TCD65580:TDH65592 TLZ65580:TND65592 TVV65580:TWZ65592 UFR65580:UGV65592 UPN65580:UQR65592 UZJ65580:VAN65592 VJF65580:VKJ65592 VTB65580:VUF65592 WCX65580:WEB65592 WMT65580:WNX65592 WWP65580:WXT65592 F131116:AJ131128 KD131116:LH131128 TZ131116:VD131128 ADV131116:AEZ131128 ANR131116:AOV131128 AXN131116:AYR131128 BHJ131116:BIN131128 BRF131116:BSJ131128 CBB131116:CCF131128 CKX131116:CMB131128 CUT131116:CVX131128 DEP131116:DFT131128 DOL131116:DPP131128 DYH131116:DZL131128 EID131116:EJH131128 ERZ131116:ETD131128 FBV131116:FCZ131128 FLR131116:FMV131128 FVN131116:FWR131128 GFJ131116:GGN131128 GPF131116:GQJ131128 GZB131116:HAF131128 HIX131116:HKB131128 HST131116:HTX131128 ICP131116:IDT131128 IML131116:INP131128 IWH131116:IXL131128 JGD131116:JHH131128 JPZ131116:JRD131128 JZV131116:KAZ131128 KJR131116:KKV131128 KTN131116:KUR131128 LDJ131116:LEN131128 LNF131116:LOJ131128 LXB131116:LYF131128 MGX131116:MIB131128 MQT131116:MRX131128 NAP131116:NBT131128 NKL131116:NLP131128 NUH131116:NVL131128 OED131116:OFH131128 ONZ131116:OPD131128 OXV131116:OYZ131128 PHR131116:PIV131128 PRN131116:PSR131128 QBJ131116:QCN131128 QLF131116:QMJ131128 QVB131116:QWF131128 REX131116:RGB131128 ROT131116:RPX131128 RYP131116:RZT131128 SIL131116:SJP131128 SSH131116:STL131128 TCD131116:TDH131128 TLZ131116:TND131128 TVV131116:TWZ131128 UFR131116:UGV131128 UPN131116:UQR131128 UZJ131116:VAN131128 VJF131116:VKJ131128 VTB131116:VUF131128 WCX131116:WEB131128 WMT131116:WNX131128 WWP131116:WXT131128 F196652:AJ196664 KD196652:LH196664 TZ196652:VD196664 ADV196652:AEZ196664 ANR196652:AOV196664 AXN196652:AYR196664 BHJ196652:BIN196664 BRF196652:BSJ196664 CBB196652:CCF196664 CKX196652:CMB196664 CUT196652:CVX196664 DEP196652:DFT196664 DOL196652:DPP196664 DYH196652:DZL196664 EID196652:EJH196664 ERZ196652:ETD196664 FBV196652:FCZ196664 FLR196652:FMV196664 FVN196652:FWR196664 GFJ196652:GGN196664 GPF196652:GQJ196664 GZB196652:HAF196664 HIX196652:HKB196664 HST196652:HTX196664 ICP196652:IDT196664 IML196652:INP196664 IWH196652:IXL196664 JGD196652:JHH196664 JPZ196652:JRD196664 JZV196652:KAZ196664 KJR196652:KKV196664 KTN196652:KUR196664 LDJ196652:LEN196664 LNF196652:LOJ196664 LXB196652:LYF196664 MGX196652:MIB196664 MQT196652:MRX196664 NAP196652:NBT196664 NKL196652:NLP196664 NUH196652:NVL196664 OED196652:OFH196664 ONZ196652:OPD196664 OXV196652:OYZ196664 PHR196652:PIV196664 PRN196652:PSR196664 QBJ196652:QCN196664 QLF196652:QMJ196664 QVB196652:QWF196664 REX196652:RGB196664 ROT196652:RPX196664 RYP196652:RZT196664 SIL196652:SJP196664 SSH196652:STL196664 TCD196652:TDH196664 TLZ196652:TND196664 TVV196652:TWZ196664 UFR196652:UGV196664 UPN196652:UQR196664 UZJ196652:VAN196664 VJF196652:VKJ196664 VTB196652:VUF196664 WCX196652:WEB196664 WMT196652:WNX196664 WWP196652:WXT196664 F262188:AJ262200 KD262188:LH262200 TZ262188:VD262200 ADV262188:AEZ262200 ANR262188:AOV262200 AXN262188:AYR262200 BHJ262188:BIN262200 BRF262188:BSJ262200 CBB262188:CCF262200 CKX262188:CMB262200 CUT262188:CVX262200 DEP262188:DFT262200 DOL262188:DPP262200 DYH262188:DZL262200 EID262188:EJH262200 ERZ262188:ETD262200 FBV262188:FCZ262200 FLR262188:FMV262200 FVN262188:FWR262200 GFJ262188:GGN262200 GPF262188:GQJ262200 GZB262188:HAF262200 HIX262188:HKB262200 HST262188:HTX262200 ICP262188:IDT262200 IML262188:INP262200 IWH262188:IXL262200 JGD262188:JHH262200 JPZ262188:JRD262200 JZV262188:KAZ262200 KJR262188:KKV262200 KTN262188:KUR262200 LDJ262188:LEN262200 LNF262188:LOJ262200 LXB262188:LYF262200 MGX262188:MIB262200 MQT262188:MRX262200 NAP262188:NBT262200 NKL262188:NLP262200 NUH262188:NVL262200 OED262188:OFH262200 ONZ262188:OPD262200 OXV262188:OYZ262200 PHR262188:PIV262200 PRN262188:PSR262200 QBJ262188:QCN262200 QLF262188:QMJ262200 QVB262188:QWF262200 REX262188:RGB262200 ROT262188:RPX262200 RYP262188:RZT262200 SIL262188:SJP262200 SSH262188:STL262200 TCD262188:TDH262200 TLZ262188:TND262200 TVV262188:TWZ262200 UFR262188:UGV262200 UPN262188:UQR262200 UZJ262188:VAN262200 VJF262188:VKJ262200 VTB262188:VUF262200 WCX262188:WEB262200 WMT262188:WNX262200 WWP262188:WXT262200 F327724:AJ327736 KD327724:LH327736 TZ327724:VD327736 ADV327724:AEZ327736 ANR327724:AOV327736 AXN327724:AYR327736 BHJ327724:BIN327736 BRF327724:BSJ327736 CBB327724:CCF327736 CKX327724:CMB327736 CUT327724:CVX327736 DEP327724:DFT327736 DOL327724:DPP327736 DYH327724:DZL327736 EID327724:EJH327736 ERZ327724:ETD327736 FBV327724:FCZ327736 FLR327724:FMV327736 FVN327724:FWR327736 GFJ327724:GGN327736 GPF327724:GQJ327736 GZB327724:HAF327736 HIX327724:HKB327736 HST327724:HTX327736 ICP327724:IDT327736 IML327724:INP327736 IWH327724:IXL327736 JGD327724:JHH327736 JPZ327724:JRD327736 JZV327724:KAZ327736 KJR327724:KKV327736 KTN327724:KUR327736 LDJ327724:LEN327736 LNF327724:LOJ327736 LXB327724:LYF327736 MGX327724:MIB327736 MQT327724:MRX327736 NAP327724:NBT327736 NKL327724:NLP327736 NUH327724:NVL327736 OED327724:OFH327736 ONZ327724:OPD327736 OXV327724:OYZ327736 PHR327724:PIV327736 PRN327724:PSR327736 QBJ327724:QCN327736 QLF327724:QMJ327736 QVB327724:QWF327736 REX327724:RGB327736 ROT327724:RPX327736 RYP327724:RZT327736 SIL327724:SJP327736 SSH327724:STL327736 TCD327724:TDH327736 TLZ327724:TND327736 TVV327724:TWZ327736 UFR327724:UGV327736 UPN327724:UQR327736 UZJ327724:VAN327736 VJF327724:VKJ327736 VTB327724:VUF327736 WCX327724:WEB327736 WMT327724:WNX327736 WWP327724:WXT327736 F393260:AJ393272 KD393260:LH393272 TZ393260:VD393272 ADV393260:AEZ393272 ANR393260:AOV393272 AXN393260:AYR393272 BHJ393260:BIN393272 BRF393260:BSJ393272 CBB393260:CCF393272 CKX393260:CMB393272 CUT393260:CVX393272 DEP393260:DFT393272 DOL393260:DPP393272 DYH393260:DZL393272 EID393260:EJH393272 ERZ393260:ETD393272 FBV393260:FCZ393272 FLR393260:FMV393272 FVN393260:FWR393272 GFJ393260:GGN393272 GPF393260:GQJ393272 GZB393260:HAF393272 HIX393260:HKB393272 HST393260:HTX393272 ICP393260:IDT393272 IML393260:INP393272 IWH393260:IXL393272 JGD393260:JHH393272 JPZ393260:JRD393272 JZV393260:KAZ393272 KJR393260:KKV393272 KTN393260:KUR393272 LDJ393260:LEN393272 LNF393260:LOJ393272 LXB393260:LYF393272 MGX393260:MIB393272 MQT393260:MRX393272 NAP393260:NBT393272 NKL393260:NLP393272 NUH393260:NVL393272 OED393260:OFH393272 ONZ393260:OPD393272 OXV393260:OYZ393272 PHR393260:PIV393272 PRN393260:PSR393272 QBJ393260:QCN393272 QLF393260:QMJ393272 QVB393260:QWF393272 REX393260:RGB393272 ROT393260:RPX393272 RYP393260:RZT393272 SIL393260:SJP393272 SSH393260:STL393272 TCD393260:TDH393272 TLZ393260:TND393272 TVV393260:TWZ393272 UFR393260:UGV393272 UPN393260:UQR393272 UZJ393260:VAN393272 VJF393260:VKJ393272 VTB393260:VUF393272 WCX393260:WEB393272 WMT393260:WNX393272 WWP393260:WXT393272 F458796:AJ458808 KD458796:LH458808 TZ458796:VD458808 ADV458796:AEZ458808 ANR458796:AOV458808 AXN458796:AYR458808 BHJ458796:BIN458808 BRF458796:BSJ458808 CBB458796:CCF458808 CKX458796:CMB458808 CUT458796:CVX458808 DEP458796:DFT458808 DOL458796:DPP458808 DYH458796:DZL458808 EID458796:EJH458808 ERZ458796:ETD458808 FBV458796:FCZ458808 FLR458796:FMV458808 FVN458796:FWR458808 GFJ458796:GGN458808 GPF458796:GQJ458808 GZB458796:HAF458808 HIX458796:HKB458808 HST458796:HTX458808 ICP458796:IDT458808 IML458796:INP458808 IWH458796:IXL458808 JGD458796:JHH458808 JPZ458796:JRD458808 JZV458796:KAZ458808 KJR458796:KKV458808 KTN458796:KUR458808 LDJ458796:LEN458808 LNF458796:LOJ458808 LXB458796:LYF458808 MGX458796:MIB458808 MQT458796:MRX458808 NAP458796:NBT458808 NKL458796:NLP458808 NUH458796:NVL458808 OED458796:OFH458808 ONZ458796:OPD458808 OXV458796:OYZ458808 PHR458796:PIV458808 PRN458796:PSR458808 QBJ458796:QCN458808 QLF458796:QMJ458808 QVB458796:QWF458808 REX458796:RGB458808 ROT458796:RPX458808 RYP458796:RZT458808 SIL458796:SJP458808 SSH458796:STL458808 TCD458796:TDH458808 TLZ458796:TND458808 TVV458796:TWZ458808 UFR458796:UGV458808 UPN458796:UQR458808 UZJ458796:VAN458808 VJF458796:VKJ458808 VTB458796:VUF458808 WCX458796:WEB458808 WMT458796:WNX458808 WWP458796:WXT458808 F524332:AJ524344 KD524332:LH524344 TZ524332:VD524344 ADV524332:AEZ524344 ANR524332:AOV524344 AXN524332:AYR524344 BHJ524332:BIN524344 BRF524332:BSJ524344 CBB524332:CCF524344 CKX524332:CMB524344 CUT524332:CVX524344 DEP524332:DFT524344 DOL524332:DPP524344 DYH524332:DZL524344 EID524332:EJH524344 ERZ524332:ETD524344 FBV524332:FCZ524344 FLR524332:FMV524344 FVN524332:FWR524344 GFJ524332:GGN524344 GPF524332:GQJ524344 GZB524332:HAF524344 HIX524332:HKB524344 HST524332:HTX524344 ICP524332:IDT524344 IML524332:INP524344 IWH524332:IXL524344 JGD524332:JHH524344 JPZ524332:JRD524344 JZV524332:KAZ524344 KJR524332:KKV524344 KTN524332:KUR524344 LDJ524332:LEN524344 LNF524332:LOJ524344 LXB524332:LYF524344 MGX524332:MIB524344 MQT524332:MRX524344 NAP524332:NBT524344 NKL524332:NLP524344 NUH524332:NVL524344 OED524332:OFH524344 ONZ524332:OPD524344 OXV524332:OYZ524344 PHR524332:PIV524344 PRN524332:PSR524344 QBJ524332:QCN524344 QLF524332:QMJ524344 QVB524332:QWF524344 REX524332:RGB524344 ROT524332:RPX524344 RYP524332:RZT524344 SIL524332:SJP524344 SSH524332:STL524344 TCD524332:TDH524344 TLZ524332:TND524344 TVV524332:TWZ524344 UFR524332:UGV524344 UPN524332:UQR524344 UZJ524332:VAN524344 VJF524332:VKJ524344 VTB524332:VUF524344 WCX524332:WEB524344 WMT524332:WNX524344 WWP524332:WXT524344 F589868:AJ589880 KD589868:LH589880 TZ589868:VD589880 ADV589868:AEZ589880 ANR589868:AOV589880 AXN589868:AYR589880 BHJ589868:BIN589880 BRF589868:BSJ589880 CBB589868:CCF589880 CKX589868:CMB589880 CUT589868:CVX589880 DEP589868:DFT589880 DOL589868:DPP589880 DYH589868:DZL589880 EID589868:EJH589880 ERZ589868:ETD589880 FBV589868:FCZ589880 FLR589868:FMV589880 FVN589868:FWR589880 GFJ589868:GGN589880 GPF589868:GQJ589880 GZB589868:HAF589880 HIX589868:HKB589880 HST589868:HTX589880 ICP589868:IDT589880 IML589868:INP589880 IWH589868:IXL589880 JGD589868:JHH589880 JPZ589868:JRD589880 JZV589868:KAZ589880 KJR589868:KKV589880 KTN589868:KUR589880 LDJ589868:LEN589880 LNF589868:LOJ589880 LXB589868:LYF589880 MGX589868:MIB589880 MQT589868:MRX589880 NAP589868:NBT589880 NKL589868:NLP589880 NUH589868:NVL589880 OED589868:OFH589880 ONZ589868:OPD589880 OXV589868:OYZ589880 PHR589868:PIV589880 PRN589868:PSR589880 QBJ589868:QCN589880 QLF589868:QMJ589880 QVB589868:QWF589880 REX589868:RGB589880 ROT589868:RPX589880 RYP589868:RZT589880 SIL589868:SJP589880 SSH589868:STL589880 TCD589868:TDH589880 TLZ589868:TND589880 TVV589868:TWZ589880 UFR589868:UGV589880 UPN589868:UQR589880 UZJ589868:VAN589880 VJF589868:VKJ589880 VTB589868:VUF589880 WCX589868:WEB589880 WMT589868:WNX589880 WWP589868:WXT589880 F655404:AJ655416 KD655404:LH655416 TZ655404:VD655416 ADV655404:AEZ655416 ANR655404:AOV655416 AXN655404:AYR655416 BHJ655404:BIN655416 BRF655404:BSJ655416 CBB655404:CCF655416 CKX655404:CMB655416 CUT655404:CVX655416 DEP655404:DFT655416 DOL655404:DPP655416 DYH655404:DZL655416 EID655404:EJH655416 ERZ655404:ETD655416 FBV655404:FCZ655416 FLR655404:FMV655416 FVN655404:FWR655416 GFJ655404:GGN655416 GPF655404:GQJ655416 GZB655404:HAF655416 HIX655404:HKB655416 HST655404:HTX655416 ICP655404:IDT655416 IML655404:INP655416 IWH655404:IXL655416 JGD655404:JHH655416 JPZ655404:JRD655416 JZV655404:KAZ655416 KJR655404:KKV655416 KTN655404:KUR655416 LDJ655404:LEN655416 LNF655404:LOJ655416 LXB655404:LYF655416 MGX655404:MIB655416 MQT655404:MRX655416 NAP655404:NBT655416 NKL655404:NLP655416 NUH655404:NVL655416 OED655404:OFH655416 ONZ655404:OPD655416 OXV655404:OYZ655416 PHR655404:PIV655416 PRN655404:PSR655416 QBJ655404:QCN655416 QLF655404:QMJ655416 QVB655404:QWF655416 REX655404:RGB655416 ROT655404:RPX655416 RYP655404:RZT655416 SIL655404:SJP655416 SSH655404:STL655416 TCD655404:TDH655416 TLZ655404:TND655416 TVV655404:TWZ655416 UFR655404:UGV655416 UPN655404:UQR655416 UZJ655404:VAN655416 VJF655404:VKJ655416 VTB655404:VUF655416 WCX655404:WEB655416 WMT655404:WNX655416 WWP655404:WXT655416 F720940:AJ720952 KD720940:LH720952 TZ720940:VD720952 ADV720940:AEZ720952 ANR720940:AOV720952 AXN720940:AYR720952 BHJ720940:BIN720952 BRF720940:BSJ720952 CBB720940:CCF720952 CKX720940:CMB720952 CUT720940:CVX720952 DEP720940:DFT720952 DOL720940:DPP720952 DYH720940:DZL720952 EID720940:EJH720952 ERZ720940:ETD720952 FBV720940:FCZ720952 FLR720940:FMV720952 FVN720940:FWR720952 GFJ720940:GGN720952 GPF720940:GQJ720952 GZB720940:HAF720952 HIX720940:HKB720952 HST720940:HTX720952 ICP720940:IDT720952 IML720940:INP720952 IWH720940:IXL720952 JGD720940:JHH720952 JPZ720940:JRD720952 JZV720940:KAZ720952 KJR720940:KKV720952 KTN720940:KUR720952 LDJ720940:LEN720952 LNF720940:LOJ720952 LXB720940:LYF720952 MGX720940:MIB720952 MQT720940:MRX720952 NAP720940:NBT720952 NKL720940:NLP720952 NUH720940:NVL720952 OED720940:OFH720952 ONZ720940:OPD720952 OXV720940:OYZ720952 PHR720940:PIV720952 PRN720940:PSR720952 QBJ720940:QCN720952 QLF720940:QMJ720952 QVB720940:QWF720952 REX720940:RGB720952 ROT720940:RPX720952 RYP720940:RZT720952 SIL720940:SJP720952 SSH720940:STL720952 TCD720940:TDH720952 TLZ720940:TND720952 TVV720940:TWZ720952 UFR720940:UGV720952 UPN720940:UQR720952 UZJ720940:VAN720952 VJF720940:VKJ720952 VTB720940:VUF720952 WCX720940:WEB720952 WMT720940:WNX720952 WWP720940:WXT720952 F786476:AJ786488 KD786476:LH786488 TZ786476:VD786488 ADV786476:AEZ786488 ANR786476:AOV786488 AXN786476:AYR786488 BHJ786476:BIN786488 BRF786476:BSJ786488 CBB786476:CCF786488 CKX786476:CMB786488 CUT786476:CVX786488 DEP786476:DFT786488 DOL786476:DPP786488 DYH786476:DZL786488 EID786476:EJH786488 ERZ786476:ETD786488 FBV786476:FCZ786488 FLR786476:FMV786488 FVN786476:FWR786488 GFJ786476:GGN786488 GPF786476:GQJ786488 GZB786476:HAF786488 HIX786476:HKB786488 HST786476:HTX786488 ICP786476:IDT786488 IML786476:INP786488 IWH786476:IXL786488 JGD786476:JHH786488 JPZ786476:JRD786488 JZV786476:KAZ786488 KJR786476:KKV786488 KTN786476:KUR786488 LDJ786476:LEN786488 LNF786476:LOJ786488 LXB786476:LYF786488 MGX786476:MIB786488 MQT786476:MRX786488 NAP786476:NBT786488 NKL786476:NLP786488 NUH786476:NVL786488 OED786476:OFH786488 ONZ786476:OPD786488 OXV786476:OYZ786488 PHR786476:PIV786488 PRN786476:PSR786488 QBJ786476:QCN786488 QLF786476:QMJ786488 QVB786476:QWF786488 REX786476:RGB786488 ROT786476:RPX786488 RYP786476:RZT786488 SIL786476:SJP786488 SSH786476:STL786488 TCD786476:TDH786488 TLZ786476:TND786488 TVV786476:TWZ786488 UFR786476:UGV786488 UPN786476:UQR786488 UZJ786476:VAN786488 VJF786476:VKJ786488 VTB786476:VUF786488 WCX786476:WEB786488 WMT786476:WNX786488 WWP786476:WXT786488 F852012:AJ852024 KD852012:LH852024 TZ852012:VD852024 ADV852012:AEZ852024 ANR852012:AOV852024 AXN852012:AYR852024 BHJ852012:BIN852024 BRF852012:BSJ852024 CBB852012:CCF852024 CKX852012:CMB852024 CUT852012:CVX852024 DEP852012:DFT852024 DOL852012:DPP852024 DYH852012:DZL852024 EID852012:EJH852024 ERZ852012:ETD852024 FBV852012:FCZ852024 FLR852012:FMV852024 FVN852012:FWR852024 GFJ852012:GGN852024 GPF852012:GQJ852024 GZB852012:HAF852024 HIX852012:HKB852024 HST852012:HTX852024 ICP852012:IDT852024 IML852012:INP852024 IWH852012:IXL852024 JGD852012:JHH852024 JPZ852012:JRD852024 JZV852012:KAZ852024 KJR852012:KKV852024 KTN852012:KUR852024 LDJ852012:LEN852024 LNF852012:LOJ852024 LXB852012:LYF852024 MGX852012:MIB852024 MQT852012:MRX852024 NAP852012:NBT852024 NKL852012:NLP852024 NUH852012:NVL852024 OED852012:OFH852024 ONZ852012:OPD852024 OXV852012:OYZ852024 PHR852012:PIV852024 PRN852012:PSR852024 QBJ852012:QCN852024 QLF852012:QMJ852024 QVB852012:QWF852024 REX852012:RGB852024 ROT852012:RPX852024 RYP852012:RZT852024 SIL852012:SJP852024 SSH852012:STL852024 TCD852012:TDH852024 TLZ852012:TND852024 TVV852012:TWZ852024 UFR852012:UGV852024 UPN852012:UQR852024 UZJ852012:VAN852024 VJF852012:VKJ852024 VTB852012:VUF852024 WCX852012:WEB852024 WMT852012:WNX852024 WWP852012:WXT852024 F917548:AJ917560 KD917548:LH917560 TZ917548:VD917560 ADV917548:AEZ917560 ANR917548:AOV917560 AXN917548:AYR917560 BHJ917548:BIN917560 BRF917548:BSJ917560 CBB917548:CCF917560 CKX917548:CMB917560 CUT917548:CVX917560 DEP917548:DFT917560 DOL917548:DPP917560 DYH917548:DZL917560 EID917548:EJH917560 ERZ917548:ETD917560 FBV917548:FCZ917560 FLR917548:FMV917560 FVN917548:FWR917560 GFJ917548:GGN917560 GPF917548:GQJ917560 GZB917548:HAF917560 HIX917548:HKB917560 HST917548:HTX917560 ICP917548:IDT917560 IML917548:INP917560 IWH917548:IXL917560 JGD917548:JHH917560 JPZ917548:JRD917560 JZV917548:KAZ917560 KJR917548:KKV917560 KTN917548:KUR917560 LDJ917548:LEN917560 LNF917548:LOJ917560 LXB917548:LYF917560 MGX917548:MIB917560 MQT917548:MRX917560 NAP917548:NBT917560 NKL917548:NLP917560 NUH917548:NVL917560 OED917548:OFH917560 ONZ917548:OPD917560 OXV917548:OYZ917560 PHR917548:PIV917560 PRN917548:PSR917560 QBJ917548:QCN917560 QLF917548:QMJ917560 QVB917548:QWF917560 REX917548:RGB917560 ROT917548:RPX917560 RYP917548:RZT917560 SIL917548:SJP917560 SSH917548:STL917560 TCD917548:TDH917560 TLZ917548:TND917560 TVV917548:TWZ917560 UFR917548:UGV917560 UPN917548:UQR917560 UZJ917548:VAN917560 VJF917548:VKJ917560 VTB917548:VUF917560 WCX917548:WEB917560 WMT917548:WNX917560 WWP917548:WXT917560 F983084:AJ983096 KD983084:LH983096 TZ983084:VD983096 ADV983084:AEZ983096 ANR983084:AOV983096 AXN983084:AYR983096 BHJ983084:BIN983096 BRF983084:BSJ983096 CBB983084:CCF983096 CKX983084:CMB983096 CUT983084:CVX983096 DEP983084:DFT983096 DOL983084:DPP983096 DYH983084:DZL983096 EID983084:EJH983096 ERZ983084:ETD983096 FBV983084:FCZ983096 FLR983084:FMV983096 FVN983084:FWR983096 GFJ983084:GGN983096 GPF983084:GQJ983096 GZB983084:HAF983096 HIX983084:HKB983096 HST983084:HTX983096 ICP983084:IDT983096 IML983084:INP983096 IWH983084:IXL983096 JGD983084:JHH983096 JPZ983084:JRD983096 JZV983084:KAZ983096 KJR983084:KKV983096 KTN983084:KUR983096 LDJ983084:LEN983096 LNF983084:LOJ983096 LXB983084:LYF983096 MGX983084:MIB983096 MQT983084:MRX983096 NAP983084:NBT983096 NKL983084:NLP983096 NUH983084:NVL983096 OED983084:OFH983096 ONZ983084:OPD983096 OXV983084:OYZ983096 PHR983084:PIV983096 PRN983084:PSR983096 QBJ983084:QCN983096 QLF983084:QMJ983096 QVB983084:QWF983096 REX983084:RGB983096 ROT983084:RPX983096 RYP983084:RZT983096 SIL983084:SJP983096 SSH983084:STL983096 TCD983084:TDH983096 TLZ983084:TND983096 TVV983084:TWZ983096 UFR983084:UGV983096 UPN983084:UQR983096 UZJ983084:VAN983096 VJF983084:VKJ983096 VTB983084:VUF983096 WCX983084:WEB983096 WMT983084:WNX983096 WWP983084:WXT983096">
      <formula1>"出"</formula1>
    </dataValidation>
    <dataValidation type="list" allowBlank="1" showInputMessage="1" showErrorMessage="1" sqref="WWP983058:WXT983077 KE11:LI30 UA11:VE30 ADW11:AFA30 ANS11:AOW30 AXO11:AYS30 BHK11:BIO30 BRG11:BSK30 CBC11:CCG30 CKY11:CMC30 CUU11:CVY30 DEQ11:DFU30 DOM11:DPQ30 DYI11:DZM30 EIE11:EJI30 ESA11:ETE30 FBW11:FDA30 FLS11:FMW30 FVO11:FWS30 GFK11:GGO30 GPG11:GQK30 GZC11:HAG30 HIY11:HKC30 HSU11:HTY30 ICQ11:IDU30 IMM11:INQ30 IWI11:IXM30 JGE11:JHI30 JQA11:JRE30 JZW11:KBA30 KJS11:KKW30 KTO11:KUS30 LDK11:LEO30 LNG11:LOK30 LXC11:LYG30 MGY11:MIC30 MQU11:MRY30 NAQ11:NBU30 NKM11:NLQ30 NUI11:NVM30 OEE11:OFI30 OOA11:OPE30 OXW11:OZA30 PHS11:PIW30 PRO11:PSS30 QBK11:QCO30 QLG11:QMK30 QVC11:QWG30 REY11:RGC30 ROU11:RPY30 RYQ11:RZU30 SIM11:SJQ30 SSI11:STM30 TCE11:TDI30 TMA11:TNE30 TVW11:TXA30 UFS11:UGW30 UPO11:UQS30 UZK11:VAO30 VJG11:VKK30 VTC11:VUG30 WCY11:WEC30 WMU11:WNY30 WWQ11:WXU30 F65554:AJ65573 KD65554:LH65573 TZ65554:VD65573 ADV65554:AEZ65573 ANR65554:AOV65573 AXN65554:AYR65573 BHJ65554:BIN65573 BRF65554:BSJ65573 CBB65554:CCF65573 CKX65554:CMB65573 CUT65554:CVX65573 DEP65554:DFT65573 DOL65554:DPP65573 DYH65554:DZL65573 EID65554:EJH65573 ERZ65554:ETD65573 FBV65554:FCZ65573 FLR65554:FMV65573 FVN65554:FWR65573 GFJ65554:GGN65573 GPF65554:GQJ65573 GZB65554:HAF65573 HIX65554:HKB65573 HST65554:HTX65573 ICP65554:IDT65573 IML65554:INP65573 IWH65554:IXL65573 JGD65554:JHH65573 JPZ65554:JRD65573 JZV65554:KAZ65573 KJR65554:KKV65573 KTN65554:KUR65573 LDJ65554:LEN65573 LNF65554:LOJ65573 LXB65554:LYF65573 MGX65554:MIB65573 MQT65554:MRX65573 NAP65554:NBT65573 NKL65554:NLP65573 NUH65554:NVL65573 OED65554:OFH65573 ONZ65554:OPD65573 OXV65554:OYZ65573 PHR65554:PIV65573 PRN65554:PSR65573 QBJ65554:QCN65573 QLF65554:QMJ65573 QVB65554:QWF65573 REX65554:RGB65573 ROT65554:RPX65573 RYP65554:RZT65573 SIL65554:SJP65573 SSH65554:STL65573 TCD65554:TDH65573 TLZ65554:TND65573 TVV65554:TWZ65573 UFR65554:UGV65573 UPN65554:UQR65573 UZJ65554:VAN65573 VJF65554:VKJ65573 VTB65554:VUF65573 WCX65554:WEB65573 WMT65554:WNX65573 WWP65554:WXT65573 F131090:AJ131109 KD131090:LH131109 TZ131090:VD131109 ADV131090:AEZ131109 ANR131090:AOV131109 AXN131090:AYR131109 BHJ131090:BIN131109 BRF131090:BSJ131109 CBB131090:CCF131109 CKX131090:CMB131109 CUT131090:CVX131109 DEP131090:DFT131109 DOL131090:DPP131109 DYH131090:DZL131109 EID131090:EJH131109 ERZ131090:ETD131109 FBV131090:FCZ131109 FLR131090:FMV131109 FVN131090:FWR131109 GFJ131090:GGN131109 GPF131090:GQJ131109 GZB131090:HAF131109 HIX131090:HKB131109 HST131090:HTX131109 ICP131090:IDT131109 IML131090:INP131109 IWH131090:IXL131109 JGD131090:JHH131109 JPZ131090:JRD131109 JZV131090:KAZ131109 KJR131090:KKV131109 KTN131090:KUR131109 LDJ131090:LEN131109 LNF131090:LOJ131109 LXB131090:LYF131109 MGX131090:MIB131109 MQT131090:MRX131109 NAP131090:NBT131109 NKL131090:NLP131109 NUH131090:NVL131109 OED131090:OFH131109 ONZ131090:OPD131109 OXV131090:OYZ131109 PHR131090:PIV131109 PRN131090:PSR131109 QBJ131090:QCN131109 QLF131090:QMJ131109 QVB131090:QWF131109 REX131090:RGB131109 ROT131090:RPX131109 RYP131090:RZT131109 SIL131090:SJP131109 SSH131090:STL131109 TCD131090:TDH131109 TLZ131090:TND131109 TVV131090:TWZ131109 UFR131090:UGV131109 UPN131090:UQR131109 UZJ131090:VAN131109 VJF131090:VKJ131109 VTB131090:VUF131109 WCX131090:WEB131109 WMT131090:WNX131109 WWP131090:WXT131109 F196626:AJ196645 KD196626:LH196645 TZ196626:VD196645 ADV196626:AEZ196645 ANR196626:AOV196645 AXN196626:AYR196645 BHJ196626:BIN196645 BRF196626:BSJ196645 CBB196626:CCF196645 CKX196626:CMB196645 CUT196626:CVX196645 DEP196626:DFT196645 DOL196626:DPP196645 DYH196626:DZL196645 EID196626:EJH196645 ERZ196626:ETD196645 FBV196626:FCZ196645 FLR196626:FMV196645 FVN196626:FWR196645 GFJ196626:GGN196645 GPF196626:GQJ196645 GZB196626:HAF196645 HIX196626:HKB196645 HST196626:HTX196645 ICP196626:IDT196645 IML196626:INP196645 IWH196626:IXL196645 JGD196626:JHH196645 JPZ196626:JRD196645 JZV196626:KAZ196645 KJR196626:KKV196645 KTN196626:KUR196645 LDJ196626:LEN196645 LNF196626:LOJ196645 LXB196626:LYF196645 MGX196626:MIB196645 MQT196626:MRX196645 NAP196626:NBT196645 NKL196626:NLP196645 NUH196626:NVL196645 OED196626:OFH196645 ONZ196626:OPD196645 OXV196626:OYZ196645 PHR196626:PIV196645 PRN196626:PSR196645 QBJ196626:QCN196645 QLF196626:QMJ196645 QVB196626:QWF196645 REX196626:RGB196645 ROT196626:RPX196645 RYP196626:RZT196645 SIL196626:SJP196645 SSH196626:STL196645 TCD196626:TDH196645 TLZ196626:TND196645 TVV196626:TWZ196645 UFR196626:UGV196645 UPN196626:UQR196645 UZJ196626:VAN196645 VJF196626:VKJ196645 VTB196626:VUF196645 WCX196626:WEB196645 WMT196626:WNX196645 WWP196626:WXT196645 F262162:AJ262181 KD262162:LH262181 TZ262162:VD262181 ADV262162:AEZ262181 ANR262162:AOV262181 AXN262162:AYR262181 BHJ262162:BIN262181 BRF262162:BSJ262181 CBB262162:CCF262181 CKX262162:CMB262181 CUT262162:CVX262181 DEP262162:DFT262181 DOL262162:DPP262181 DYH262162:DZL262181 EID262162:EJH262181 ERZ262162:ETD262181 FBV262162:FCZ262181 FLR262162:FMV262181 FVN262162:FWR262181 GFJ262162:GGN262181 GPF262162:GQJ262181 GZB262162:HAF262181 HIX262162:HKB262181 HST262162:HTX262181 ICP262162:IDT262181 IML262162:INP262181 IWH262162:IXL262181 JGD262162:JHH262181 JPZ262162:JRD262181 JZV262162:KAZ262181 KJR262162:KKV262181 KTN262162:KUR262181 LDJ262162:LEN262181 LNF262162:LOJ262181 LXB262162:LYF262181 MGX262162:MIB262181 MQT262162:MRX262181 NAP262162:NBT262181 NKL262162:NLP262181 NUH262162:NVL262181 OED262162:OFH262181 ONZ262162:OPD262181 OXV262162:OYZ262181 PHR262162:PIV262181 PRN262162:PSR262181 QBJ262162:QCN262181 QLF262162:QMJ262181 QVB262162:QWF262181 REX262162:RGB262181 ROT262162:RPX262181 RYP262162:RZT262181 SIL262162:SJP262181 SSH262162:STL262181 TCD262162:TDH262181 TLZ262162:TND262181 TVV262162:TWZ262181 UFR262162:UGV262181 UPN262162:UQR262181 UZJ262162:VAN262181 VJF262162:VKJ262181 VTB262162:VUF262181 WCX262162:WEB262181 WMT262162:WNX262181 WWP262162:WXT262181 F327698:AJ327717 KD327698:LH327717 TZ327698:VD327717 ADV327698:AEZ327717 ANR327698:AOV327717 AXN327698:AYR327717 BHJ327698:BIN327717 BRF327698:BSJ327717 CBB327698:CCF327717 CKX327698:CMB327717 CUT327698:CVX327717 DEP327698:DFT327717 DOL327698:DPP327717 DYH327698:DZL327717 EID327698:EJH327717 ERZ327698:ETD327717 FBV327698:FCZ327717 FLR327698:FMV327717 FVN327698:FWR327717 GFJ327698:GGN327717 GPF327698:GQJ327717 GZB327698:HAF327717 HIX327698:HKB327717 HST327698:HTX327717 ICP327698:IDT327717 IML327698:INP327717 IWH327698:IXL327717 JGD327698:JHH327717 JPZ327698:JRD327717 JZV327698:KAZ327717 KJR327698:KKV327717 KTN327698:KUR327717 LDJ327698:LEN327717 LNF327698:LOJ327717 LXB327698:LYF327717 MGX327698:MIB327717 MQT327698:MRX327717 NAP327698:NBT327717 NKL327698:NLP327717 NUH327698:NVL327717 OED327698:OFH327717 ONZ327698:OPD327717 OXV327698:OYZ327717 PHR327698:PIV327717 PRN327698:PSR327717 QBJ327698:QCN327717 QLF327698:QMJ327717 QVB327698:QWF327717 REX327698:RGB327717 ROT327698:RPX327717 RYP327698:RZT327717 SIL327698:SJP327717 SSH327698:STL327717 TCD327698:TDH327717 TLZ327698:TND327717 TVV327698:TWZ327717 UFR327698:UGV327717 UPN327698:UQR327717 UZJ327698:VAN327717 VJF327698:VKJ327717 VTB327698:VUF327717 WCX327698:WEB327717 WMT327698:WNX327717 WWP327698:WXT327717 F393234:AJ393253 KD393234:LH393253 TZ393234:VD393253 ADV393234:AEZ393253 ANR393234:AOV393253 AXN393234:AYR393253 BHJ393234:BIN393253 BRF393234:BSJ393253 CBB393234:CCF393253 CKX393234:CMB393253 CUT393234:CVX393253 DEP393234:DFT393253 DOL393234:DPP393253 DYH393234:DZL393253 EID393234:EJH393253 ERZ393234:ETD393253 FBV393234:FCZ393253 FLR393234:FMV393253 FVN393234:FWR393253 GFJ393234:GGN393253 GPF393234:GQJ393253 GZB393234:HAF393253 HIX393234:HKB393253 HST393234:HTX393253 ICP393234:IDT393253 IML393234:INP393253 IWH393234:IXL393253 JGD393234:JHH393253 JPZ393234:JRD393253 JZV393234:KAZ393253 KJR393234:KKV393253 KTN393234:KUR393253 LDJ393234:LEN393253 LNF393234:LOJ393253 LXB393234:LYF393253 MGX393234:MIB393253 MQT393234:MRX393253 NAP393234:NBT393253 NKL393234:NLP393253 NUH393234:NVL393253 OED393234:OFH393253 ONZ393234:OPD393253 OXV393234:OYZ393253 PHR393234:PIV393253 PRN393234:PSR393253 QBJ393234:QCN393253 QLF393234:QMJ393253 QVB393234:QWF393253 REX393234:RGB393253 ROT393234:RPX393253 RYP393234:RZT393253 SIL393234:SJP393253 SSH393234:STL393253 TCD393234:TDH393253 TLZ393234:TND393253 TVV393234:TWZ393253 UFR393234:UGV393253 UPN393234:UQR393253 UZJ393234:VAN393253 VJF393234:VKJ393253 VTB393234:VUF393253 WCX393234:WEB393253 WMT393234:WNX393253 WWP393234:WXT393253 F458770:AJ458789 KD458770:LH458789 TZ458770:VD458789 ADV458770:AEZ458789 ANR458770:AOV458789 AXN458770:AYR458789 BHJ458770:BIN458789 BRF458770:BSJ458789 CBB458770:CCF458789 CKX458770:CMB458789 CUT458770:CVX458789 DEP458770:DFT458789 DOL458770:DPP458789 DYH458770:DZL458789 EID458770:EJH458789 ERZ458770:ETD458789 FBV458770:FCZ458789 FLR458770:FMV458789 FVN458770:FWR458789 GFJ458770:GGN458789 GPF458770:GQJ458789 GZB458770:HAF458789 HIX458770:HKB458789 HST458770:HTX458789 ICP458770:IDT458789 IML458770:INP458789 IWH458770:IXL458789 JGD458770:JHH458789 JPZ458770:JRD458789 JZV458770:KAZ458789 KJR458770:KKV458789 KTN458770:KUR458789 LDJ458770:LEN458789 LNF458770:LOJ458789 LXB458770:LYF458789 MGX458770:MIB458789 MQT458770:MRX458789 NAP458770:NBT458789 NKL458770:NLP458789 NUH458770:NVL458789 OED458770:OFH458789 ONZ458770:OPD458789 OXV458770:OYZ458789 PHR458770:PIV458789 PRN458770:PSR458789 QBJ458770:QCN458789 QLF458770:QMJ458789 QVB458770:QWF458789 REX458770:RGB458789 ROT458770:RPX458789 RYP458770:RZT458789 SIL458770:SJP458789 SSH458770:STL458789 TCD458770:TDH458789 TLZ458770:TND458789 TVV458770:TWZ458789 UFR458770:UGV458789 UPN458770:UQR458789 UZJ458770:VAN458789 VJF458770:VKJ458789 VTB458770:VUF458789 WCX458770:WEB458789 WMT458770:WNX458789 WWP458770:WXT458789 F524306:AJ524325 KD524306:LH524325 TZ524306:VD524325 ADV524306:AEZ524325 ANR524306:AOV524325 AXN524306:AYR524325 BHJ524306:BIN524325 BRF524306:BSJ524325 CBB524306:CCF524325 CKX524306:CMB524325 CUT524306:CVX524325 DEP524306:DFT524325 DOL524306:DPP524325 DYH524306:DZL524325 EID524306:EJH524325 ERZ524306:ETD524325 FBV524306:FCZ524325 FLR524306:FMV524325 FVN524306:FWR524325 GFJ524306:GGN524325 GPF524306:GQJ524325 GZB524306:HAF524325 HIX524306:HKB524325 HST524306:HTX524325 ICP524306:IDT524325 IML524306:INP524325 IWH524306:IXL524325 JGD524306:JHH524325 JPZ524306:JRD524325 JZV524306:KAZ524325 KJR524306:KKV524325 KTN524306:KUR524325 LDJ524306:LEN524325 LNF524306:LOJ524325 LXB524306:LYF524325 MGX524306:MIB524325 MQT524306:MRX524325 NAP524306:NBT524325 NKL524306:NLP524325 NUH524306:NVL524325 OED524306:OFH524325 ONZ524306:OPD524325 OXV524306:OYZ524325 PHR524306:PIV524325 PRN524306:PSR524325 QBJ524306:QCN524325 QLF524306:QMJ524325 QVB524306:QWF524325 REX524306:RGB524325 ROT524306:RPX524325 RYP524306:RZT524325 SIL524306:SJP524325 SSH524306:STL524325 TCD524306:TDH524325 TLZ524306:TND524325 TVV524306:TWZ524325 UFR524306:UGV524325 UPN524306:UQR524325 UZJ524306:VAN524325 VJF524306:VKJ524325 VTB524306:VUF524325 WCX524306:WEB524325 WMT524306:WNX524325 WWP524306:WXT524325 F589842:AJ589861 KD589842:LH589861 TZ589842:VD589861 ADV589842:AEZ589861 ANR589842:AOV589861 AXN589842:AYR589861 BHJ589842:BIN589861 BRF589842:BSJ589861 CBB589842:CCF589861 CKX589842:CMB589861 CUT589842:CVX589861 DEP589842:DFT589861 DOL589842:DPP589861 DYH589842:DZL589861 EID589842:EJH589861 ERZ589842:ETD589861 FBV589842:FCZ589861 FLR589842:FMV589861 FVN589842:FWR589861 GFJ589842:GGN589861 GPF589842:GQJ589861 GZB589842:HAF589861 HIX589842:HKB589861 HST589842:HTX589861 ICP589842:IDT589861 IML589842:INP589861 IWH589842:IXL589861 JGD589842:JHH589861 JPZ589842:JRD589861 JZV589842:KAZ589861 KJR589842:KKV589861 KTN589842:KUR589861 LDJ589842:LEN589861 LNF589842:LOJ589861 LXB589842:LYF589861 MGX589842:MIB589861 MQT589842:MRX589861 NAP589842:NBT589861 NKL589842:NLP589861 NUH589842:NVL589861 OED589842:OFH589861 ONZ589842:OPD589861 OXV589842:OYZ589861 PHR589842:PIV589861 PRN589842:PSR589861 QBJ589842:QCN589861 QLF589842:QMJ589861 QVB589842:QWF589861 REX589842:RGB589861 ROT589842:RPX589861 RYP589842:RZT589861 SIL589842:SJP589861 SSH589842:STL589861 TCD589842:TDH589861 TLZ589842:TND589861 TVV589842:TWZ589861 UFR589842:UGV589861 UPN589842:UQR589861 UZJ589842:VAN589861 VJF589842:VKJ589861 VTB589842:VUF589861 WCX589842:WEB589861 WMT589842:WNX589861 WWP589842:WXT589861 F655378:AJ655397 KD655378:LH655397 TZ655378:VD655397 ADV655378:AEZ655397 ANR655378:AOV655397 AXN655378:AYR655397 BHJ655378:BIN655397 BRF655378:BSJ655397 CBB655378:CCF655397 CKX655378:CMB655397 CUT655378:CVX655397 DEP655378:DFT655397 DOL655378:DPP655397 DYH655378:DZL655397 EID655378:EJH655397 ERZ655378:ETD655397 FBV655378:FCZ655397 FLR655378:FMV655397 FVN655378:FWR655397 GFJ655378:GGN655397 GPF655378:GQJ655397 GZB655378:HAF655397 HIX655378:HKB655397 HST655378:HTX655397 ICP655378:IDT655397 IML655378:INP655397 IWH655378:IXL655397 JGD655378:JHH655397 JPZ655378:JRD655397 JZV655378:KAZ655397 KJR655378:KKV655397 KTN655378:KUR655397 LDJ655378:LEN655397 LNF655378:LOJ655397 LXB655378:LYF655397 MGX655378:MIB655397 MQT655378:MRX655397 NAP655378:NBT655397 NKL655378:NLP655397 NUH655378:NVL655397 OED655378:OFH655397 ONZ655378:OPD655397 OXV655378:OYZ655397 PHR655378:PIV655397 PRN655378:PSR655397 QBJ655378:QCN655397 QLF655378:QMJ655397 QVB655378:QWF655397 REX655378:RGB655397 ROT655378:RPX655397 RYP655378:RZT655397 SIL655378:SJP655397 SSH655378:STL655397 TCD655378:TDH655397 TLZ655378:TND655397 TVV655378:TWZ655397 UFR655378:UGV655397 UPN655378:UQR655397 UZJ655378:VAN655397 VJF655378:VKJ655397 VTB655378:VUF655397 WCX655378:WEB655397 WMT655378:WNX655397 WWP655378:WXT655397 F720914:AJ720933 KD720914:LH720933 TZ720914:VD720933 ADV720914:AEZ720933 ANR720914:AOV720933 AXN720914:AYR720933 BHJ720914:BIN720933 BRF720914:BSJ720933 CBB720914:CCF720933 CKX720914:CMB720933 CUT720914:CVX720933 DEP720914:DFT720933 DOL720914:DPP720933 DYH720914:DZL720933 EID720914:EJH720933 ERZ720914:ETD720933 FBV720914:FCZ720933 FLR720914:FMV720933 FVN720914:FWR720933 GFJ720914:GGN720933 GPF720914:GQJ720933 GZB720914:HAF720933 HIX720914:HKB720933 HST720914:HTX720933 ICP720914:IDT720933 IML720914:INP720933 IWH720914:IXL720933 JGD720914:JHH720933 JPZ720914:JRD720933 JZV720914:KAZ720933 KJR720914:KKV720933 KTN720914:KUR720933 LDJ720914:LEN720933 LNF720914:LOJ720933 LXB720914:LYF720933 MGX720914:MIB720933 MQT720914:MRX720933 NAP720914:NBT720933 NKL720914:NLP720933 NUH720914:NVL720933 OED720914:OFH720933 ONZ720914:OPD720933 OXV720914:OYZ720933 PHR720914:PIV720933 PRN720914:PSR720933 QBJ720914:QCN720933 QLF720914:QMJ720933 QVB720914:QWF720933 REX720914:RGB720933 ROT720914:RPX720933 RYP720914:RZT720933 SIL720914:SJP720933 SSH720914:STL720933 TCD720914:TDH720933 TLZ720914:TND720933 TVV720914:TWZ720933 UFR720914:UGV720933 UPN720914:UQR720933 UZJ720914:VAN720933 VJF720914:VKJ720933 VTB720914:VUF720933 WCX720914:WEB720933 WMT720914:WNX720933 WWP720914:WXT720933 F786450:AJ786469 KD786450:LH786469 TZ786450:VD786469 ADV786450:AEZ786469 ANR786450:AOV786469 AXN786450:AYR786469 BHJ786450:BIN786469 BRF786450:BSJ786469 CBB786450:CCF786469 CKX786450:CMB786469 CUT786450:CVX786469 DEP786450:DFT786469 DOL786450:DPP786469 DYH786450:DZL786469 EID786450:EJH786469 ERZ786450:ETD786469 FBV786450:FCZ786469 FLR786450:FMV786469 FVN786450:FWR786469 GFJ786450:GGN786469 GPF786450:GQJ786469 GZB786450:HAF786469 HIX786450:HKB786469 HST786450:HTX786469 ICP786450:IDT786469 IML786450:INP786469 IWH786450:IXL786469 JGD786450:JHH786469 JPZ786450:JRD786469 JZV786450:KAZ786469 KJR786450:KKV786469 KTN786450:KUR786469 LDJ786450:LEN786469 LNF786450:LOJ786469 LXB786450:LYF786469 MGX786450:MIB786469 MQT786450:MRX786469 NAP786450:NBT786469 NKL786450:NLP786469 NUH786450:NVL786469 OED786450:OFH786469 ONZ786450:OPD786469 OXV786450:OYZ786469 PHR786450:PIV786469 PRN786450:PSR786469 QBJ786450:QCN786469 QLF786450:QMJ786469 QVB786450:QWF786469 REX786450:RGB786469 ROT786450:RPX786469 RYP786450:RZT786469 SIL786450:SJP786469 SSH786450:STL786469 TCD786450:TDH786469 TLZ786450:TND786469 TVV786450:TWZ786469 UFR786450:UGV786469 UPN786450:UQR786469 UZJ786450:VAN786469 VJF786450:VKJ786469 VTB786450:VUF786469 WCX786450:WEB786469 WMT786450:WNX786469 WWP786450:WXT786469 F851986:AJ852005 KD851986:LH852005 TZ851986:VD852005 ADV851986:AEZ852005 ANR851986:AOV852005 AXN851986:AYR852005 BHJ851986:BIN852005 BRF851986:BSJ852005 CBB851986:CCF852005 CKX851986:CMB852005 CUT851986:CVX852005 DEP851986:DFT852005 DOL851986:DPP852005 DYH851986:DZL852005 EID851986:EJH852005 ERZ851986:ETD852005 FBV851986:FCZ852005 FLR851986:FMV852005 FVN851986:FWR852005 GFJ851986:GGN852005 GPF851986:GQJ852005 GZB851986:HAF852005 HIX851986:HKB852005 HST851986:HTX852005 ICP851986:IDT852005 IML851986:INP852005 IWH851986:IXL852005 JGD851986:JHH852005 JPZ851986:JRD852005 JZV851986:KAZ852005 KJR851986:KKV852005 KTN851986:KUR852005 LDJ851986:LEN852005 LNF851986:LOJ852005 LXB851986:LYF852005 MGX851986:MIB852005 MQT851986:MRX852005 NAP851986:NBT852005 NKL851986:NLP852005 NUH851986:NVL852005 OED851986:OFH852005 ONZ851986:OPD852005 OXV851986:OYZ852005 PHR851986:PIV852005 PRN851986:PSR852005 QBJ851986:QCN852005 QLF851986:QMJ852005 QVB851986:QWF852005 REX851986:RGB852005 ROT851986:RPX852005 RYP851986:RZT852005 SIL851986:SJP852005 SSH851986:STL852005 TCD851986:TDH852005 TLZ851986:TND852005 TVV851986:TWZ852005 UFR851986:UGV852005 UPN851986:UQR852005 UZJ851986:VAN852005 VJF851986:VKJ852005 VTB851986:VUF852005 WCX851986:WEB852005 WMT851986:WNX852005 WWP851986:WXT852005 F917522:AJ917541 KD917522:LH917541 TZ917522:VD917541 ADV917522:AEZ917541 ANR917522:AOV917541 AXN917522:AYR917541 BHJ917522:BIN917541 BRF917522:BSJ917541 CBB917522:CCF917541 CKX917522:CMB917541 CUT917522:CVX917541 DEP917522:DFT917541 DOL917522:DPP917541 DYH917522:DZL917541 EID917522:EJH917541 ERZ917522:ETD917541 FBV917522:FCZ917541 FLR917522:FMV917541 FVN917522:FWR917541 GFJ917522:GGN917541 GPF917522:GQJ917541 GZB917522:HAF917541 HIX917522:HKB917541 HST917522:HTX917541 ICP917522:IDT917541 IML917522:INP917541 IWH917522:IXL917541 JGD917522:JHH917541 JPZ917522:JRD917541 JZV917522:KAZ917541 KJR917522:KKV917541 KTN917522:KUR917541 LDJ917522:LEN917541 LNF917522:LOJ917541 LXB917522:LYF917541 MGX917522:MIB917541 MQT917522:MRX917541 NAP917522:NBT917541 NKL917522:NLP917541 NUH917522:NVL917541 OED917522:OFH917541 ONZ917522:OPD917541 OXV917522:OYZ917541 PHR917522:PIV917541 PRN917522:PSR917541 QBJ917522:QCN917541 QLF917522:QMJ917541 QVB917522:QWF917541 REX917522:RGB917541 ROT917522:RPX917541 RYP917522:RZT917541 SIL917522:SJP917541 SSH917522:STL917541 TCD917522:TDH917541 TLZ917522:TND917541 TVV917522:TWZ917541 UFR917522:UGV917541 UPN917522:UQR917541 UZJ917522:VAN917541 VJF917522:VKJ917541 VTB917522:VUF917541 WCX917522:WEB917541 WMT917522:WNX917541 WWP917522:WXT917541 F983058:AJ983077 KD983058:LH983077 TZ983058:VD983077 ADV983058:AEZ983077 ANR983058:AOV983077 AXN983058:AYR983077 BHJ983058:BIN983077 BRF983058:BSJ983077 CBB983058:CCF983077 CKX983058:CMB983077 CUT983058:CVX983077 DEP983058:DFT983077 DOL983058:DPP983077 DYH983058:DZL983077 EID983058:EJH983077 ERZ983058:ETD983077 FBV983058:FCZ983077 FLR983058:FMV983077 FVN983058:FWR983077 GFJ983058:GGN983077 GPF983058:GQJ983077 GZB983058:HAF983077 HIX983058:HKB983077 HST983058:HTX983077 ICP983058:IDT983077 IML983058:INP983077 IWH983058:IXL983077 JGD983058:JHH983077 JPZ983058:JRD983077 JZV983058:KAZ983077 KJR983058:KKV983077 KTN983058:KUR983077 LDJ983058:LEN983077 LNF983058:LOJ983077 LXB983058:LYF983077 MGX983058:MIB983077 MQT983058:MRX983077 NAP983058:NBT983077 NKL983058:NLP983077 NUH983058:NVL983077 OED983058:OFH983077 ONZ983058:OPD983077 OXV983058:OYZ983077 PHR983058:PIV983077 PRN983058:PSR983077 QBJ983058:QCN983077 QLF983058:QMJ983077 QVB983058:QWF983077 REX983058:RGB983077 ROT983058:RPX983077 RYP983058:RZT983077 SIL983058:SJP983077 SSH983058:STL983077 TCD983058:TDH983077 TLZ983058:TND983077 TVV983058:TWZ983077 UFR983058:UGV983077 UPN983058:UQR983077 UZJ983058:VAN983077 VJF983058:VKJ983077 VTB983058:VUF983077 WCX983058:WEB983077 WMT983058:WNX983077 G11:AK30">
      <formula1>$K$68:$K$83</formula1>
    </dataValidation>
    <dataValidation type="list" allowBlank="1" showInputMessage="1" showErrorMessage="1" sqref="G33:AK33 KE33:LI33 UA33:VE33 ADW33:AFA33 ANS33:AOW33 AXO33:AYS33 BHK33:BIO33 BRG33:BSK33 CBC33:CCG33 CKY33:CMC33 CUU33:CVY33 DEQ33:DFU33 DOM33:DPQ33 DYI33:DZM33 EIE33:EJI33 ESA33:ETE33 FBW33:FDA33 FLS33:FMW33 FVO33:FWS33 GFK33:GGO33 GPG33:GQK33 GZC33:HAG33 HIY33:HKC33 HSU33:HTY33 ICQ33:IDU33 IMM33:INQ33 IWI33:IXM33 JGE33:JHI33 JQA33:JRE33 JZW33:KBA33 KJS33:KKW33 KTO33:KUS33 LDK33:LEO33 LNG33:LOK33 LXC33:LYG33 MGY33:MIC33 MQU33:MRY33 NAQ33:NBU33 NKM33:NLQ33 NUI33:NVM33 OEE33:OFI33 OOA33:OPE33 OXW33:OZA33 PHS33:PIW33 PRO33:PSS33 QBK33:QCO33 QLG33:QMK33 QVC33:QWG33 REY33:RGC33 ROU33:RPY33 RYQ33:RZU33 SIM33:SJQ33 SSI33:STM33 TCE33:TDI33 TMA33:TNE33 TVW33:TXA33 UFS33:UGW33 UPO33:UQS33 UZK33:VAO33 VJG33:VKK33 VTC33:VUG33 WCY33:WEC33 WMU33:WNY33 WWQ33:WXU33 F65576:AJ65576 KD65576:LH65576 TZ65576:VD65576 ADV65576:AEZ65576 ANR65576:AOV65576 AXN65576:AYR65576 BHJ65576:BIN65576 BRF65576:BSJ65576 CBB65576:CCF65576 CKX65576:CMB65576 CUT65576:CVX65576 DEP65576:DFT65576 DOL65576:DPP65576 DYH65576:DZL65576 EID65576:EJH65576 ERZ65576:ETD65576 FBV65576:FCZ65576 FLR65576:FMV65576 FVN65576:FWR65576 GFJ65576:GGN65576 GPF65576:GQJ65576 GZB65576:HAF65576 HIX65576:HKB65576 HST65576:HTX65576 ICP65576:IDT65576 IML65576:INP65576 IWH65576:IXL65576 JGD65576:JHH65576 JPZ65576:JRD65576 JZV65576:KAZ65576 KJR65576:KKV65576 KTN65576:KUR65576 LDJ65576:LEN65576 LNF65576:LOJ65576 LXB65576:LYF65576 MGX65576:MIB65576 MQT65576:MRX65576 NAP65576:NBT65576 NKL65576:NLP65576 NUH65576:NVL65576 OED65576:OFH65576 ONZ65576:OPD65576 OXV65576:OYZ65576 PHR65576:PIV65576 PRN65576:PSR65576 QBJ65576:QCN65576 QLF65576:QMJ65576 QVB65576:QWF65576 REX65576:RGB65576 ROT65576:RPX65576 RYP65576:RZT65576 SIL65576:SJP65576 SSH65576:STL65576 TCD65576:TDH65576 TLZ65576:TND65576 TVV65576:TWZ65576 UFR65576:UGV65576 UPN65576:UQR65576 UZJ65576:VAN65576 VJF65576:VKJ65576 VTB65576:VUF65576 WCX65576:WEB65576 WMT65576:WNX65576 WWP65576:WXT65576 F131112:AJ131112 KD131112:LH131112 TZ131112:VD131112 ADV131112:AEZ131112 ANR131112:AOV131112 AXN131112:AYR131112 BHJ131112:BIN131112 BRF131112:BSJ131112 CBB131112:CCF131112 CKX131112:CMB131112 CUT131112:CVX131112 DEP131112:DFT131112 DOL131112:DPP131112 DYH131112:DZL131112 EID131112:EJH131112 ERZ131112:ETD131112 FBV131112:FCZ131112 FLR131112:FMV131112 FVN131112:FWR131112 GFJ131112:GGN131112 GPF131112:GQJ131112 GZB131112:HAF131112 HIX131112:HKB131112 HST131112:HTX131112 ICP131112:IDT131112 IML131112:INP131112 IWH131112:IXL131112 JGD131112:JHH131112 JPZ131112:JRD131112 JZV131112:KAZ131112 KJR131112:KKV131112 KTN131112:KUR131112 LDJ131112:LEN131112 LNF131112:LOJ131112 LXB131112:LYF131112 MGX131112:MIB131112 MQT131112:MRX131112 NAP131112:NBT131112 NKL131112:NLP131112 NUH131112:NVL131112 OED131112:OFH131112 ONZ131112:OPD131112 OXV131112:OYZ131112 PHR131112:PIV131112 PRN131112:PSR131112 QBJ131112:QCN131112 QLF131112:QMJ131112 QVB131112:QWF131112 REX131112:RGB131112 ROT131112:RPX131112 RYP131112:RZT131112 SIL131112:SJP131112 SSH131112:STL131112 TCD131112:TDH131112 TLZ131112:TND131112 TVV131112:TWZ131112 UFR131112:UGV131112 UPN131112:UQR131112 UZJ131112:VAN131112 VJF131112:VKJ131112 VTB131112:VUF131112 WCX131112:WEB131112 WMT131112:WNX131112 WWP131112:WXT131112 F196648:AJ196648 KD196648:LH196648 TZ196648:VD196648 ADV196648:AEZ196648 ANR196648:AOV196648 AXN196648:AYR196648 BHJ196648:BIN196648 BRF196648:BSJ196648 CBB196648:CCF196648 CKX196648:CMB196648 CUT196648:CVX196648 DEP196648:DFT196648 DOL196648:DPP196648 DYH196648:DZL196648 EID196648:EJH196648 ERZ196648:ETD196648 FBV196648:FCZ196648 FLR196648:FMV196648 FVN196648:FWR196648 GFJ196648:GGN196648 GPF196648:GQJ196648 GZB196648:HAF196648 HIX196648:HKB196648 HST196648:HTX196648 ICP196648:IDT196648 IML196648:INP196648 IWH196648:IXL196648 JGD196648:JHH196648 JPZ196648:JRD196648 JZV196648:KAZ196648 KJR196648:KKV196648 KTN196648:KUR196648 LDJ196648:LEN196648 LNF196648:LOJ196648 LXB196648:LYF196648 MGX196648:MIB196648 MQT196648:MRX196648 NAP196648:NBT196648 NKL196648:NLP196648 NUH196648:NVL196648 OED196648:OFH196648 ONZ196648:OPD196648 OXV196648:OYZ196648 PHR196648:PIV196648 PRN196648:PSR196648 QBJ196648:QCN196648 QLF196648:QMJ196648 QVB196648:QWF196648 REX196648:RGB196648 ROT196648:RPX196648 RYP196648:RZT196648 SIL196648:SJP196648 SSH196648:STL196648 TCD196648:TDH196648 TLZ196648:TND196648 TVV196648:TWZ196648 UFR196648:UGV196648 UPN196648:UQR196648 UZJ196648:VAN196648 VJF196648:VKJ196648 VTB196648:VUF196648 WCX196648:WEB196648 WMT196648:WNX196648 WWP196648:WXT196648 F262184:AJ262184 KD262184:LH262184 TZ262184:VD262184 ADV262184:AEZ262184 ANR262184:AOV262184 AXN262184:AYR262184 BHJ262184:BIN262184 BRF262184:BSJ262184 CBB262184:CCF262184 CKX262184:CMB262184 CUT262184:CVX262184 DEP262184:DFT262184 DOL262184:DPP262184 DYH262184:DZL262184 EID262184:EJH262184 ERZ262184:ETD262184 FBV262184:FCZ262184 FLR262184:FMV262184 FVN262184:FWR262184 GFJ262184:GGN262184 GPF262184:GQJ262184 GZB262184:HAF262184 HIX262184:HKB262184 HST262184:HTX262184 ICP262184:IDT262184 IML262184:INP262184 IWH262184:IXL262184 JGD262184:JHH262184 JPZ262184:JRD262184 JZV262184:KAZ262184 KJR262184:KKV262184 KTN262184:KUR262184 LDJ262184:LEN262184 LNF262184:LOJ262184 LXB262184:LYF262184 MGX262184:MIB262184 MQT262184:MRX262184 NAP262184:NBT262184 NKL262184:NLP262184 NUH262184:NVL262184 OED262184:OFH262184 ONZ262184:OPD262184 OXV262184:OYZ262184 PHR262184:PIV262184 PRN262184:PSR262184 QBJ262184:QCN262184 QLF262184:QMJ262184 QVB262184:QWF262184 REX262184:RGB262184 ROT262184:RPX262184 RYP262184:RZT262184 SIL262184:SJP262184 SSH262184:STL262184 TCD262184:TDH262184 TLZ262184:TND262184 TVV262184:TWZ262184 UFR262184:UGV262184 UPN262184:UQR262184 UZJ262184:VAN262184 VJF262184:VKJ262184 VTB262184:VUF262184 WCX262184:WEB262184 WMT262184:WNX262184 WWP262184:WXT262184 F327720:AJ327720 KD327720:LH327720 TZ327720:VD327720 ADV327720:AEZ327720 ANR327720:AOV327720 AXN327720:AYR327720 BHJ327720:BIN327720 BRF327720:BSJ327720 CBB327720:CCF327720 CKX327720:CMB327720 CUT327720:CVX327720 DEP327720:DFT327720 DOL327720:DPP327720 DYH327720:DZL327720 EID327720:EJH327720 ERZ327720:ETD327720 FBV327720:FCZ327720 FLR327720:FMV327720 FVN327720:FWR327720 GFJ327720:GGN327720 GPF327720:GQJ327720 GZB327720:HAF327720 HIX327720:HKB327720 HST327720:HTX327720 ICP327720:IDT327720 IML327720:INP327720 IWH327720:IXL327720 JGD327720:JHH327720 JPZ327720:JRD327720 JZV327720:KAZ327720 KJR327720:KKV327720 KTN327720:KUR327720 LDJ327720:LEN327720 LNF327720:LOJ327720 LXB327720:LYF327720 MGX327720:MIB327720 MQT327720:MRX327720 NAP327720:NBT327720 NKL327720:NLP327720 NUH327720:NVL327720 OED327720:OFH327720 ONZ327720:OPD327720 OXV327720:OYZ327720 PHR327720:PIV327720 PRN327720:PSR327720 QBJ327720:QCN327720 QLF327720:QMJ327720 QVB327720:QWF327720 REX327720:RGB327720 ROT327720:RPX327720 RYP327720:RZT327720 SIL327720:SJP327720 SSH327720:STL327720 TCD327720:TDH327720 TLZ327720:TND327720 TVV327720:TWZ327720 UFR327720:UGV327720 UPN327720:UQR327720 UZJ327720:VAN327720 VJF327720:VKJ327720 VTB327720:VUF327720 WCX327720:WEB327720 WMT327720:WNX327720 WWP327720:WXT327720 F393256:AJ393256 KD393256:LH393256 TZ393256:VD393256 ADV393256:AEZ393256 ANR393256:AOV393256 AXN393256:AYR393256 BHJ393256:BIN393256 BRF393256:BSJ393256 CBB393256:CCF393256 CKX393256:CMB393256 CUT393256:CVX393256 DEP393256:DFT393256 DOL393256:DPP393256 DYH393256:DZL393256 EID393256:EJH393256 ERZ393256:ETD393256 FBV393256:FCZ393256 FLR393256:FMV393256 FVN393256:FWR393256 GFJ393256:GGN393256 GPF393256:GQJ393256 GZB393256:HAF393256 HIX393256:HKB393256 HST393256:HTX393256 ICP393256:IDT393256 IML393256:INP393256 IWH393256:IXL393256 JGD393256:JHH393256 JPZ393256:JRD393256 JZV393256:KAZ393256 KJR393256:KKV393256 KTN393256:KUR393256 LDJ393256:LEN393256 LNF393256:LOJ393256 LXB393256:LYF393256 MGX393256:MIB393256 MQT393256:MRX393256 NAP393256:NBT393256 NKL393256:NLP393256 NUH393256:NVL393256 OED393256:OFH393256 ONZ393256:OPD393256 OXV393256:OYZ393256 PHR393256:PIV393256 PRN393256:PSR393256 QBJ393256:QCN393256 QLF393256:QMJ393256 QVB393256:QWF393256 REX393256:RGB393256 ROT393256:RPX393256 RYP393256:RZT393256 SIL393256:SJP393256 SSH393256:STL393256 TCD393256:TDH393256 TLZ393256:TND393256 TVV393256:TWZ393256 UFR393256:UGV393256 UPN393256:UQR393256 UZJ393256:VAN393256 VJF393256:VKJ393256 VTB393256:VUF393256 WCX393256:WEB393256 WMT393256:WNX393256 WWP393256:WXT393256 F458792:AJ458792 KD458792:LH458792 TZ458792:VD458792 ADV458792:AEZ458792 ANR458792:AOV458792 AXN458792:AYR458792 BHJ458792:BIN458792 BRF458792:BSJ458792 CBB458792:CCF458792 CKX458792:CMB458792 CUT458792:CVX458792 DEP458792:DFT458792 DOL458792:DPP458792 DYH458792:DZL458792 EID458792:EJH458792 ERZ458792:ETD458792 FBV458792:FCZ458792 FLR458792:FMV458792 FVN458792:FWR458792 GFJ458792:GGN458792 GPF458792:GQJ458792 GZB458792:HAF458792 HIX458792:HKB458792 HST458792:HTX458792 ICP458792:IDT458792 IML458792:INP458792 IWH458792:IXL458792 JGD458792:JHH458792 JPZ458792:JRD458792 JZV458792:KAZ458792 KJR458792:KKV458792 KTN458792:KUR458792 LDJ458792:LEN458792 LNF458792:LOJ458792 LXB458792:LYF458792 MGX458792:MIB458792 MQT458792:MRX458792 NAP458792:NBT458792 NKL458792:NLP458792 NUH458792:NVL458792 OED458792:OFH458792 ONZ458792:OPD458792 OXV458792:OYZ458792 PHR458792:PIV458792 PRN458792:PSR458792 QBJ458792:QCN458792 QLF458792:QMJ458792 QVB458792:QWF458792 REX458792:RGB458792 ROT458792:RPX458792 RYP458792:RZT458792 SIL458792:SJP458792 SSH458792:STL458792 TCD458792:TDH458792 TLZ458792:TND458792 TVV458792:TWZ458792 UFR458792:UGV458792 UPN458792:UQR458792 UZJ458792:VAN458792 VJF458792:VKJ458792 VTB458792:VUF458792 WCX458792:WEB458792 WMT458792:WNX458792 WWP458792:WXT458792 F524328:AJ524328 KD524328:LH524328 TZ524328:VD524328 ADV524328:AEZ524328 ANR524328:AOV524328 AXN524328:AYR524328 BHJ524328:BIN524328 BRF524328:BSJ524328 CBB524328:CCF524328 CKX524328:CMB524328 CUT524328:CVX524328 DEP524328:DFT524328 DOL524328:DPP524328 DYH524328:DZL524328 EID524328:EJH524328 ERZ524328:ETD524328 FBV524328:FCZ524328 FLR524328:FMV524328 FVN524328:FWR524328 GFJ524328:GGN524328 GPF524328:GQJ524328 GZB524328:HAF524328 HIX524328:HKB524328 HST524328:HTX524328 ICP524328:IDT524328 IML524328:INP524328 IWH524328:IXL524328 JGD524328:JHH524328 JPZ524328:JRD524328 JZV524328:KAZ524328 KJR524328:KKV524328 KTN524328:KUR524328 LDJ524328:LEN524328 LNF524328:LOJ524328 LXB524328:LYF524328 MGX524328:MIB524328 MQT524328:MRX524328 NAP524328:NBT524328 NKL524328:NLP524328 NUH524328:NVL524328 OED524328:OFH524328 ONZ524328:OPD524328 OXV524328:OYZ524328 PHR524328:PIV524328 PRN524328:PSR524328 QBJ524328:QCN524328 QLF524328:QMJ524328 QVB524328:QWF524328 REX524328:RGB524328 ROT524328:RPX524328 RYP524328:RZT524328 SIL524328:SJP524328 SSH524328:STL524328 TCD524328:TDH524328 TLZ524328:TND524328 TVV524328:TWZ524328 UFR524328:UGV524328 UPN524328:UQR524328 UZJ524328:VAN524328 VJF524328:VKJ524328 VTB524328:VUF524328 WCX524328:WEB524328 WMT524328:WNX524328 WWP524328:WXT524328 F589864:AJ589864 KD589864:LH589864 TZ589864:VD589864 ADV589864:AEZ589864 ANR589864:AOV589864 AXN589864:AYR589864 BHJ589864:BIN589864 BRF589864:BSJ589864 CBB589864:CCF589864 CKX589864:CMB589864 CUT589864:CVX589864 DEP589864:DFT589864 DOL589864:DPP589864 DYH589864:DZL589864 EID589864:EJH589864 ERZ589864:ETD589864 FBV589864:FCZ589864 FLR589864:FMV589864 FVN589864:FWR589864 GFJ589864:GGN589864 GPF589864:GQJ589864 GZB589864:HAF589864 HIX589864:HKB589864 HST589864:HTX589864 ICP589864:IDT589864 IML589864:INP589864 IWH589864:IXL589864 JGD589864:JHH589864 JPZ589864:JRD589864 JZV589864:KAZ589864 KJR589864:KKV589864 KTN589864:KUR589864 LDJ589864:LEN589864 LNF589864:LOJ589864 LXB589864:LYF589864 MGX589864:MIB589864 MQT589864:MRX589864 NAP589864:NBT589864 NKL589864:NLP589864 NUH589864:NVL589864 OED589864:OFH589864 ONZ589864:OPD589864 OXV589864:OYZ589864 PHR589864:PIV589864 PRN589864:PSR589864 QBJ589864:QCN589864 QLF589864:QMJ589864 QVB589864:QWF589864 REX589864:RGB589864 ROT589864:RPX589864 RYP589864:RZT589864 SIL589864:SJP589864 SSH589864:STL589864 TCD589864:TDH589864 TLZ589864:TND589864 TVV589864:TWZ589864 UFR589864:UGV589864 UPN589864:UQR589864 UZJ589864:VAN589864 VJF589864:VKJ589864 VTB589864:VUF589864 WCX589864:WEB589864 WMT589864:WNX589864 WWP589864:WXT589864 F655400:AJ655400 KD655400:LH655400 TZ655400:VD655400 ADV655400:AEZ655400 ANR655400:AOV655400 AXN655400:AYR655400 BHJ655400:BIN655400 BRF655400:BSJ655400 CBB655400:CCF655400 CKX655400:CMB655400 CUT655400:CVX655400 DEP655400:DFT655400 DOL655400:DPP655400 DYH655400:DZL655400 EID655400:EJH655400 ERZ655400:ETD655400 FBV655400:FCZ655400 FLR655400:FMV655400 FVN655400:FWR655400 GFJ655400:GGN655400 GPF655400:GQJ655400 GZB655400:HAF655400 HIX655400:HKB655400 HST655400:HTX655400 ICP655400:IDT655400 IML655400:INP655400 IWH655400:IXL655400 JGD655400:JHH655400 JPZ655400:JRD655400 JZV655400:KAZ655400 KJR655400:KKV655400 KTN655400:KUR655400 LDJ655400:LEN655400 LNF655400:LOJ655400 LXB655400:LYF655400 MGX655400:MIB655400 MQT655400:MRX655400 NAP655400:NBT655400 NKL655400:NLP655400 NUH655400:NVL655400 OED655400:OFH655400 ONZ655400:OPD655400 OXV655400:OYZ655400 PHR655400:PIV655400 PRN655400:PSR655400 QBJ655400:QCN655400 QLF655400:QMJ655400 QVB655400:QWF655400 REX655400:RGB655400 ROT655400:RPX655400 RYP655400:RZT655400 SIL655400:SJP655400 SSH655400:STL655400 TCD655400:TDH655400 TLZ655400:TND655400 TVV655400:TWZ655400 UFR655400:UGV655400 UPN655400:UQR655400 UZJ655400:VAN655400 VJF655400:VKJ655400 VTB655400:VUF655400 WCX655400:WEB655400 WMT655400:WNX655400 WWP655400:WXT655400 F720936:AJ720936 KD720936:LH720936 TZ720936:VD720936 ADV720936:AEZ720936 ANR720936:AOV720936 AXN720936:AYR720936 BHJ720936:BIN720936 BRF720936:BSJ720936 CBB720936:CCF720936 CKX720936:CMB720936 CUT720936:CVX720936 DEP720936:DFT720936 DOL720936:DPP720936 DYH720936:DZL720936 EID720936:EJH720936 ERZ720936:ETD720936 FBV720936:FCZ720936 FLR720936:FMV720936 FVN720936:FWR720936 GFJ720936:GGN720936 GPF720936:GQJ720936 GZB720936:HAF720936 HIX720936:HKB720936 HST720936:HTX720936 ICP720936:IDT720936 IML720936:INP720936 IWH720936:IXL720936 JGD720936:JHH720936 JPZ720936:JRD720936 JZV720936:KAZ720936 KJR720936:KKV720936 KTN720936:KUR720936 LDJ720936:LEN720936 LNF720936:LOJ720936 LXB720936:LYF720936 MGX720936:MIB720936 MQT720936:MRX720936 NAP720936:NBT720936 NKL720936:NLP720936 NUH720936:NVL720936 OED720936:OFH720936 ONZ720936:OPD720936 OXV720936:OYZ720936 PHR720936:PIV720936 PRN720936:PSR720936 QBJ720936:QCN720936 QLF720936:QMJ720936 QVB720936:QWF720936 REX720936:RGB720936 ROT720936:RPX720936 RYP720936:RZT720936 SIL720936:SJP720936 SSH720936:STL720936 TCD720936:TDH720936 TLZ720936:TND720936 TVV720936:TWZ720936 UFR720936:UGV720936 UPN720936:UQR720936 UZJ720936:VAN720936 VJF720936:VKJ720936 VTB720936:VUF720936 WCX720936:WEB720936 WMT720936:WNX720936 WWP720936:WXT720936 F786472:AJ786472 KD786472:LH786472 TZ786472:VD786472 ADV786472:AEZ786472 ANR786472:AOV786472 AXN786472:AYR786472 BHJ786472:BIN786472 BRF786472:BSJ786472 CBB786472:CCF786472 CKX786472:CMB786472 CUT786472:CVX786472 DEP786472:DFT786472 DOL786472:DPP786472 DYH786472:DZL786472 EID786472:EJH786472 ERZ786472:ETD786472 FBV786472:FCZ786472 FLR786472:FMV786472 FVN786472:FWR786472 GFJ786472:GGN786472 GPF786472:GQJ786472 GZB786472:HAF786472 HIX786472:HKB786472 HST786472:HTX786472 ICP786472:IDT786472 IML786472:INP786472 IWH786472:IXL786472 JGD786472:JHH786472 JPZ786472:JRD786472 JZV786472:KAZ786472 KJR786472:KKV786472 KTN786472:KUR786472 LDJ786472:LEN786472 LNF786472:LOJ786472 LXB786472:LYF786472 MGX786472:MIB786472 MQT786472:MRX786472 NAP786472:NBT786472 NKL786472:NLP786472 NUH786472:NVL786472 OED786472:OFH786472 ONZ786472:OPD786472 OXV786472:OYZ786472 PHR786472:PIV786472 PRN786472:PSR786472 QBJ786472:QCN786472 QLF786472:QMJ786472 QVB786472:QWF786472 REX786472:RGB786472 ROT786472:RPX786472 RYP786472:RZT786472 SIL786472:SJP786472 SSH786472:STL786472 TCD786472:TDH786472 TLZ786472:TND786472 TVV786472:TWZ786472 UFR786472:UGV786472 UPN786472:UQR786472 UZJ786472:VAN786472 VJF786472:VKJ786472 VTB786472:VUF786472 WCX786472:WEB786472 WMT786472:WNX786472 WWP786472:WXT786472 F852008:AJ852008 KD852008:LH852008 TZ852008:VD852008 ADV852008:AEZ852008 ANR852008:AOV852008 AXN852008:AYR852008 BHJ852008:BIN852008 BRF852008:BSJ852008 CBB852008:CCF852008 CKX852008:CMB852008 CUT852008:CVX852008 DEP852008:DFT852008 DOL852008:DPP852008 DYH852008:DZL852008 EID852008:EJH852008 ERZ852008:ETD852008 FBV852008:FCZ852008 FLR852008:FMV852008 FVN852008:FWR852008 GFJ852008:GGN852008 GPF852008:GQJ852008 GZB852008:HAF852008 HIX852008:HKB852008 HST852008:HTX852008 ICP852008:IDT852008 IML852008:INP852008 IWH852008:IXL852008 JGD852008:JHH852008 JPZ852008:JRD852008 JZV852008:KAZ852008 KJR852008:KKV852008 KTN852008:KUR852008 LDJ852008:LEN852008 LNF852008:LOJ852008 LXB852008:LYF852008 MGX852008:MIB852008 MQT852008:MRX852008 NAP852008:NBT852008 NKL852008:NLP852008 NUH852008:NVL852008 OED852008:OFH852008 ONZ852008:OPD852008 OXV852008:OYZ852008 PHR852008:PIV852008 PRN852008:PSR852008 QBJ852008:QCN852008 QLF852008:QMJ852008 QVB852008:QWF852008 REX852008:RGB852008 ROT852008:RPX852008 RYP852008:RZT852008 SIL852008:SJP852008 SSH852008:STL852008 TCD852008:TDH852008 TLZ852008:TND852008 TVV852008:TWZ852008 UFR852008:UGV852008 UPN852008:UQR852008 UZJ852008:VAN852008 VJF852008:VKJ852008 VTB852008:VUF852008 WCX852008:WEB852008 WMT852008:WNX852008 WWP852008:WXT852008 F917544:AJ917544 KD917544:LH917544 TZ917544:VD917544 ADV917544:AEZ917544 ANR917544:AOV917544 AXN917544:AYR917544 BHJ917544:BIN917544 BRF917544:BSJ917544 CBB917544:CCF917544 CKX917544:CMB917544 CUT917544:CVX917544 DEP917544:DFT917544 DOL917544:DPP917544 DYH917544:DZL917544 EID917544:EJH917544 ERZ917544:ETD917544 FBV917544:FCZ917544 FLR917544:FMV917544 FVN917544:FWR917544 GFJ917544:GGN917544 GPF917544:GQJ917544 GZB917544:HAF917544 HIX917544:HKB917544 HST917544:HTX917544 ICP917544:IDT917544 IML917544:INP917544 IWH917544:IXL917544 JGD917544:JHH917544 JPZ917544:JRD917544 JZV917544:KAZ917544 KJR917544:KKV917544 KTN917544:KUR917544 LDJ917544:LEN917544 LNF917544:LOJ917544 LXB917544:LYF917544 MGX917544:MIB917544 MQT917544:MRX917544 NAP917544:NBT917544 NKL917544:NLP917544 NUH917544:NVL917544 OED917544:OFH917544 ONZ917544:OPD917544 OXV917544:OYZ917544 PHR917544:PIV917544 PRN917544:PSR917544 QBJ917544:QCN917544 QLF917544:QMJ917544 QVB917544:QWF917544 REX917544:RGB917544 ROT917544:RPX917544 RYP917544:RZT917544 SIL917544:SJP917544 SSH917544:STL917544 TCD917544:TDH917544 TLZ917544:TND917544 TVV917544:TWZ917544 UFR917544:UGV917544 UPN917544:UQR917544 UZJ917544:VAN917544 VJF917544:VKJ917544 VTB917544:VUF917544 WCX917544:WEB917544 WMT917544:WNX917544 WWP917544:WXT917544 F983080:AJ983080 KD983080:LH983080 TZ983080:VD983080 ADV983080:AEZ983080 ANR983080:AOV983080 AXN983080:AYR983080 BHJ983080:BIN983080 BRF983080:BSJ983080 CBB983080:CCF983080 CKX983080:CMB983080 CUT983080:CVX983080 DEP983080:DFT983080 DOL983080:DPP983080 DYH983080:DZL983080 EID983080:EJH983080 ERZ983080:ETD983080 FBV983080:FCZ983080 FLR983080:FMV983080 FVN983080:FWR983080 GFJ983080:GGN983080 GPF983080:GQJ983080 GZB983080:HAF983080 HIX983080:HKB983080 HST983080:HTX983080 ICP983080:IDT983080 IML983080:INP983080 IWH983080:IXL983080 JGD983080:JHH983080 JPZ983080:JRD983080 JZV983080:KAZ983080 KJR983080:KKV983080 KTN983080:KUR983080 LDJ983080:LEN983080 LNF983080:LOJ983080 LXB983080:LYF983080 MGX983080:MIB983080 MQT983080:MRX983080 NAP983080:NBT983080 NKL983080:NLP983080 NUH983080:NVL983080 OED983080:OFH983080 ONZ983080:OPD983080 OXV983080:OYZ983080 PHR983080:PIV983080 PRN983080:PSR983080 QBJ983080:QCN983080 QLF983080:QMJ983080 QVB983080:QWF983080 REX983080:RGB983080 ROT983080:RPX983080 RYP983080:RZT983080 SIL983080:SJP983080 SSH983080:STL983080 TCD983080:TDH983080 TLZ983080:TND983080 TVV983080:TWZ983080 UFR983080:UGV983080 UPN983080:UQR983080 UZJ983080:VAN983080 VJF983080:VKJ983080 VTB983080:VUF983080 WCX983080:WEB983080 WMT983080:WNX983080 WWP983080:WXT983080">
      <formula1>"○"</formula1>
    </dataValidation>
    <dataValidation type="whole" operator="lessThanOrEqual" allowBlank="1" showInputMessage="1" showErrorMessage="1" error="月当たりの上限額は２万円となります。_x000a_（男性研修生は対象外）" sqref="BE983066:BF983095 BE65562:BF65591 BE131098:BF131127 BE196634:BF196663 BE262170:BF262199 BE327706:BF327735 BE393242:BF393271 BE458778:BF458807 BE524314:BF524343 BE589850:BF589879 BE655386:BF655415 BE720922:BF720951 BE786458:BF786487 BE851994:BF852023 BE917530:BF917559 BE19:BE54">
      <formula1>20000</formula1>
    </dataValidation>
    <dataValidation type="list" allowBlank="1" showInputMessage="1" showErrorMessage="1" sqref="B11:B30">
      <formula1>"TR,多能工"</formula1>
    </dataValidation>
    <dataValidation type="whole" operator="lessThanOrEqual" allowBlank="1" showInputMessage="1" showErrorMessage="1" error="研修生1人当たりの上限額は、11万円となります。" sqref="BF49:BF54">
      <formula1>110000</formula1>
    </dataValidation>
  </dataValidations>
  <printOptions horizontalCentered="1" verticalCentered="1"/>
  <pageMargins left="0.31496062992125984" right="0.19685039370078741" top="0.39370078740157483" bottom="0" header="0" footer="0.19685039370078741"/>
  <pageSetup paperSize="9" scale="59" orientation="landscape" r:id="rId1"/>
  <headerFooter alignWithMargins="0"/>
  <colBreaks count="2" manualBreakCount="2">
    <brk id="43" max="62" man="1"/>
    <brk id="59" max="54"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CF107"/>
  <sheetViews>
    <sheetView view="pageBreakPreview" zoomScale="60" zoomScaleNormal="75" workbookViewId="0">
      <selection activeCell="AE5" sqref="AE5:AK5"/>
    </sheetView>
  </sheetViews>
  <sheetFormatPr defaultRowHeight="13.5"/>
  <cols>
    <col min="1" max="1" width="7.625" style="4" customWidth="1"/>
    <col min="2" max="2" width="7.875" style="4" customWidth="1"/>
    <col min="3" max="4" width="4.75" style="4" customWidth="1"/>
    <col min="5" max="5" width="8.375" style="4" customWidth="1"/>
    <col min="6" max="6" width="17.125" style="4" customWidth="1"/>
    <col min="7" max="37" width="4.375" style="4" customWidth="1"/>
    <col min="38" max="38" width="9.875" style="4" customWidth="1"/>
    <col min="39" max="39" width="14.625" style="4" customWidth="1"/>
    <col min="40" max="40" width="12.375" style="4" bestFit="1" customWidth="1"/>
    <col min="41" max="41" width="12.5" style="4" bestFit="1" customWidth="1"/>
    <col min="42" max="43" width="2.625" style="4" customWidth="1"/>
    <col min="44" max="44" width="3.625" style="4" customWidth="1"/>
    <col min="45" max="45" width="3.875" style="4" bestFit="1" customWidth="1"/>
    <col min="46" max="46" width="3.875" style="4" customWidth="1"/>
    <col min="47" max="47" width="19.375" style="4" customWidth="1"/>
    <col min="48" max="56" width="15.625" style="4" customWidth="1"/>
    <col min="57" max="58" width="16.625" style="4" customWidth="1"/>
    <col min="59" max="59" width="30.625" style="4" customWidth="1"/>
    <col min="60" max="60" width="9" style="4" customWidth="1"/>
    <col min="61" max="79" width="9" style="4" hidden="1" customWidth="1"/>
    <col min="80" max="80" width="30.5" style="76" hidden="1" customWidth="1"/>
    <col min="81" max="82" width="13.375" style="76" hidden="1" customWidth="1"/>
    <col min="83" max="84" width="17" style="76" hidden="1" customWidth="1"/>
    <col min="85" max="284" width="9" style="4"/>
    <col min="285" max="286" width="7.875" style="4" customWidth="1"/>
    <col min="287" max="288" width="4.75" style="4" customWidth="1"/>
    <col min="289" max="289" width="17.125" style="4" customWidth="1"/>
    <col min="290" max="319" width="4.125" style="4" customWidth="1"/>
    <col min="320" max="320" width="0" style="4" hidden="1" customWidth="1"/>
    <col min="321" max="321" width="9.875" style="4" customWidth="1"/>
    <col min="322" max="322" width="14.625" style="4" customWidth="1"/>
    <col min="323" max="324" width="9.875" style="4" customWidth="1"/>
    <col min="325" max="326" width="7.625" style="4" customWidth="1"/>
    <col min="327" max="327" width="9" style="4" customWidth="1"/>
    <col min="328" max="334" width="0" style="4" hidden="1" customWidth="1"/>
    <col min="335" max="540" width="9" style="4"/>
    <col min="541" max="542" width="7.875" style="4" customWidth="1"/>
    <col min="543" max="544" width="4.75" style="4" customWidth="1"/>
    <col min="545" max="545" width="17.125" style="4" customWidth="1"/>
    <col min="546" max="575" width="4.125" style="4" customWidth="1"/>
    <col min="576" max="576" width="0" style="4" hidden="1" customWidth="1"/>
    <col min="577" max="577" width="9.875" style="4" customWidth="1"/>
    <col min="578" max="578" width="14.625" style="4" customWidth="1"/>
    <col min="579" max="580" width="9.875" style="4" customWidth="1"/>
    <col min="581" max="582" width="7.625" style="4" customWidth="1"/>
    <col min="583" max="583" width="9" style="4" customWidth="1"/>
    <col min="584" max="590" width="0" style="4" hidden="1" customWidth="1"/>
    <col min="591" max="796" width="9" style="4"/>
    <col min="797" max="798" width="7.875" style="4" customWidth="1"/>
    <col min="799" max="800" width="4.75" style="4" customWidth="1"/>
    <col min="801" max="801" width="17.125" style="4" customWidth="1"/>
    <col min="802" max="831" width="4.125" style="4" customWidth="1"/>
    <col min="832" max="832" width="0" style="4" hidden="1" customWidth="1"/>
    <col min="833" max="833" width="9.875" style="4" customWidth="1"/>
    <col min="834" max="834" width="14.625" style="4" customWidth="1"/>
    <col min="835" max="836" width="9.875" style="4" customWidth="1"/>
    <col min="837" max="838" width="7.625" style="4" customWidth="1"/>
    <col min="839" max="839" width="9" style="4" customWidth="1"/>
    <col min="840" max="846" width="0" style="4" hidden="1" customWidth="1"/>
    <col min="847" max="1052" width="9" style="4"/>
    <col min="1053" max="1054" width="7.875" style="4" customWidth="1"/>
    <col min="1055" max="1056" width="4.75" style="4" customWidth="1"/>
    <col min="1057" max="1057" width="17.125" style="4" customWidth="1"/>
    <col min="1058" max="1087" width="4.125" style="4" customWidth="1"/>
    <col min="1088" max="1088" width="0" style="4" hidden="1" customWidth="1"/>
    <col min="1089" max="1089" width="9.875" style="4" customWidth="1"/>
    <col min="1090" max="1090" width="14.625" style="4" customWidth="1"/>
    <col min="1091" max="1092" width="9.875" style="4" customWidth="1"/>
    <col min="1093" max="1094" width="7.625" style="4" customWidth="1"/>
    <col min="1095" max="1095" width="9" style="4" customWidth="1"/>
    <col min="1096" max="1102" width="0" style="4" hidden="1" customWidth="1"/>
    <col min="1103" max="1308" width="9" style="4"/>
    <col min="1309" max="1310" width="7.875" style="4" customWidth="1"/>
    <col min="1311" max="1312" width="4.75" style="4" customWidth="1"/>
    <col min="1313" max="1313" width="17.125" style="4" customWidth="1"/>
    <col min="1314" max="1343" width="4.125" style="4" customWidth="1"/>
    <col min="1344" max="1344" width="0" style="4" hidden="1" customWidth="1"/>
    <col min="1345" max="1345" width="9.875" style="4" customWidth="1"/>
    <col min="1346" max="1346" width="14.625" style="4" customWidth="1"/>
    <col min="1347" max="1348" width="9.875" style="4" customWidth="1"/>
    <col min="1349" max="1350" width="7.625" style="4" customWidth="1"/>
    <col min="1351" max="1351" width="9" style="4" customWidth="1"/>
    <col min="1352" max="1358" width="0" style="4" hidden="1" customWidth="1"/>
    <col min="1359" max="1564" width="9" style="4"/>
    <col min="1565" max="1566" width="7.875" style="4" customWidth="1"/>
    <col min="1567" max="1568" width="4.75" style="4" customWidth="1"/>
    <col min="1569" max="1569" width="17.125" style="4" customWidth="1"/>
    <col min="1570" max="1599" width="4.125" style="4" customWidth="1"/>
    <col min="1600" max="1600" width="0" style="4" hidden="1" customWidth="1"/>
    <col min="1601" max="1601" width="9.875" style="4" customWidth="1"/>
    <col min="1602" max="1602" width="14.625" style="4" customWidth="1"/>
    <col min="1603" max="1604" width="9.875" style="4" customWidth="1"/>
    <col min="1605" max="1606" width="7.625" style="4" customWidth="1"/>
    <col min="1607" max="1607" width="9" style="4" customWidth="1"/>
    <col min="1608" max="1614" width="0" style="4" hidden="1" customWidth="1"/>
    <col min="1615" max="1820" width="9" style="4"/>
    <col min="1821" max="1822" width="7.875" style="4" customWidth="1"/>
    <col min="1823" max="1824" width="4.75" style="4" customWidth="1"/>
    <col min="1825" max="1825" width="17.125" style="4" customWidth="1"/>
    <col min="1826" max="1855" width="4.125" style="4" customWidth="1"/>
    <col min="1856" max="1856" width="0" style="4" hidden="1" customWidth="1"/>
    <col min="1857" max="1857" width="9.875" style="4" customWidth="1"/>
    <col min="1858" max="1858" width="14.625" style="4" customWidth="1"/>
    <col min="1859" max="1860" width="9.875" style="4" customWidth="1"/>
    <col min="1861" max="1862" width="7.625" style="4" customWidth="1"/>
    <col min="1863" max="1863" width="9" style="4" customWidth="1"/>
    <col min="1864" max="1870" width="0" style="4" hidden="1" customWidth="1"/>
    <col min="1871" max="2076" width="9" style="4"/>
    <col min="2077" max="2078" width="7.875" style="4" customWidth="1"/>
    <col min="2079" max="2080" width="4.75" style="4" customWidth="1"/>
    <col min="2081" max="2081" width="17.125" style="4" customWidth="1"/>
    <col min="2082" max="2111" width="4.125" style="4" customWidth="1"/>
    <col min="2112" max="2112" width="0" style="4" hidden="1" customWidth="1"/>
    <col min="2113" max="2113" width="9.875" style="4" customWidth="1"/>
    <col min="2114" max="2114" width="14.625" style="4" customWidth="1"/>
    <col min="2115" max="2116" width="9.875" style="4" customWidth="1"/>
    <col min="2117" max="2118" width="7.625" style="4" customWidth="1"/>
    <col min="2119" max="2119" width="9" style="4" customWidth="1"/>
    <col min="2120" max="2126" width="0" style="4" hidden="1" customWidth="1"/>
    <col min="2127" max="2332" width="9" style="4"/>
    <col min="2333" max="2334" width="7.875" style="4" customWidth="1"/>
    <col min="2335" max="2336" width="4.75" style="4" customWidth="1"/>
    <col min="2337" max="2337" width="17.125" style="4" customWidth="1"/>
    <col min="2338" max="2367" width="4.125" style="4" customWidth="1"/>
    <col min="2368" max="2368" width="0" style="4" hidden="1" customWidth="1"/>
    <col min="2369" max="2369" width="9.875" style="4" customWidth="1"/>
    <col min="2370" max="2370" width="14.625" style="4" customWidth="1"/>
    <col min="2371" max="2372" width="9.875" style="4" customWidth="1"/>
    <col min="2373" max="2374" width="7.625" style="4" customWidth="1"/>
    <col min="2375" max="2375" width="9" style="4" customWidth="1"/>
    <col min="2376" max="2382" width="0" style="4" hidden="1" customWidth="1"/>
    <col min="2383" max="2588" width="9" style="4"/>
    <col min="2589" max="2590" width="7.875" style="4" customWidth="1"/>
    <col min="2591" max="2592" width="4.75" style="4" customWidth="1"/>
    <col min="2593" max="2593" width="17.125" style="4" customWidth="1"/>
    <col min="2594" max="2623" width="4.125" style="4" customWidth="1"/>
    <col min="2624" max="2624" width="0" style="4" hidden="1" customWidth="1"/>
    <col min="2625" max="2625" width="9.875" style="4" customWidth="1"/>
    <col min="2626" max="2626" width="14.625" style="4" customWidth="1"/>
    <col min="2627" max="2628" width="9.875" style="4" customWidth="1"/>
    <col min="2629" max="2630" width="7.625" style="4" customWidth="1"/>
    <col min="2631" max="2631" width="9" style="4" customWidth="1"/>
    <col min="2632" max="2638" width="0" style="4" hidden="1" customWidth="1"/>
    <col min="2639" max="2844" width="9" style="4"/>
    <col min="2845" max="2846" width="7.875" style="4" customWidth="1"/>
    <col min="2847" max="2848" width="4.75" style="4" customWidth="1"/>
    <col min="2849" max="2849" width="17.125" style="4" customWidth="1"/>
    <col min="2850" max="2879" width="4.125" style="4" customWidth="1"/>
    <col min="2880" max="2880" width="0" style="4" hidden="1" customWidth="1"/>
    <col min="2881" max="2881" width="9.875" style="4" customWidth="1"/>
    <col min="2882" max="2882" width="14.625" style="4" customWidth="1"/>
    <col min="2883" max="2884" width="9.875" style="4" customWidth="1"/>
    <col min="2885" max="2886" width="7.625" style="4" customWidth="1"/>
    <col min="2887" max="2887" width="9" style="4" customWidth="1"/>
    <col min="2888" max="2894" width="0" style="4" hidden="1" customWidth="1"/>
    <col min="2895" max="3100" width="9" style="4"/>
    <col min="3101" max="3102" width="7.875" style="4" customWidth="1"/>
    <col min="3103" max="3104" width="4.75" style="4" customWidth="1"/>
    <col min="3105" max="3105" width="17.125" style="4" customWidth="1"/>
    <col min="3106" max="3135" width="4.125" style="4" customWidth="1"/>
    <col min="3136" max="3136" width="0" style="4" hidden="1" customWidth="1"/>
    <col min="3137" max="3137" width="9.875" style="4" customWidth="1"/>
    <col min="3138" max="3138" width="14.625" style="4" customWidth="1"/>
    <col min="3139" max="3140" width="9.875" style="4" customWidth="1"/>
    <col min="3141" max="3142" width="7.625" style="4" customWidth="1"/>
    <col min="3143" max="3143" width="9" style="4" customWidth="1"/>
    <col min="3144" max="3150" width="0" style="4" hidden="1" customWidth="1"/>
    <col min="3151" max="3356" width="9" style="4"/>
    <col min="3357" max="3358" width="7.875" style="4" customWidth="1"/>
    <col min="3359" max="3360" width="4.75" style="4" customWidth="1"/>
    <col min="3361" max="3361" width="17.125" style="4" customWidth="1"/>
    <col min="3362" max="3391" width="4.125" style="4" customWidth="1"/>
    <col min="3392" max="3392" width="0" style="4" hidden="1" customWidth="1"/>
    <col min="3393" max="3393" width="9.875" style="4" customWidth="1"/>
    <col min="3394" max="3394" width="14.625" style="4" customWidth="1"/>
    <col min="3395" max="3396" width="9.875" style="4" customWidth="1"/>
    <col min="3397" max="3398" width="7.625" style="4" customWidth="1"/>
    <col min="3399" max="3399" width="9" style="4" customWidth="1"/>
    <col min="3400" max="3406" width="0" style="4" hidden="1" customWidth="1"/>
    <col min="3407" max="3612" width="9" style="4"/>
    <col min="3613" max="3614" width="7.875" style="4" customWidth="1"/>
    <col min="3615" max="3616" width="4.75" style="4" customWidth="1"/>
    <col min="3617" max="3617" width="17.125" style="4" customWidth="1"/>
    <col min="3618" max="3647" width="4.125" style="4" customWidth="1"/>
    <col min="3648" max="3648" width="0" style="4" hidden="1" customWidth="1"/>
    <col min="3649" max="3649" width="9.875" style="4" customWidth="1"/>
    <col min="3650" max="3650" width="14.625" style="4" customWidth="1"/>
    <col min="3651" max="3652" width="9.875" style="4" customWidth="1"/>
    <col min="3653" max="3654" width="7.625" style="4" customWidth="1"/>
    <col min="3655" max="3655" width="9" style="4" customWidth="1"/>
    <col min="3656" max="3662" width="0" style="4" hidden="1" customWidth="1"/>
    <col min="3663" max="3868" width="9" style="4"/>
    <col min="3869" max="3870" width="7.875" style="4" customWidth="1"/>
    <col min="3871" max="3872" width="4.75" style="4" customWidth="1"/>
    <col min="3873" max="3873" width="17.125" style="4" customWidth="1"/>
    <col min="3874" max="3903" width="4.125" style="4" customWidth="1"/>
    <col min="3904" max="3904" width="0" style="4" hidden="1" customWidth="1"/>
    <col min="3905" max="3905" width="9.875" style="4" customWidth="1"/>
    <col min="3906" max="3906" width="14.625" style="4" customWidth="1"/>
    <col min="3907" max="3908" width="9.875" style="4" customWidth="1"/>
    <col min="3909" max="3910" width="7.625" style="4" customWidth="1"/>
    <col min="3911" max="3911" width="9" style="4" customWidth="1"/>
    <col min="3912" max="3918" width="0" style="4" hidden="1" customWidth="1"/>
    <col min="3919" max="4124" width="9" style="4"/>
    <col min="4125" max="4126" width="7.875" style="4" customWidth="1"/>
    <col min="4127" max="4128" width="4.75" style="4" customWidth="1"/>
    <col min="4129" max="4129" width="17.125" style="4" customWidth="1"/>
    <col min="4130" max="4159" width="4.125" style="4" customWidth="1"/>
    <col min="4160" max="4160" width="0" style="4" hidden="1" customWidth="1"/>
    <col min="4161" max="4161" width="9.875" style="4" customWidth="1"/>
    <col min="4162" max="4162" width="14.625" style="4" customWidth="1"/>
    <col min="4163" max="4164" width="9.875" style="4" customWidth="1"/>
    <col min="4165" max="4166" width="7.625" style="4" customWidth="1"/>
    <col min="4167" max="4167" width="9" style="4" customWidth="1"/>
    <col min="4168" max="4174" width="0" style="4" hidden="1" customWidth="1"/>
    <col min="4175" max="4380" width="9" style="4"/>
    <col min="4381" max="4382" width="7.875" style="4" customWidth="1"/>
    <col min="4383" max="4384" width="4.75" style="4" customWidth="1"/>
    <col min="4385" max="4385" width="17.125" style="4" customWidth="1"/>
    <col min="4386" max="4415" width="4.125" style="4" customWidth="1"/>
    <col min="4416" max="4416" width="0" style="4" hidden="1" customWidth="1"/>
    <col min="4417" max="4417" width="9.875" style="4" customWidth="1"/>
    <col min="4418" max="4418" width="14.625" style="4" customWidth="1"/>
    <col min="4419" max="4420" width="9.875" style="4" customWidth="1"/>
    <col min="4421" max="4422" width="7.625" style="4" customWidth="1"/>
    <col min="4423" max="4423" width="9" style="4" customWidth="1"/>
    <col min="4424" max="4430" width="0" style="4" hidden="1" customWidth="1"/>
    <col min="4431" max="4636" width="9" style="4"/>
    <col min="4637" max="4638" width="7.875" style="4" customWidth="1"/>
    <col min="4639" max="4640" width="4.75" style="4" customWidth="1"/>
    <col min="4641" max="4641" width="17.125" style="4" customWidth="1"/>
    <col min="4642" max="4671" width="4.125" style="4" customWidth="1"/>
    <col min="4672" max="4672" width="0" style="4" hidden="1" customWidth="1"/>
    <col min="4673" max="4673" width="9.875" style="4" customWidth="1"/>
    <col min="4674" max="4674" width="14.625" style="4" customWidth="1"/>
    <col min="4675" max="4676" width="9.875" style="4" customWidth="1"/>
    <col min="4677" max="4678" width="7.625" style="4" customWidth="1"/>
    <col min="4679" max="4679" width="9" style="4" customWidth="1"/>
    <col min="4680" max="4686" width="0" style="4" hidden="1" customWidth="1"/>
    <col min="4687" max="4892" width="9" style="4"/>
    <col min="4893" max="4894" width="7.875" style="4" customWidth="1"/>
    <col min="4895" max="4896" width="4.75" style="4" customWidth="1"/>
    <col min="4897" max="4897" width="17.125" style="4" customWidth="1"/>
    <col min="4898" max="4927" width="4.125" style="4" customWidth="1"/>
    <col min="4928" max="4928" width="0" style="4" hidden="1" customWidth="1"/>
    <col min="4929" max="4929" width="9.875" style="4" customWidth="1"/>
    <col min="4930" max="4930" width="14.625" style="4" customWidth="1"/>
    <col min="4931" max="4932" width="9.875" style="4" customWidth="1"/>
    <col min="4933" max="4934" width="7.625" style="4" customWidth="1"/>
    <col min="4935" max="4935" width="9" style="4" customWidth="1"/>
    <col min="4936" max="4942" width="0" style="4" hidden="1" customWidth="1"/>
    <col min="4943" max="5148" width="9" style="4"/>
    <col min="5149" max="5150" width="7.875" style="4" customWidth="1"/>
    <col min="5151" max="5152" width="4.75" style="4" customWidth="1"/>
    <col min="5153" max="5153" width="17.125" style="4" customWidth="1"/>
    <col min="5154" max="5183" width="4.125" style="4" customWidth="1"/>
    <col min="5184" max="5184" width="0" style="4" hidden="1" customWidth="1"/>
    <col min="5185" max="5185" width="9.875" style="4" customWidth="1"/>
    <col min="5186" max="5186" width="14.625" style="4" customWidth="1"/>
    <col min="5187" max="5188" width="9.875" style="4" customWidth="1"/>
    <col min="5189" max="5190" width="7.625" style="4" customWidth="1"/>
    <col min="5191" max="5191" width="9" style="4" customWidth="1"/>
    <col min="5192" max="5198" width="0" style="4" hidden="1" customWidth="1"/>
    <col min="5199" max="5404" width="9" style="4"/>
    <col min="5405" max="5406" width="7.875" style="4" customWidth="1"/>
    <col min="5407" max="5408" width="4.75" style="4" customWidth="1"/>
    <col min="5409" max="5409" width="17.125" style="4" customWidth="1"/>
    <col min="5410" max="5439" width="4.125" style="4" customWidth="1"/>
    <col min="5440" max="5440" width="0" style="4" hidden="1" customWidth="1"/>
    <col min="5441" max="5441" width="9.875" style="4" customWidth="1"/>
    <col min="5442" max="5442" width="14.625" style="4" customWidth="1"/>
    <col min="5443" max="5444" width="9.875" style="4" customWidth="1"/>
    <col min="5445" max="5446" width="7.625" style="4" customWidth="1"/>
    <col min="5447" max="5447" width="9" style="4" customWidth="1"/>
    <col min="5448" max="5454" width="0" style="4" hidden="1" customWidth="1"/>
    <col min="5455" max="5660" width="9" style="4"/>
    <col min="5661" max="5662" width="7.875" style="4" customWidth="1"/>
    <col min="5663" max="5664" width="4.75" style="4" customWidth="1"/>
    <col min="5665" max="5665" width="17.125" style="4" customWidth="1"/>
    <col min="5666" max="5695" width="4.125" style="4" customWidth="1"/>
    <col min="5696" max="5696" width="0" style="4" hidden="1" customWidth="1"/>
    <col min="5697" max="5697" width="9.875" style="4" customWidth="1"/>
    <col min="5698" max="5698" width="14.625" style="4" customWidth="1"/>
    <col min="5699" max="5700" width="9.875" style="4" customWidth="1"/>
    <col min="5701" max="5702" width="7.625" style="4" customWidth="1"/>
    <col min="5703" max="5703" width="9" style="4" customWidth="1"/>
    <col min="5704" max="5710" width="0" style="4" hidden="1" customWidth="1"/>
    <col min="5711" max="5916" width="9" style="4"/>
    <col min="5917" max="5918" width="7.875" style="4" customWidth="1"/>
    <col min="5919" max="5920" width="4.75" style="4" customWidth="1"/>
    <col min="5921" max="5921" width="17.125" style="4" customWidth="1"/>
    <col min="5922" max="5951" width="4.125" style="4" customWidth="1"/>
    <col min="5952" max="5952" width="0" style="4" hidden="1" customWidth="1"/>
    <col min="5953" max="5953" width="9.875" style="4" customWidth="1"/>
    <col min="5954" max="5954" width="14.625" style="4" customWidth="1"/>
    <col min="5955" max="5956" width="9.875" style="4" customWidth="1"/>
    <col min="5957" max="5958" width="7.625" style="4" customWidth="1"/>
    <col min="5959" max="5959" width="9" style="4" customWidth="1"/>
    <col min="5960" max="5966" width="0" style="4" hidden="1" customWidth="1"/>
    <col min="5967" max="6172" width="9" style="4"/>
    <col min="6173" max="6174" width="7.875" style="4" customWidth="1"/>
    <col min="6175" max="6176" width="4.75" style="4" customWidth="1"/>
    <col min="6177" max="6177" width="17.125" style="4" customWidth="1"/>
    <col min="6178" max="6207" width="4.125" style="4" customWidth="1"/>
    <col min="6208" max="6208" width="0" style="4" hidden="1" customWidth="1"/>
    <col min="6209" max="6209" width="9.875" style="4" customWidth="1"/>
    <col min="6210" max="6210" width="14.625" style="4" customWidth="1"/>
    <col min="6211" max="6212" width="9.875" style="4" customWidth="1"/>
    <col min="6213" max="6214" width="7.625" style="4" customWidth="1"/>
    <col min="6215" max="6215" width="9" style="4" customWidth="1"/>
    <col min="6216" max="6222" width="0" style="4" hidden="1" customWidth="1"/>
    <col min="6223" max="6428" width="9" style="4"/>
    <col min="6429" max="6430" width="7.875" style="4" customWidth="1"/>
    <col min="6431" max="6432" width="4.75" style="4" customWidth="1"/>
    <col min="6433" max="6433" width="17.125" style="4" customWidth="1"/>
    <col min="6434" max="6463" width="4.125" style="4" customWidth="1"/>
    <col min="6464" max="6464" width="0" style="4" hidden="1" customWidth="1"/>
    <col min="6465" max="6465" width="9.875" style="4" customWidth="1"/>
    <col min="6466" max="6466" width="14.625" style="4" customWidth="1"/>
    <col min="6467" max="6468" width="9.875" style="4" customWidth="1"/>
    <col min="6469" max="6470" width="7.625" style="4" customWidth="1"/>
    <col min="6471" max="6471" width="9" style="4" customWidth="1"/>
    <col min="6472" max="6478" width="0" style="4" hidden="1" customWidth="1"/>
    <col min="6479" max="6684" width="9" style="4"/>
    <col min="6685" max="6686" width="7.875" style="4" customWidth="1"/>
    <col min="6687" max="6688" width="4.75" style="4" customWidth="1"/>
    <col min="6689" max="6689" width="17.125" style="4" customWidth="1"/>
    <col min="6690" max="6719" width="4.125" style="4" customWidth="1"/>
    <col min="6720" max="6720" width="0" style="4" hidden="1" customWidth="1"/>
    <col min="6721" max="6721" width="9.875" style="4" customWidth="1"/>
    <col min="6722" max="6722" width="14.625" style="4" customWidth="1"/>
    <col min="6723" max="6724" width="9.875" style="4" customWidth="1"/>
    <col min="6725" max="6726" width="7.625" style="4" customWidth="1"/>
    <col min="6727" max="6727" width="9" style="4" customWidth="1"/>
    <col min="6728" max="6734" width="0" style="4" hidden="1" customWidth="1"/>
    <col min="6735" max="6940" width="9" style="4"/>
    <col min="6941" max="6942" width="7.875" style="4" customWidth="1"/>
    <col min="6943" max="6944" width="4.75" style="4" customWidth="1"/>
    <col min="6945" max="6945" width="17.125" style="4" customWidth="1"/>
    <col min="6946" max="6975" width="4.125" style="4" customWidth="1"/>
    <col min="6976" max="6976" width="0" style="4" hidden="1" customWidth="1"/>
    <col min="6977" max="6977" width="9.875" style="4" customWidth="1"/>
    <col min="6978" max="6978" width="14.625" style="4" customWidth="1"/>
    <col min="6979" max="6980" width="9.875" style="4" customWidth="1"/>
    <col min="6981" max="6982" width="7.625" style="4" customWidth="1"/>
    <col min="6983" max="6983" width="9" style="4" customWidth="1"/>
    <col min="6984" max="6990" width="0" style="4" hidden="1" customWidth="1"/>
    <col min="6991" max="7196" width="9" style="4"/>
    <col min="7197" max="7198" width="7.875" style="4" customWidth="1"/>
    <col min="7199" max="7200" width="4.75" style="4" customWidth="1"/>
    <col min="7201" max="7201" width="17.125" style="4" customWidth="1"/>
    <col min="7202" max="7231" width="4.125" style="4" customWidth="1"/>
    <col min="7232" max="7232" width="0" style="4" hidden="1" customWidth="1"/>
    <col min="7233" max="7233" width="9.875" style="4" customWidth="1"/>
    <col min="7234" max="7234" width="14.625" style="4" customWidth="1"/>
    <col min="7235" max="7236" width="9.875" style="4" customWidth="1"/>
    <col min="7237" max="7238" width="7.625" style="4" customWidth="1"/>
    <col min="7239" max="7239" width="9" style="4" customWidth="1"/>
    <col min="7240" max="7246" width="0" style="4" hidden="1" customWidth="1"/>
    <col min="7247" max="7452" width="9" style="4"/>
    <col min="7453" max="7454" width="7.875" style="4" customWidth="1"/>
    <col min="7455" max="7456" width="4.75" style="4" customWidth="1"/>
    <col min="7457" max="7457" width="17.125" style="4" customWidth="1"/>
    <col min="7458" max="7487" width="4.125" style="4" customWidth="1"/>
    <col min="7488" max="7488" width="0" style="4" hidden="1" customWidth="1"/>
    <col min="7489" max="7489" width="9.875" style="4" customWidth="1"/>
    <col min="7490" max="7490" width="14.625" style="4" customWidth="1"/>
    <col min="7491" max="7492" width="9.875" style="4" customWidth="1"/>
    <col min="7493" max="7494" width="7.625" style="4" customWidth="1"/>
    <col min="7495" max="7495" width="9" style="4" customWidth="1"/>
    <col min="7496" max="7502" width="0" style="4" hidden="1" customWidth="1"/>
    <col min="7503" max="7708" width="9" style="4"/>
    <col min="7709" max="7710" width="7.875" style="4" customWidth="1"/>
    <col min="7711" max="7712" width="4.75" style="4" customWidth="1"/>
    <col min="7713" max="7713" width="17.125" style="4" customWidth="1"/>
    <col min="7714" max="7743" width="4.125" style="4" customWidth="1"/>
    <col min="7744" max="7744" width="0" style="4" hidden="1" customWidth="1"/>
    <col min="7745" max="7745" width="9.875" style="4" customWidth="1"/>
    <col min="7746" max="7746" width="14.625" style="4" customWidth="1"/>
    <col min="7747" max="7748" width="9.875" style="4" customWidth="1"/>
    <col min="7749" max="7750" width="7.625" style="4" customWidth="1"/>
    <col min="7751" max="7751" width="9" style="4" customWidth="1"/>
    <col min="7752" max="7758" width="0" style="4" hidden="1" customWidth="1"/>
    <col min="7759" max="7964" width="9" style="4"/>
    <col min="7965" max="7966" width="7.875" style="4" customWidth="1"/>
    <col min="7967" max="7968" width="4.75" style="4" customWidth="1"/>
    <col min="7969" max="7969" width="17.125" style="4" customWidth="1"/>
    <col min="7970" max="7999" width="4.125" style="4" customWidth="1"/>
    <col min="8000" max="8000" width="0" style="4" hidden="1" customWidth="1"/>
    <col min="8001" max="8001" width="9.875" style="4" customWidth="1"/>
    <col min="8002" max="8002" width="14.625" style="4" customWidth="1"/>
    <col min="8003" max="8004" width="9.875" style="4" customWidth="1"/>
    <col min="8005" max="8006" width="7.625" style="4" customWidth="1"/>
    <col min="8007" max="8007" width="9" style="4" customWidth="1"/>
    <col min="8008" max="8014" width="0" style="4" hidden="1" customWidth="1"/>
    <col min="8015" max="8220" width="9" style="4"/>
    <col min="8221" max="8222" width="7.875" style="4" customWidth="1"/>
    <col min="8223" max="8224" width="4.75" style="4" customWidth="1"/>
    <col min="8225" max="8225" width="17.125" style="4" customWidth="1"/>
    <col min="8226" max="8255" width="4.125" style="4" customWidth="1"/>
    <col min="8256" max="8256" width="0" style="4" hidden="1" customWidth="1"/>
    <col min="8257" max="8257" width="9.875" style="4" customWidth="1"/>
    <col min="8258" max="8258" width="14.625" style="4" customWidth="1"/>
    <col min="8259" max="8260" width="9.875" style="4" customWidth="1"/>
    <col min="8261" max="8262" width="7.625" style="4" customWidth="1"/>
    <col min="8263" max="8263" width="9" style="4" customWidth="1"/>
    <col min="8264" max="8270" width="0" style="4" hidden="1" customWidth="1"/>
    <col min="8271" max="8476" width="9" style="4"/>
    <col min="8477" max="8478" width="7.875" style="4" customWidth="1"/>
    <col min="8479" max="8480" width="4.75" style="4" customWidth="1"/>
    <col min="8481" max="8481" width="17.125" style="4" customWidth="1"/>
    <col min="8482" max="8511" width="4.125" style="4" customWidth="1"/>
    <col min="8512" max="8512" width="0" style="4" hidden="1" customWidth="1"/>
    <col min="8513" max="8513" width="9.875" style="4" customWidth="1"/>
    <col min="8514" max="8514" width="14.625" style="4" customWidth="1"/>
    <col min="8515" max="8516" width="9.875" style="4" customWidth="1"/>
    <col min="8517" max="8518" width="7.625" style="4" customWidth="1"/>
    <col min="8519" max="8519" width="9" style="4" customWidth="1"/>
    <col min="8520" max="8526" width="0" style="4" hidden="1" customWidth="1"/>
    <col min="8527" max="8732" width="9" style="4"/>
    <col min="8733" max="8734" width="7.875" style="4" customWidth="1"/>
    <col min="8735" max="8736" width="4.75" style="4" customWidth="1"/>
    <col min="8737" max="8737" width="17.125" style="4" customWidth="1"/>
    <col min="8738" max="8767" width="4.125" style="4" customWidth="1"/>
    <col min="8768" max="8768" width="0" style="4" hidden="1" customWidth="1"/>
    <col min="8769" max="8769" width="9.875" style="4" customWidth="1"/>
    <col min="8770" max="8770" width="14.625" style="4" customWidth="1"/>
    <col min="8771" max="8772" width="9.875" style="4" customWidth="1"/>
    <col min="8773" max="8774" width="7.625" style="4" customWidth="1"/>
    <col min="8775" max="8775" width="9" style="4" customWidth="1"/>
    <col min="8776" max="8782" width="0" style="4" hidden="1" customWidth="1"/>
    <col min="8783" max="8988" width="9" style="4"/>
    <col min="8989" max="8990" width="7.875" style="4" customWidth="1"/>
    <col min="8991" max="8992" width="4.75" style="4" customWidth="1"/>
    <col min="8993" max="8993" width="17.125" style="4" customWidth="1"/>
    <col min="8994" max="9023" width="4.125" style="4" customWidth="1"/>
    <col min="9024" max="9024" width="0" style="4" hidden="1" customWidth="1"/>
    <col min="9025" max="9025" width="9.875" style="4" customWidth="1"/>
    <col min="9026" max="9026" width="14.625" style="4" customWidth="1"/>
    <col min="9027" max="9028" width="9.875" style="4" customWidth="1"/>
    <col min="9029" max="9030" width="7.625" style="4" customWidth="1"/>
    <col min="9031" max="9031" width="9" style="4" customWidth="1"/>
    <col min="9032" max="9038" width="0" style="4" hidden="1" customWidth="1"/>
    <col min="9039" max="9244" width="9" style="4"/>
    <col min="9245" max="9246" width="7.875" style="4" customWidth="1"/>
    <col min="9247" max="9248" width="4.75" style="4" customWidth="1"/>
    <col min="9249" max="9249" width="17.125" style="4" customWidth="1"/>
    <col min="9250" max="9279" width="4.125" style="4" customWidth="1"/>
    <col min="9280" max="9280" width="0" style="4" hidden="1" customWidth="1"/>
    <col min="9281" max="9281" width="9.875" style="4" customWidth="1"/>
    <col min="9282" max="9282" width="14.625" style="4" customWidth="1"/>
    <col min="9283" max="9284" width="9.875" style="4" customWidth="1"/>
    <col min="9285" max="9286" width="7.625" style="4" customWidth="1"/>
    <col min="9287" max="9287" width="9" style="4" customWidth="1"/>
    <col min="9288" max="9294" width="0" style="4" hidden="1" customWidth="1"/>
    <col min="9295" max="9500" width="9" style="4"/>
    <col min="9501" max="9502" width="7.875" style="4" customWidth="1"/>
    <col min="9503" max="9504" width="4.75" style="4" customWidth="1"/>
    <col min="9505" max="9505" width="17.125" style="4" customWidth="1"/>
    <col min="9506" max="9535" width="4.125" style="4" customWidth="1"/>
    <col min="9536" max="9536" width="0" style="4" hidden="1" customWidth="1"/>
    <col min="9537" max="9537" width="9.875" style="4" customWidth="1"/>
    <col min="9538" max="9538" width="14.625" style="4" customWidth="1"/>
    <col min="9539" max="9540" width="9.875" style="4" customWidth="1"/>
    <col min="9541" max="9542" width="7.625" style="4" customWidth="1"/>
    <col min="9543" max="9543" width="9" style="4" customWidth="1"/>
    <col min="9544" max="9550" width="0" style="4" hidden="1" customWidth="1"/>
    <col min="9551" max="9756" width="9" style="4"/>
    <col min="9757" max="9758" width="7.875" style="4" customWidth="1"/>
    <col min="9759" max="9760" width="4.75" style="4" customWidth="1"/>
    <col min="9761" max="9761" width="17.125" style="4" customWidth="1"/>
    <col min="9762" max="9791" width="4.125" style="4" customWidth="1"/>
    <col min="9792" max="9792" width="0" style="4" hidden="1" customWidth="1"/>
    <col min="9793" max="9793" width="9.875" style="4" customWidth="1"/>
    <col min="9794" max="9794" width="14.625" style="4" customWidth="1"/>
    <col min="9795" max="9796" width="9.875" style="4" customWidth="1"/>
    <col min="9797" max="9798" width="7.625" style="4" customWidth="1"/>
    <col min="9799" max="9799" width="9" style="4" customWidth="1"/>
    <col min="9800" max="9806" width="0" style="4" hidden="1" customWidth="1"/>
    <col min="9807" max="10012" width="9" style="4"/>
    <col min="10013" max="10014" width="7.875" style="4" customWidth="1"/>
    <col min="10015" max="10016" width="4.75" style="4" customWidth="1"/>
    <col min="10017" max="10017" width="17.125" style="4" customWidth="1"/>
    <col min="10018" max="10047" width="4.125" style="4" customWidth="1"/>
    <col min="10048" max="10048" width="0" style="4" hidden="1" customWidth="1"/>
    <col min="10049" max="10049" width="9.875" style="4" customWidth="1"/>
    <col min="10050" max="10050" width="14.625" style="4" customWidth="1"/>
    <col min="10051" max="10052" width="9.875" style="4" customWidth="1"/>
    <col min="10053" max="10054" width="7.625" style="4" customWidth="1"/>
    <col min="10055" max="10055" width="9" style="4" customWidth="1"/>
    <col min="10056" max="10062" width="0" style="4" hidden="1" customWidth="1"/>
    <col min="10063" max="10268" width="9" style="4"/>
    <col min="10269" max="10270" width="7.875" style="4" customWidth="1"/>
    <col min="10271" max="10272" width="4.75" style="4" customWidth="1"/>
    <col min="10273" max="10273" width="17.125" style="4" customWidth="1"/>
    <col min="10274" max="10303" width="4.125" style="4" customWidth="1"/>
    <col min="10304" max="10304" width="0" style="4" hidden="1" customWidth="1"/>
    <col min="10305" max="10305" width="9.875" style="4" customWidth="1"/>
    <col min="10306" max="10306" width="14.625" style="4" customWidth="1"/>
    <col min="10307" max="10308" width="9.875" style="4" customWidth="1"/>
    <col min="10309" max="10310" width="7.625" style="4" customWidth="1"/>
    <col min="10311" max="10311" width="9" style="4" customWidth="1"/>
    <col min="10312" max="10318" width="0" style="4" hidden="1" customWidth="1"/>
    <col min="10319" max="10524" width="9" style="4"/>
    <col min="10525" max="10526" width="7.875" style="4" customWidth="1"/>
    <col min="10527" max="10528" width="4.75" style="4" customWidth="1"/>
    <col min="10529" max="10529" width="17.125" style="4" customWidth="1"/>
    <col min="10530" max="10559" width="4.125" style="4" customWidth="1"/>
    <col min="10560" max="10560" width="0" style="4" hidden="1" customWidth="1"/>
    <col min="10561" max="10561" width="9.875" style="4" customWidth="1"/>
    <col min="10562" max="10562" width="14.625" style="4" customWidth="1"/>
    <col min="10563" max="10564" width="9.875" style="4" customWidth="1"/>
    <col min="10565" max="10566" width="7.625" style="4" customWidth="1"/>
    <col min="10567" max="10567" width="9" style="4" customWidth="1"/>
    <col min="10568" max="10574" width="0" style="4" hidden="1" customWidth="1"/>
    <col min="10575" max="10780" width="9" style="4"/>
    <col min="10781" max="10782" width="7.875" style="4" customWidth="1"/>
    <col min="10783" max="10784" width="4.75" style="4" customWidth="1"/>
    <col min="10785" max="10785" width="17.125" style="4" customWidth="1"/>
    <col min="10786" max="10815" width="4.125" style="4" customWidth="1"/>
    <col min="10816" max="10816" width="0" style="4" hidden="1" customWidth="1"/>
    <col min="10817" max="10817" width="9.875" style="4" customWidth="1"/>
    <col min="10818" max="10818" width="14.625" style="4" customWidth="1"/>
    <col min="10819" max="10820" width="9.875" style="4" customWidth="1"/>
    <col min="10821" max="10822" width="7.625" style="4" customWidth="1"/>
    <col min="10823" max="10823" width="9" style="4" customWidth="1"/>
    <col min="10824" max="10830" width="0" style="4" hidden="1" customWidth="1"/>
    <col min="10831" max="11036" width="9" style="4"/>
    <col min="11037" max="11038" width="7.875" style="4" customWidth="1"/>
    <col min="11039" max="11040" width="4.75" style="4" customWidth="1"/>
    <col min="11041" max="11041" width="17.125" style="4" customWidth="1"/>
    <col min="11042" max="11071" width="4.125" style="4" customWidth="1"/>
    <col min="11072" max="11072" width="0" style="4" hidden="1" customWidth="1"/>
    <col min="11073" max="11073" width="9.875" style="4" customWidth="1"/>
    <col min="11074" max="11074" width="14.625" style="4" customWidth="1"/>
    <col min="11075" max="11076" width="9.875" style="4" customWidth="1"/>
    <col min="11077" max="11078" width="7.625" style="4" customWidth="1"/>
    <col min="11079" max="11079" width="9" style="4" customWidth="1"/>
    <col min="11080" max="11086" width="0" style="4" hidden="1" customWidth="1"/>
    <col min="11087" max="11292" width="9" style="4"/>
    <col min="11293" max="11294" width="7.875" style="4" customWidth="1"/>
    <col min="11295" max="11296" width="4.75" style="4" customWidth="1"/>
    <col min="11297" max="11297" width="17.125" style="4" customWidth="1"/>
    <col min="11298" max="11327" width="4.125" style="4" customWidth="1"/>
    <col min="11328" max="11328" width="0" style="4" hidden="1" customWidth="1"/>
    <col min="11329" max="11329" width="9.875" style="4" customWidth="1"/>
    <col min="11330" max="11330" width="14.625" style="4" customWidth="1"/>
    <col min="11331" max="11332" width="9.875" style="4" customWidth="1"/>
    <col min="11333" max="11334" width="7.625" style="4" customWidth="1"/>
    <col min="11335" max="11335" width="9" style="4" customWidth="1"/>
    <col min="11336" max="11342" width="0" style="4" hidden="1" customWidth="1"/>
    <col min="11343" max="11548" width="9" style="4"/>
    <col min="11549" max="11550" width="7.875" style="4" customWidth="1"/>
    <col min="11551" max="11552" width="4.75" style="4" customWidth="1"/>
    <col min="11553" max="11553" width="17.125" style="4" customWidth="1"/>
    <col min="11554" max="11583" width="4.125" style="4" customWidth="1"/>
    <col min="11584" max="11584" width="0" style="4" hidden="1" customWidth="1"/>
    <col min="11585" max="11585" width="9.875" style="4" customWidth="1"/>
    <col min="11586" max="11586" width="14.625" style="4" customWidth="1"/>
    <col min="11587" max="11588" width="9.875" style="4" customWidth="1"/>
    <col min="11589" max="11590" width="7.625" style="4" customWidth="1"/>
    <col min="11591" max="11591" width="9" style="4" customWidth="1"/>
    <col min="11592" max="11598" width="0" style="4" hidden="1" customWidth="1"/>
    <col min="11599" max="11804" width="9" style="4"/>
    <col min="11805" max="11806" width="7.875" style="4" customWidth="1"/>
    <col min="11807" max="11808" width="4.75" style="4" customWidth="1"/>
    <col min="11809" max="11809" width="17.125" style="4" customWidth="1"/>
    <col min="11810" max="11839" width="4.125" style="4" customWidth="1"/>
    <col min="11840" max="11840" width="0" style="4" hidden="1" customWidth="1"/>
    <col min="11841" max="11841" width="9.875" style="4" customWidth="1"/>
    <col min="11842" max="11842" width="14.625" style="4" customWidth="1"/>
    <col min="11843" max="11844" width="9.875" style="4" customWidth="1"/>
    <col min="11845" max="11846" width="7.625" style="4" customWidth="1"/>
    <col min="11847" max="11847" width="9" style="4" customWidth="1"/>
    <col min="11848" max="11854" width="0" style="4" hidden="1" customWidth="1"/>
    <col min="11855" max="12060" width="9" style="4"/>
    <col min="12061" max="12062" width="7.875" style="4" customWidth="1"/>
    <col min="12063" max="12064" width="4.75" style="4" customWidth="1"/>
    <col min="12065" max="12065" width="17.125" style="4" customWidth="1"/>
    <col min="12066" max="12095" width="4.125" style="4" customWidth="1"/>
    <col min="12096" max="12096" width="0" style="4" hidden="1" customWidth="1"/>
    <col min="12097" max="12097" width="9.875" style="4" customWidth="1"/>
    <col min="12098" max="12098" width="14.625" style="4" customWidth="1"/>
    <col min="12099" max="12100" width="9.875" style="4" customWidth="1"/>
    <col min="12101" max="12102" width="7.625" style="4" customWidth="1"/>
    <col min="12103" max="12103" width="9" style="4" customWidth="1"/>
    <col min="12104" max="12110" width="0" style="4" hidden="1" customWidth="1"/>
    <col min="12111" max="12316" width="9" style="4"/>
    <col min="12317" max="12318" width="7.875" style="4" customWidth="1"/>
    <col min="12319" max="12320" width="4.75" style="4" customWidth="1"/>
    <col min="12321" max="12321" width="17.125" style="4" customWidth="1"/>
    <col min="12322" max="12351" width="4.125" style="4" customWidth="1"/>
    <col min="12352" max="12352" width="0" style="4" hidden="1" customWidth="1"/>
    <col min="12353" max="12353" width="9.875" style="4" customWidth="1"/>
    <col min="12354" max="12354" width="14.625" style="4" customWidth="1"/>
    <col min="12355" max="12356" width="9.875" style="4" customWidth="1"/>
    <col min="12357" max="12358" width="7.625" style="4" customWidth="1"/>
    <col min="12359" max="12359" width="9" style="4" customWidth="1"/>
    <col min="12360" max="12366" width="0" style="4" hidden="1" customWidth="1"/>
    <col min="12367" max="12572" width="9" style="4"/>
    <col min="12573" max="12574" width="7.875" style="4" customWidth="1"/>
    <col min="12575" max="12576" width="4.75" style="4" customWidth="1"/>
    <col min="12577" max="12577" width="17.125" style="4" customWidth="1"/>
    <col min="12578" max="12607" width="4.125" style="4" customWidth="1"/>
    <col min="12608" max="12608" width="0" style="4" hidden="1" customWidth="1"/>
    <col min="12609" max="12609" width="9.875" style="4" customWidth="1"/>
    <col min="12610" max="12610" width="14.625" style="4" customWidth="1"/>
    <col min="12611" max="12612" width="9.875" style="4" customWidth="1"/>
    <col min="12613" max="12614" width="7.625" style="4" customWidth="1"/>
    <col min="12615" max="12615" width="9" style="4" customWidth="1"/>
    <col min="12616" max="12622" width="0" style="4" hidden="1" customWidth="1"/>
    <col min="12623" max="12828" width="9" style="4"/>
    <col min="12829" max="12830" width="7.875" style="4" customWidth="1"/>
    <col min="12831" max="12832" width="4.75" style="4" customWidth="1"/>
    <col min="12833" max="12833" width="17.125" style="4" customWidth="1"/>
    <col min="12834" max="12863" width="4.125" style="4" customWidth="1"/>
    <col min="12864" max="12864" width="0" style="4" hidden="1" customWidth="1"/>
    <col min="12865" max="12865" width="9.875" style="4" customWidth="1"/>
    <col min="12866" max="12866" width="14.625" style="4" customWidth="1"/>
    <col min="12867" max="12868" width="9.875" style="4" customWidth="1"/>
    <col min="12869" max="12870" width="7.625" style="4" customWidth="1"/>
    <col min="12871" max="12871" width="9" style="4" customWidth="1"/>
    <col min="12872" max="12878" width="0" style="4" hidden="1" customWidth="1"/>
    <col min="12879" max="13084" width="9" style="4"/>
    <col min="13085" max="13086" width="7.875" style="4" customWidth="1"/>
    <col min="13087" max="13088" width="4.75" style="4" customWidth="1"/>
    <col min="13089" max="13089" width="17.125" style="4" customWidth="1"/>
    <col min="13090" max="13119" width="4.125" style="4" customWidth="1"/>
    <col min="13120" max="13120" width="0" style="4" hidden="1" customWidth="1"/>
    <col min="13121" max="13121" width="9.875" style="4" customWidth="1"/>
    <col min="13122" max="13122" width="14.625" style="4" customWidth="1"/>
    <col min="13123" max="13124" width="9.875" style="4" customWidth="1"/>
    <col min="13125" max="13126" width="7.625" style="4" customWidth="1"/>
    <col min="13127" max="13127" width="9" style="4" customWidth="1"/>
    <col min="13128" max="13134" width="0" style="4" hidden="1" customWidth="1"/>
    <col min="13135" max="13340" width="9" style="4"/>
    <col min="13341" max="13342" width="7.875" style="4" customWidth="1"/>
    <col min="13343" max="13344" width="4.75" style="4" customWidth="1"/>
    <col min="13345" max="13345" width="17.125" style="4" customWidth="1"/>
    <col min="13346" max="13375" width="4.125" style="4" customWidth="1"/>
    <col min="13376" max="13376" width="0" style="4" hidden="1" customWidth="1"/>
    <col min="13377" max="13377" width="9.875" style="4" customWidth="1"/>
    <col min="13378" max="13378" width="14.625" style="4" customWidth="1"/>
    <col min="13379" max="13380" width="9.875" style="4" customWidth="1"/>
    <col min="13381" max="13382" width="7.625" style="4" customWidth="1"/>
    <col min="13383" max="13383" width="9" style="4" customWidth="1"/>
    <col min="13384" max="13390" width="0" style="4" hidden="1" customWidth="1"/>
    <col min="13391" max="13596" width="9" style="4"/>
    <col min="13597" max="13598" width="7.875" style="4" customWidth="1"/>
    <col min="13599" max="13600" width="4.75" style="4" customWidth="1"/>
    <col min="13601" max="13601" width="17.125" style="4" customWidth="1"/>
    <col min="13602" max="13631" width="4.125" style="4" customWidth="1"/>
    <col min="13632" max="13632" width="0" style="4" hidden="1" customWidth="1"/>
    <col min="13633" max="13633" width="9.875" style="4" customWidth="1"/>
    <col min="13634" max="13634" width="14.625" style="4" customWidth="1"/>
    <col min="13635" max="13636" width="9.875" style="4" customWidth="1"/>
    <col min="13637" max="13638" width="7.625" style="4" customWidth="1"/>
    <col min="13639" max="13639" width="9" style="4" customWidth="1"/>
    <col min="13640" max="13646" width="0" style="4" hidden="1" customWidth="1"/>
    <col min="13647" max="13852" width="9" style="4"/>
    <col min="13853" max="13854" width="7.875" style="4" customWidth="1"/>
    <col min="13855" max="13856" width="4.75" style="4" customWidth="1"/>
    <col min="13857" max="13857" width="17.125" style="4" customWidth="1"/>
    <col min="13858" max="13887" width="4.125" style="4" customWidth="1"/>
    <col min="13888" max="13888" width="0" style="4" hidden="1" customWidth="1"/>
    <col min="13889" max="13889" width="9.875" style="4" customWidth="1"/>
    <col min="13890" max="13890" width="14.625" style="4" customWidth="1"/>
    <col min="13891" max="13892" width="9.875" style="4" customWidth="1"/>
    <col min="13893" max="13894" width="7.625" style="4" customWidth="1"/>
    <col min="13895" max="13895" width="9" style="4" customWidth="1"/>
    <col min="13896" max="13902" width="0" style="4" hidden="1" customWidth="1"/>
    <col min="13903" max="14108" width="9" style="4"/>
    <col min="14109" max="14110" width="7.875" style="4" customWidth="1"/>
    <col min="14111" max="14112" width="4.75" style="4" customWidth="1"/>
    <col min="14113" max="14113" width="17.125" style="4" customWidth="1"/>
    <col min="14114" max="14143" width="4.125" style="4" customWidth="1"/>
    <col min="14144" max="14144" width="0" style="4" hidden="1" customWidth="1"/>
    <col min="14145" max="14145" width="9.875" style="4" customWidth="1"/>
    <col min="14146" max="14146" width="14.625" style="4" customWidth="1"/>
    <col min="14147" max="14148" width="9.875" style="4" customWidth="1"/>
    <col min="14149" max="14150" width="7.625" style="4" customWidth="1"/>
    <col min="14151" max="14151" width="9" style="4" customWidth="1"/>
    <col min="14152" max="14158" width="0" style="4" hidden="1" customWidth="1"/>
    <col min="14159" max="14364" width="9" style="4"/>
    <col min="14365" max="14366" width="7.875" style="4" customWidth="1"/>
    <col min="14367" max="14368" width="4.75" style="4" customWidth="1"/>
    <col min="14369" max="14369" width="17.125" style="4" customWidth="1"/>
    <col min="14370" max="14399" width="4.125" style="4" customWidth="1"/>
    <col min="14400" max="14400" width="0" style="4" hidden="1" customWidth="1"/>
    <col min="14401" max="14401" width="9.875" style="4" customWidth="1"/>
    <col min="14402" max="14402" width="14.625" style="4" customWidth="1"/>
    <col min="14403" max="14404" width="9.875" style="4" customWidth="1"/>
    <col min="14405" max="14406" width="7.625" style="4" customWidth="1"/>
    <col min="14407" max="14407" width="9" style="4" customWidth="1"/>
    <col min="14408" max="14414" width="0" style="4" hidden="1" customWidth="1"/>
    <col min="14415" max="14620" width="9" style="4"/>
    <col min="14621" max="14622" width="7.875" style="4" customWidth="1"/>
    <col min="14623" max="14624" width="4.75" style="4" customWidth="1"/>
    <col min="14625" max="14625" width="17.125" style="4" customWidth="1"/>
    <col min="14626" max="14655" width="4.125" style="4" customWidth="1"/>
    <col min="14656" max="14656" width="0" style="4" hidden="1" customWidth="1"/>
    <col min="14657" max="14657" width="9.875" style="4" customWidth="1"/>
    <col min="14658" max="14658" width="14.625" style="4" customWidth="1"/>
    <col min="14659" max="14660" width="9.875" style="4" customWidth="1"/>
    <col min="14661" max="14662" width="7.625" style="4" customWidth="1"/>
    <col min="14663" max="14663" width="9" style="4" customWidth="1"/>
    <col min="14664" max="14670" width="0" style="4" hidden="1" customWidth="1"/>
    <col min="14671" max="14876" width="9" style="4"/>
    <col min="14877" max="14878" width="7.875" style="4" customWidth="1"/>
    <col min="14879" max="14880" width="4.75" style="4" customWidth="1"/>
    <col min="14881" max="14881" width="17.125" style="4" customWidth="1"/>
    <col min="14882" max="14911" width="4.125" style="4" customWidth="1"/>
    <col min="14912" max="14912" width="0" style="4" hidden="1" customWidth="1"/>
    <col min="14913" max="14913" width="9.875" style="4" customWidth="1"/>
    <col min="14914" max="14914" width="14.625" style="4" customWidth="1"/>
    <col min="14915" max="14916" width="9.875" style="4" customWidth="1"/>
    <col min="14917" max="14918" width="7.625" style="4" customWidth="1"/>
    <col min="14919" max="14919" width="9" style="4" customWidth="1"/>
    <col min="14920" max="14926" width="0" style="4" hidden="1" customWidth="1"/>
    <col min="14927" max="15132" width="9" style="4"/>
    <col min="15133" max="15134" width="7.875" style="4" customWidth="1"/>
    <col min="15135" max="15136" width="4.75" style="4" customWidth="1"/>
    <col min="15137" max="15137" width="17.125" style="4" customWidth="1"/>
    <col min="15138" max="15167" width="4.125" style="4" customWidth="1"/>
    <col min="15168" max="15168" width="0" style="4" hidden="1" customWidth="1"/>
    <col min="15169" max="15169" width="9.875" style="4" customWidth="1"/>
    <col min="15170" max="15170" width="14.625" style="4" customWidth="1"/>
    <col min="15171" max="15172" width="9.875" style="4" customWidth="1"/>
    <col min="15173" max="15174" width="7.625" style="4" customWidth="1"/>
    <col min="15175" max="15175" width="9" style="4" customWidth="1"/>
    <col min="15176" max="15182" width="0" style="4" hidden="1" customWidth="1"/>
    <col min="15183" max="15388" width="9" style="4"/>
    <col min="15389" max="15390" width="7.875" style="4" customWidth="1"/>
    <col min="15391" max="15392" width="4.75" style="4" customWidth="1"/>
    <col min="15393" max="15393" width="17.125" style="4" customWidth="1"/>
    <col min="15394" max="15423" width="4.125" style="4" customWidth="1"/>
    <col min="15424" max="15424" width="0" style="4" hidden="1" customWidth="1"/>
    <col min="15425" max="15425" width="9.875" style="4" customWidth="1"/>
    <col min="15426" max="15426" width="14.625" style="4" customWidth="1"/>
    <col min="15427" max="15428" width="9.875" style="4" customWidth="1"/>
    <col min="15429" max="15430" width="7.625" style="4" customWidth="1"/>
    <col min="15431" max="15431" width="9" style="4" customWidth="1"/>
    <col min="15432" max="15438" width="0" style="4" hidden="1" customWidth="1"/>
    <col min="15439" max="15644" width="9" style="4"/>
    <col min="15645" max="15646" width="7.875" style="4" customWidth="1"/>
    <col min="15647" max="15648" width="4.75" style="4" customWidth="1"/>
    <col min="15649" max="15649" width="17.125" style="4" customWidth="1"/>
    <col min="15650" max="15679" width="4.125" style="4" customWidth="1"/>
    <col min="15680" max="15680" width="0" style="4" hidden="1" customWidth="1"/>
    <col min="15681" max="15681" width="9.875" style="4" customWidth="1"/>
    <col min="15682" max="15682" width="14.625" style="4" customWidth="1"/>
    <col min="15683" max="15684" width="9.875" style="4" customWidth="1"/>
    <col min="15685" max="15686" width="7.625" style="4" customWidth="1"/>
    <col min="15687" max="15687" width="9" style="4" customWidth="1"/>
    <col min="15688" max="15694" width="0" style="4" hidden="1" customWidth="1"/>
    <col min="15695" max="15900" width="9" style="4"/>
    <col min="15901" max="15902" width="7.875" style="4" customWidth="1"/>
    <col min="15903" max="15904" width="4.75" style="4" customWidth="1"/>
    <col min="15905" max="15905" width="17.125" style="4" customWidth="1"/>
    <col min="15906" max="15935" width="4.125" style="4" customWidth="1"/>
    <col min="15936" max="15936" width="0" style="4" hidden="1" customWidth="1"/>
    <col min="15937" max="15937" width="9.875" style="4" customWidth="1"/>
    <col min="15938" max="15938" width="14.625" style="4" customWidth="1"/>
    <col min="15939" max="15940" width="9.875" style="4" customWidth="1"/>
    <col min="15941" max="15942" width="7.625" style="4" customWidth="1"/>
    <col min="15943" max="15943" width="9" style="4" customWidth="1"/>
    <col min="15944" max="15950" width="0" style="4" hidden="1" customWidth="1"/>
    <col min="15951" max="16156" width="9" style="4"/>
    <col min="16157" max="16158" width="7.875" style="4" customWidth="1"/>
    <col min="16159" max="16160" width="4.75" style="4" customWidth="1"/>
    <col min="16161" max="16161" width="17.125" style="4" customWidth="1"/>
    <col min="16162" max="16191" width="4.125" style="4" customWidth="1"/>
    <col min="16192" max="16192" width="0" style="4" hidden="1" customWidth="1"/>
    <col min="16193" max="16193" width="9.875" style="4" customWidth="1"/>
    <col min="16194" max="16194" width="14.625" style="4" customWidth="1"/>
    <col min="16195" max="16196" width="9.875" style="4" customWidth="1"/>
    <col min="16197" max="16198" width="7.625" style="4" customWidth="1"/>
    <col min="16199" max="16199" width="9" style="4" customWidth="1"/>
    <col min="16200" max="16206" width="0" style="4" hidden="1" customWidth="1"/>
    <col min="16207" max="16384" width="9" style="4"/>
  </cols>
  <sheetData>
    <row r="1" spans="1:84" ht="24" customHeight="1">
      <c r="A1" s="516" t="s">
        <v>0</v>
      </c>
      <c r="B1" s="517"/>
      <c r="C1" s="517"/>
      <c r="D1" s="517"/>
      <c r="E1" s="518"/>
      <c r="F1" s="1"/>
      <c r="G1" s="2"/>
      <c r="H1" s="2"/>
      <c r="I1" s="2"/>
      <c r="J1" s="3"/>
      <c r="L1" s="5"/>
      <c r="AJ1" s="6"/>
      <c r="AK1" s="6"/>
      <c r="AN1" s="613" t="s">
        <v>1</v>
      </c>
      <c r="AO1" s="613"/>
      <c r="AU1" s="86" t="s">
        <v>117</v>
      </c>
    </row>
    <row r="2" spans="1:84" ht="24" customHeight="1">
      <c r="A2" s="7"/>
      <c r="B2" s="7"/>
      <c r="C2" s="7"/>
      <c r="D2" s="7"/>
      <c r="E2" s="7"/>
      <c r="G2" s="8"/>
      <c r="I2" s="9"/>
      <c r="J2" s="9"/>
      <c r="K2" s="9"/>
      <c r="L2" s="9"/>
      <c r="M2" s="9"/>
      <c r="N2" s="9"/>
      <c r="O2" s="9"/>
      <c r="P2" s="9"/>
      <c r="Q2" s="9"/>
      <c r="R2" s="9"/>
      <c r="W2" s="10"/>
      <c r="X2" s="10"/>
      <c r="AJ2" s="11"/>
      <c r="AK2" s="11"/>
      <c r="AN2" s="614"/>
      <c r="AO2" s="614"/>
    </row>
    <row r="3" spans="1:84" ht="24" customHeight="1">
      <c r="A3" s="519">
        <v>45443</v>
      </c>
      <c r="B3" s="519"/>
      <c r="C3" s="519"/>
      <c r="D3" s="519"/>
      <c r="E3" s="519"/>
      <c r="F3" s="519"/>
      <c r="G3" s="519"/>
      <c r="H3" s="520" t="s">
        <v>190</v>
      </c>
      <c r="I3" s="520"/>
      <c r="J3" s="520"/>
      <c r="K3" s="520"/>
      <c r="L3" s="520"/>
      <c r="M3" s="520"/>
      <c r="N3" s="520"/>
      <c r="O3" s="520"/>
      <c r="P3" s="520"/>
      <c r="Q3" s="520"/>
      <c r="R3" s="520"/>
      <c r="S3" s="520"/>
      <c r="T3" s="520"/>
      <c r="U3" s="520"/>
      <c r="V3" s="520"/>
      <c r="W3" s="520"/>
      <c r="X3" s="520"/>
      <c r="Y3" s="520"/>
      <c r="Z3" s="520"/>
      <c r="AJ3" s="11"/>
      <c r="AK3" s="11"/>
      <c r="AN3" s="614"/>
      <c r="AO3" s="614"/>
      <c r="AS3" s="490">
        <f>A3</f>
        <v>45443</v>
      </c>
      <c r="AT3" s="491"/>
      <c r="AU3" s="491"/>
      <c r="AV3" s="491"/>
      <c r="AW3" s="492" t="s">
        <v>191</v>
      </c>
      <c r="AX3" s="492"/>
      <c r="AY3" s="492"/>
      <c r="AZ3" s="492"/>
      <c r="BA3" s="492"/>
      <c r="BB3" s="492"/>
      <c r="BC3" s="84"/>
      <c r="BE3" s="83" t="s">
        <v>2</v>
      </c>
      <c r="BF3" s="507" t="str">
        <f>IF(AE5="","",AE5)</f>
        <v/>
      </c>
      <c r="BG3" s="508"/>
    </row>
    <row r="4" spans="1:84" ht="8.1" customHeight="1">
      <c r="A4" s="519"/>
      <c r="B4" s="519"/>
      <c r="C4" s="519"/>
      <c r="D4" s="519"/>
      <c r="E4" s="519"/>
      <c r="F4" s="519"/>
      <c r="G4" s="519"/>
      <c r="H4" s="520"/>
      <c r="I4" s="520"/>
      <c r="J4" s="520"/>
      <c r="K4" s="520"/>
      <c r="L4" s="520"/>
      <c r="M4" s="520"/>
      <c r="N4" s="520"/>
      <c r="O4" s="520"/>
      <c r="P4" s="520"/>
      <c r="Q4" s="520"/>
      <c r="R4" s="520"/>
      <c r="S4" s="520"/>
      <c r="T4" s="520"/>
      <c r="U4" s="520"/>
      <c r="V4" s="520"/>
      <c r="W4" s="520"/>
      <c r="X4" s="520"/>
      <c r="Y4" s="520"/>
      <c r="Z4" s="520"/>
      <c r="AJ4" s="11"/>
      <c r="AK4" s="11"/>
      <c r="AO4" s="60"/>
      <c r="AS4" s="491"/>
      <c r="AT4" s="491"/>
      <c r="AU4" s="491"/>
      <c r="AV4" s="491"/>
      <c r="AW4" s="492"/>
      <c r="AX4" s="492"/>
      <c r="AY4" s="492"/>
      <c r="AZ4" s="492"/>
      <c r="BA4" s="492"/>
      <c r="BB4" s="492"/>
      <c r="BC4" s="84"/>
      <c r="BE4" s="85"/>
    </row>
    <row r="5" spans="1:84" ht="24" customHeight="1">
      <c r="A5" s="519"/>
      <c r="B5" s="519"/>
      <c r="C5" s="519"/>
      <c r="D5" s="519"/>
      <c r="E5" s="519"/>
      <c r="F5" s="519"/>
      <c r="G5" s="519"/>
      <c r="H5" s="520"/>
      <c r="I5" s="520"/>
      <c r="J5" s="520"/>
      <c r="K5" s="520"/>
      <c r="L5" s="520"/>
      <c r="M5" s="520"/>
      <c r="N5" s="520"/>
      <c r="O5" s="520"/>
      <c r="P5" s="520"/>
      <c r="Q5" s="520"/>
      <c r="R5" s="520"/>
      <c r="S5" s="520"/>
      <c r="T5" s="520"/>
      <c r="U5" s="520"/>
      <c r="V5" s="520"/>
      <c r="W5" s="520"/>
      <c r="X5" s="520"/>
      <c r="Y5" s="520"/>
      <c r="Z5" s="520"/>
      <c r="AB5" s="521" t="s">
        <v>2</v>
      </c>
      <c r="AC5" s="521"/>
      <c r="AD5" s="521"/>
      <c r="AE5" s="612"/>
      <c r="AF5" s="612"/>
      <c r="AG5" s="612"/>
      <c r="AH5" s="612"/>
      <c r="AI5" s="612"/>
      <c r="AJ5" s="612"/>
      <c r="AK5" s="612"/>
      <c r="AL5" s="12" t="s">
        <v>3</v>
      </c>
      <c r="AM5" s="612"/>
      <c r="AN5" s="612"/>
      <c r="AO5" s="612"/>
      <c r="AS5" s="491"/>
      <c r="AT5" s="491"/>
      <c r="AU5" s="491"/>
      <c r="AV5" s="491"/>
      <c r="AW5" s="492"/>
      <c r="AX5" s="492"/>
      <c r="AY5" s="492"/>
      <c r="AZ5" s="492"/>
      <c r="BA5" s="492"/>
      <c r="BB5" s="492"/>
      <c r="BC5" s="84"/>
      <c r="BE5" s="83" t="s">
        <v>118</v>
      </c>
      <c r="BF5" s="507" t="str">
        <f>IF(AM5="","",AM5)</f>
        <v/>
      </c>
      <c r="BG5" s="508"/>
    </row>
    <row r="6" spans="1:84" ht="8.1" customHeight="1" thickBot="1">
      <c r="N6" s="8"/>
      <c r="O6" s="8"/>
      <c r="P6" s="8"/>
      <c r="Q6" s="8"/>
      <c r="R6" s="8"/>
      <c r="S6" s="8"/>
      <c r="T6" s="8"/>
      <c r="U6" s="8"/>
      <c r="V6" s="8"/>
      <c r="W6" s="8"/>
      <c r="X6" s="8"/>
      <c r="Y6" s="8"/>
      <c r="Z6" s="8"/>
      <c r="AA6" s="8"/>
      <c r="AB6" s="8"/>
      <c r="AC6" s="8"/>
      <c r="AJ6" s="8"/>
      <c r="AK6" s="8"/>
      <c r="AN6" s="8"/>
    </row>
    <row r="7" spans="1:84" ht="15.75" customHeight="1">
      <c r="A7" s="525" t="s">
        <v>4</v>
      </c>
      <c r="B7" s="526"/>
      <c r="C7" s="503" t="s">
        <v>5</v>
      </c>
      <c r="D7" s="503" t="s">
        <v>6</v>
      </c>
      <c r="E7" s="530" t="s">
        <v>111</v>
      </c>
      <c r="F7" s="530" t="s">
        <v>7</v>
      </c>
      <c r="G7" s="514">
        <f t="shared" ref="G7:AJ7" si="0">G36</f>
        <v>45413</v>
      </c>
      <c r="H7" s="514">
        <f t="shared" si="0"/>
        <v>45414</v>
      </c>
      <c r="I7" s="514">
        <f t="shared" si="0"/>
        <v>45415</v>
      </c>
      <c r="J7" s="514">
        <f t="shared" si="0"/>
        <v>45416</v>
      </c>
      <c r="K7" s="514">
        <f t="shared" si="0"/>
        <v>45417</v>
      </c>
      <c r="L7" s="514">
        <f t="shared" si="0"/>
        <v>45418</v>
      </c>
      <c r="M7" s="514">
        <f t="shared" si="0"/>
        <v>45419</v>
      </c>
      <c r="N7" s="514">
        <f t="shared" si="0"/>
        <v>45420</v>
      </c>
      <c r="O7" s="514">
        <f t="shared" si="0"/>
        <v>45421</v>
      </c>
      <c r="P7" s="514">
        <f t="shared" si="0"/>
        <v>45422</v>
      </c>
      <c r="Q7" s="514">
        <f t="shared" si="0"/>
        <v>45423</v>
      </c>
      <c r="R7" s="514">
        <f t="shared" si="0"/>
        <v>45424</v>
      </c>
      <c r="S7" s="514">
        <f t="shared" si="0"/>
        <v>45425</v>
      </c>
      <c r="T7" s="514">
        <f t="shared" si="0"/>
        <v>45426</v>
      </c>
      <c r="U7" s="514">
        <f t="shared" si="0"/>
        <v>45427</v>
      </c>
      <c r="V7" s="514">
        <f t="shared" si="0"/>
        <v>45428</v>
      </c>
      <c r="W7" s="514">
        <f t="shared" si="0"/>
        <v>45429</v>
      </c>
      <c r="X7" s="514">
        <f t="shared" si="0"/>
        <v>45430</v>
      </c>
      <c r="Y7" s="514">
        <f t="shared" si="0"/>
        <v>45431</v>
      </c>
      <c r="Z7" s="514">
        <f t="shared" si="0"/>
        <v>45432</v>
      </c>
      <c r="AA7" s="514">
        <f t="shared" si="0"/>
        <v>45433</v>
      </c>
      <c r="AB7" s="514">
        <f t="shared" si="0"/>
        <v>45434</v>
      </c>
      <c r="AC7" s="514">
        <f t="shared" si="0"/>
        <v>45435</v>
      </c>
      <c r="AD7" s="514">
        <f t="shared" si="0"/>
        <v>45436</v>
      </c>
      <c r="AE7" s="514">
        <f t="shared" si="0"/>
        <v>45437</v>
      </c>
      <c r="AF7" s="514">
        <f t="shared" si="0"/>
        <v>45438</v>
      </c>
      <c r="AG7" s="514">
        <f t="shared" si="0"/>
        <v>45439</v>
      </c>
      <c r="AH7" s="514">
        <f t="shared" si="0"/>
        <v>45440</v>
      </c>
      <c r="AI7" s="514">
        <f t="shared" si="0"/>
        <v>45441</v>
      </c>
      <c r="AJ7" s="539">
        <f t="shared" si="0"/>
        <v>45442</v>
      </c>
      <c r="AK7" s="539">
        <f t="shared" ref="AK7" si="1">AK36</f>
        <v>45443</v>
      </c>
      <c r="AL7" s="533" t="s">
        <v>8</v>
      </c>
      <c r="AM7" s="533" t="s">
        <v>9</v>
      </c>
      <c r="AN7" s="533" t="s">
        <v>10</v>
      </c>
      <c r="AO7" s="533" t="s">
        <v>11</v>
      </c>
      <c r="AR7" s="535"/>
      <c r="AS7" s="503" t="s">
        <v>137</v>
      </c>
      <c r="AT7" s="503" t="s">
        <v>119</v>
      </c>
      <c r="AU7" s="505" t="s">
        <v>120</v>
      </c>
      <c r="AV7" s="501" t="s">
        <v>121</v>
      </c>
      <c r="AW7" s="499" t="s">
        <v>122</v>
      </c>
      <c r="AX7" s="501" t="s">
        <v>123</v>
      </c>
      <c r="AY7" s="499" t="s">
        <v>124</v>
      </c>
      <c r="AZ7" s="501" t="s">
        <v>125</v>
      </c>
      <c r="BA7" s="499" t="s">
        <v>126</v>
      </c>
      <c r="BB7" s="627" t="s">
        <v>127</v>
      </c>
      <c r="BC7" s="628" t="s">
        <v>128</v>
      </c>
      <c r="BD7" s="630" t="s">
        <v>129</v>
      </c>
      <c r="BE7" s="495" t="s">
        <v>130</v>
      </c>
      <c r="BF7" s="495" t="s">
        <v>186</v>
      </c>
      <c r="BG7" s="497" t="s">
        <v>131</v>
      </c>
    </row>
    <row r="8" spans="1:84" ht="15.75" customHeight="1" thickBot="1">
      <c r="A8" s="527"/>
      <c r="B8" s="528"/>
      <c r="C8" s="529"/>
      <c r="D8" s="529"/>
      <c r="E8" s="531"/>
      <c r="F8" s="531"/>
      <c r="G8" s="515" t="s">
        <v>12</v>
      </c>
      <c r="H8" s="515" t="s">
        <v>13</v>
      </c>
      <c r="I8" s="515" t="s">
        <v>14</v>
      </c>
      <c r="J8" s="515" t="s">
        <v>15</v>
      </c>
      <c r="K8" s="515" t="s">
        <v>16</v>
      </c>
      <c r="L8" s="515" t="s">
        <v>17</v>
      </c>
      <c r="M8" s="515" t="s">
        <v>18</v>
      </c>
      <c r="N8" s="515" t="s">
        <v>19</v>
      </c>
      <c r="O8" s="515" t="s">
        <v>20</v>
      </c>
      <c r="P8" s="515" t="s">
        <v>21</v>
      </c>
      <c r="Q8" s="515" t="s">
        <v>22</v>
      </c>
      <c r="R8" s="515" t="s">
        <v>23</v>
      </c>
      <c r="S8" s="515" t="s">
        <v>24</v>
      </c>
      <c r="T8" s="515" t="s">
        <v>25</v>
      </c>
      <c r="U8" s="515" t="s">
        <v>26</v>
      </c>
      <c r="V8" s="515" t="s">
        <v>27</v>
      </c>
      <c r="W8" s="515">
        <v>0</v>
      </c>
      <c r="X8" s="515">
        <v>0</v>
      </c>
      <c r="Y8" s="515">
        <v>0</v>
      </c>
      <c r="Z8" s="515">
        <v>0</v>
      </c>
      <c r="AA8" s="515">
        <v>0</v>
      </c>
      <c r="AB8" s="515">
        <v>0</v>
      </c>
      <c r="AC8" s="515">
        <v>0</v>
      </c>
      <c r="AD8" s="515">
        <v>0</v>
      </c>
      <c r="AE8" s="515">
        <v>0</v>
      </c>
      <c r="AF8" s="515">
        <v>0</v>
      </c>
      <c r="AG8" s="515">
        <v>0</v>
      </c>
      <c r="AH8" s="515">
        <v>0</v>
      </c>
      <c r="AI8" s="515">
        <v>0</v>
      </c>
      <c r="AJ8" s="540">
        <v>0</v>
      </c>
      <c r="AK8" s="540">
        <v>0</v>
      </c>
      <c r="AL8" s="534"/>
      <c r="AM8" s="534"/>
      <c r="AN8" s="534"/>
      <c r="AO8" s="534"/>
      <c r="AR8" s="536"/>
      <c r="AS8" s="504"/>
      <c r="AT8" s="504"/>
      <c r="AU8" s="506"/>
      <c r="AV8" s="502"/>
      <c r="AW8" s="500"/>
      <c r="AX8" s="502"/>
      <c r="AY8" s="500"/>
      <c r="AZ8" s="502"/>
      <c r="BA8" s="500"/>
      <c r="BB8" s="502"/>
      <c r="BC8" s="629"/>
      <c r="BD8" s="500"/>
      <c r="BE8" s="496"/>
      <c r="BF8" s="496"/>
      <c r="BG8" s="498"/>
      <c r="CB8" s="611" t="s">
        <v>112</v>
      </c>
      <c r="CC8" s="588" t="s">
        <v>113</v>
      </c>
      <c r="CD8" s="588" t="s">
        <v>114</v>
      </c>
      <c r="CE8" s="588" t="s">
        <v>115</v>
      </c>
      <c r="CF8" s="588" t="s">
        <v>116</v>
      </c>
    </row>
    <row r="9" spans="1:84" ht="15.75" customHeight="1">
      <c r="A9" s="527"/>
      <c r="B9" s="528"/>
      <c r="C9" s="529"/>
      <c r="D9" s="529"/>
      <c r="E9" s="531"/>
      <c r="F9" s="531"/>
      <c r="G9" s="515">
        <v>42380</v>
      </c>
      <c r="H9" s="515">
        <v>42411</v>
      </c>
      <c r="I9" s="515">
        <v>42449</v>
      </c>
      <c r="J9" s="515">
        <v>42450</v>
      </c>
      <c r="K9" s="515">
        <v>42489</v>
      </c>
      <c r="L9" s="515">
        <v>42493</v>
      </c>
      <c r="M9" s="515">
        <v>42494</v>
      </c>
      <c r="N9" s="515">
        <v>42495</v>
      </c>
      <c r="O9" s="515">
        <v>42569</v>
      </c>
      <c r="P9" s="515">
        <v>42593</v>
      </c>
      <c r="Q9" s="515">
        <v>42632</v>
      </c>
      <c r="R9" s="515">
        <v>42635</v>
      </c>
      <c r="S9" s="515">
        <v>42653</v>
      </c>
      <c r="T9" s="515">
        <v>42677</v>
      </c>
      <c r="U9" s="515">
        <v>42697</v>
      </c>
      <c r="V9" s="515">
        <v>42727</v>
      </c>
      <c r="W9" s="515">
        <v>0</v>
      </c>
      <c r="X9" s="515">
        <v>0</v>
      </c>
      <c r="Y9" s="515">
        <v>0</v>
      </c>
      <c r="Z9" s="515">
        <v>0</v>
      </c>
      <c r="AA9" s="515">
        <v>0</v>
      </c>
      <c r="AB9" s="515">
        <v>0</v>
      </c>
      <c r="AC9" s="515">
        <v>0</v>
      </c>
      <c r="AD9" s="515">
        <v>0</v>
      </c>
      <c r="AE9" s="515">
        <v>0</v>
      </c>
      <c r="AF9" s="515">
        <v>0</v>
      </c>
      <c r="AG9" s="515">
        <v>0</v>
      </c>
      <c r="AH9" s="515">
        <v>0</v>
      </c>
      <c r="AI9" s="515">
        <v>0</v>
      </c>
      <c r="AJ9" s="540">
        <v>0</v>
      </c>
      <c r="AK9" s="540">
        <v>0</v>
      </c>
      <c r="AL9" s="534"/>
      <c r="AM9" s="534"/>
      <c r="AN9" s="534"/>
      <c r="AO9" s="534"/>
      <c r="AR9" s="509" t="s">
        <v>132</v>
      </c>
      <c r="AS9" s="421" t="str">
        <f>IFERROR(INDEX($B$11:$F$31,MATCH("TR",$B$11:$B$31,0),2),"")</f>
        <v/>
      </c>
      <c r="AT9" s="423"/>
      <c r="AU9" s="438" t="str">
        <f>IFERROR(INDEX($B$11:$F$31,MATCH("TR",$B$11:$B$31,0),5),"")</f>
        <v/>
      </c>
      <c r="AV9" s="439"/>
      <c r="AW9" s="440">
        <f>IF(90000&lt;=AV9,90000,AV9)</f>
        <v>0</v>
      </c>
      <c r="AX9" s="441"/>
      <c r="AY9" s="442"/>
      <c r="AZ9" s="489"/>
      <c r="BA9" s="440">
        <f>IF(20000&lt;=AZ9,20000,AZ9)</f>
        <v>0</v>
      </c>
      <c r="BB9" s="489"/>
      <c r="BC9" s="621"/>
      <c r="BD9" s="442"/>
      <c r="BE9" s="443"/>
      <c r="BF9" s="443"/>
      <c r="BG9" s="488"/>
      <c r="BI9" s="429" t="s">
        <v>43</v>
      </c>
      <c r="BJ9" s="430"/>
      <c r="BK9" s="105">
        <f>IF(AW1&lt;&gt;"",AW1,BI13)</f>
        <v>0.8</v>
      </c>
      <c r="BL9" s="106"/>
      <c r="BM9" s="106"/>
      <c r="BN9" s="106"/>
      <c r="BO9" s="106"/>
      <c r="BP9" s="106"/>
      <c r="BQ9" s="106"/>
      <c r="BR9" s="106"/>
      <c r="BS9" s="106"/>
      <c r="BT9" s="106"/>
      <c r="BU9" s="106"/>
      <c r="BV9" s="106"/>
      <c r="BW9" s="106"/>
      <c r="BX9" s="106"/>
      <c r="BY9" s="106"/>
      <c r="BZ9" s="106"/>
      <c r="CA9" s="106"/>
      <c r="CB9" s="611"/>
      <c r="CC9" s="588"/>
      <c r="CD9" s="588"/>
      <c r="CE9" s="588"/>
      <c r="CF9" s="588"/>
    </row>
    <row r="10" spans="1:84" ht="15.75" customHeight="1" thickBot="1">
      <c r="A10" s="527"/>
      <c r="B10" s="528"/>
      <c r="C10" s="504"/>
      <c r="D10" s="504"/>
      <c r="E10" s="532"/>
      <c r="F10" s="532"/>
      <c r="G10" s="515">
        <v>0</v>
      </c>
      <c r="H10" s="515">
        <v>0</v>
      </c>
      <c r="I10" s="515">
        <v>0</v>
      </c>
      <c r="J10" s="515">
        <v>0</v>
      </c>
      <c r="K10" s="515">
        <v>0</v>
      </c>
      <c r="L10" s="515">
        <v>0</v>
      </c>
      <c r="M10" s="515">
        <v>0</v>
      </c>
      <c r="N10" s="515">
        <v>0</v>
      </c>
      <c r="O10" s="515">
        <v>0</v>
      </c>
      <c r="P10" s="515">
        <v>0</v>
      </c>
      <c r="Q10" s="515">
        <v>0</v>
      </c>
      <c r="R10" s="515">
        <v>0</v>
      </c>
      <c r="S10" s="515">
        <v>0</v>
      </c>
      <c r="T10" s="515">
        <v>0</v>
      </c>
      <c r="U10" s="515">
        <v>0</v>
      </c>
      <c r="V10" s="515">
        <v>0</v>
      </c>
      <c r="W10" s="515">
        <v>0</v>
      </c>
      <c r="X10" s="515">
        <v>0</v>
      </c>
      <c r="Y10" s="515">
        <v>0</v>
      </c>
      <c r="Z10" s="515">
        <v>0</v>
      </c>
      <c r="AA10" s="515">
        <v>0</v>
      </c>
      <c r="AB10" s="515">
        <v>0</v>
      </c>
      <c r="AC10" s="515">
        <v>0</v>
      </c>
      <c r="AD10" s="515">
        <v>0</v>
      </c>
      <c r="AE10" s="515">
        <v>0</v>
      </c>
      <c r="AF10" s="515">
        <v>0</v>
      </c>
      <c r="AG10" s="515">
        <v>0</v>
      </c>
      <c r="AH10" s="515">
        <v>0</v>
      </c>
      <c r="AI10" s="515">
        <v>0</v>
      </c>
      <c r="AJ10" s="540">
        <v>0</v>
      </c>
      <c r="AK10" s="540">
        <v>0</v>
      </c>
      <c r="AL10" s="534"/>
      <c r="AM10" s="534"/>
      <c r="AN10" s="617"/>
      <c r="AO10" s="617"/>
      <c r="AR10" s="510"/>
      <c r="AS10" s="422"/>
      <c r="AT10" s="424"/>
      <c r="AU10" s="413"/>
      <c r="AV10" s="427"/>
      <c r="AW10" s="416"/>
      <c r="AX10" s="404"/>
      <c r="AY10" s="403"/>
      <c r="AZ10" s="483"/>
      <c r="BA10" s="416"/>
      <c r="BB10" s="483"/>
      <c r="BC10" s="620"/>
      <c r="BD10" s="403"/>
      <c r="BE10" s="405"/>
      <c r="BF10" s="405"/>
      <c r="BG10" s="480"/>
      <c r="BI10" s="106"/>
      <c r="BJ10" s="106"/>
      <c r="BK10" s="106"/>
      <c r="BL10" s="106"/>
      <c r="BM10" s="106"/>
      <c r="BN10" s="106"/>
      <c r="BO10" s="106"/>
      <c r="BP10" s="106"/>
      <c r="BQ10" s="106"/>
      <c r="BR10" s="106"/>
      <c r="BS10" s="106"/>
      <c r="BT10" s="106"/>
      <c r="BU10" s="106"/>
      <c r="BV10" s="106"/>
      <c r="BW10" s="106"/>
      <c r="BX10" s="106"/>
      <c r="BY10" s="106"/>
      <c r="BZ10" s="106"/>
      <c r="CA10" s="106"/>
      <c r="CB10" s="611"/>
      <c r="CC10" s="588"/>
      <c r="CD10" s="588"/>
      <c r="CE10" s="588"/>
      <c r="CF10" s="588"/>
    </row>
    <row r="11" spans="1:84" ht="15.75" customHeight="1">
      <c r="A11" s="560" t="s">
        <v>28</v>
      </c>
      <c r="B11" s="124"/>
      <c r="C11" s="15">
        <v>1</v>
      </c>
      <c r="D11" s="61"/>
      <c r="E11" s="127"/>
      <c r="F11" s="16"/>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68"/>
      <c r="AK11" s="68"/>
      <c r="AL11" s="18">
        <f t="shared" ref="AL11:AL29" si="2">COUNTA(G11:AK11)-COUNTIF(G11:AK11,"集")-COUNTIF(G11:AK11,"休")-COUNTIF(G11:AK11,"外")</f>
        <v>0</v>
      </c>
      <c r="AM11" s="18">
        <f t="shared" ref="AM11:AM30" si="3">COUNTIF(G11:AK11,"集")</f>
        <v>0</v>
      </c>
      <c r="AN11" s="80">
        <f t="shared" ref="AN11:AN30" si="4">AL11+CE11</f>
        <v>0</v>
      </c>
      <c r="AO11" s="80">
        <f t="shared" ref="AO11:AO30" si="5">AM11+CF11</f>
        <v>0</v>
      </c>
      <c r="AP11" s="14"/>
      <c r="AQ11" s="13"/>
      <c r="AR11" s="510"/>
      <c r="AS11" s="409" t="str">
        <f ca="1">IF(AS9="","",IFERROR(INDEX(INDIRECT("$B$" &amp; AS9+11 &amp;  ":$F$31"),MATCH("TR",INDIRECT("$B$" &amp; AS9+11 &amp; ":$B$31"),0),2),""))</f>
        <v/>
      </c>
      <c r="AT11" s="410"/>
      <c r="AU11" s="425" t="str">
        <f ca="1">IF(AS9="","",IFERROR(INDEX(INDIRECT("$B$" &amp; AS9+11 &amp;  ":$F$31"),MATCH("TR",INDIRECT("$B$" &amp; AS9+11 &amp; ":$B$31"),0),5),""))</f>
        <v/>
      </c>
      <c r="AV11" s="414"/>
      <c r="AW11" s="416">
        <f>IF(90000&lt;=AV11,90000,AV11)</f>
        <v>0</v>
      </c>
      <c r="AX11" s="404"/>
      <c r="AY11" s="403"/>
      <c r="AZ11" s="483"/>
      <c r="BA11" s="416">
        <f>IF(20000&lt;=AZ11,20000,AZ11)</f>
        <v>0</v>
      </c>
      <c r="BB11" s="483"/>
      <c r="BC11" s="620"/>
      <c r="BD11" s="403"/>
      <c r="BE11" s="405"/>
      <c r="BF11" s="405"/>
      <c r="BG11" s="480"/>
      <c r="BI11" s="431" t="s">
        <v>45</v>
      </c>
      <c r="BJ11" s="431"/>
      <c r="BK11" s="431"/>
      <c r="BL11" s="431"/>
      <c r="BM11" s="107" t="s">
        <v>46</v>
      </c>
      <c r="BN11" s="107" t="s">
        <v>47</v>
      </c>
      <c r="BO11" s="108" t="s">
        <v>48</v>
      </c>
      <c r="BP11" s="111"/>
      <c r="BQ11" s="111"/>
      <c r="BR11" s="111"/>
      <c r="BS11" s="111"/>
      <c r="BT11" s="111"/>
      <c r="BU11" s="111"/>
      <c r="BV11" s="111"/>
      <c r="BW11" s="111"/>
      <c r="BX11" s="111"/>
      <c r="BY11" s="111"/>
      <c r="BZ11" s="111"/>
      <c r="CA11" s="111"/>
      <c r="CB11" s="117" t="str">
        <f t="shared" ref="CB11:CB30" si="6">B11&amp;E11&amp;F11</f>
        <v/>
      </c>
      <c r="CC11" s="115">
        <f t="shared" ref="CC11:CC30" si="7">AN11</f>
        <v>0</v>
      </c>
      <c r="CD11" s="115">
        <f t="shared" ref="CD11:CD30" si="8">AO11</f>
        <v>0</v>
      </c>
      <c r="CE11" s="79">
        <f>IF(ISERROR(VLOOKUP($CB11,【4月】月集計表!$CB:$CD,2,FALSE))=TRUE,0,VLOOKUP($CB11,【4月】月集計表!$CB:$CD,2,FALSE))</f>
        <v>0</v>
      </c>
      <c r="CF11" s="79">
        <f>IF(ISERROR(VLOOKUP($CB11,【4月】月集計表!$CB:$CD,3,FALSE))=TRUE,0,VLOOKUP($CB11,【4月】月集計表!$CB:$CD,3,FALSE))</f>
        <v>0</v>
      </c>
    </row>
    <row r="12" spans="1:84" ht="16.5" customHeight="1">
      <c r="A12" s="561"/>
      <c r="B12" s="125"/>
      <c r="C12" s="20">
        <v>2</v>
      </c>
      <c r="D12" s="24"/>
      <c r="E12" s="128"/>
      <c r="F12" s="21"/>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69"/>
      <c r="AK12" s="69"/>
      <c r="AL12" s="23">
        <f t="shared" si="2"/>
        <v>0</v>
      </c>
      <c r="AM12" s="23">
        <f t="shared" si="3"/>
        <v>0</v>
      </c>
      <c r="AN12" s="23">
        <f t="shared" si="4"/>
        <v>0</v>
      </c>
      <c r="AO12" s="23">
        <f t="shared" si="5"/>
        <v>0</v>
      </c>
      <c r="AP12" s="14"/>
      <c r="AQ12" s="13"/>
      <c r="AR12" s="510"/>
      <c r="AS12" s="409"/>
      <c r="AT12" s="411"/>
      <c r="AU12" s="426"/>
      <c r="AV12" s="427"/>
      <c r="AW12" s="416"/>
      <c r="AX12" s="404"/>
      <c r="AY12" s="403"/>
      <c r="AZ12" s="483"/>
      <c r="BA12" s="416"/>
      <c r="BB12" s="483"/>
      <c r="BC12" s="620"/>
      <c r="BD12" s="403"/>
      <c r="BE12" s="405"/>
      <c r="BF12" s="405"/>
      <c r="BG12" s="480"/>
      <c r="BI12" s="109">
        <v>1</v>
      </c>
      <c r="BJ12" s="110" t="s">
        <v>49</v>
      </c>
      <c r="BK12" s="110"/>
      <c r="BL12" s="108"/>
      <c r="BM12" s="107">
        <v>1.05</v>
      </c>
      <c r="BN12" s="431">
        <f>IF(BK9="新規",BM13,IF(BK9&lt;BI15,BM15,IF(AND(BK9&gt;=BI14,BK9&lt;BK14),BM14,IF(AND(BK9&gt;=BI13,BK9&lt;BK13),BM13,IF(BK9=BI12,BM12,"")))))</f>
        <v>1</v>
      </c>
      <c r="BO12" s="432" t="str">
        <f>IF(AW1&lt;&gt;"",BN12*90000,"")</f>
        <v/>
      </c>
      <c r="BP12" s="112"/>
      <c r="BQ12" s="112"/>
      <c r="BR12" s="112"/>
      <c r="BS12" s="112"/>
      <c r="BT12" s="112"/>
      <c r="BU12" s="112"/>
      <c r="BV12" s="112"/>
      <c r="BW12" s="112"/>
      <c r="BX12" s="112"/>
      <c r="BY12" s="112"/>
      <c r="BZ12" s="112"/>
      <c r="CA12" s="112"/>
      <c r="CB12" s="77" t="str">
        <f t="shared" si="6"/>
        <v/>
      </c>
      <c r="CC12" s="78">
        <f t="shared" si="7"/>
        <v>0</v>
      </c>
      <c r="CD12" s="78">
        <f t="shared" si="8"/>
        <v>0</v>
      </c>
      <c r="CE12" s="76">
        <f>IF(ISERROR(VLOOKUP($CB12,【4月】月集計表!$CB:$CD,2,FALSE))=TRUE,0,VLOOKUP($CB12,【4月】月集計表!$CB:$CD,2,FALSE))</f>
        <v>0</v>
      </c>
      <c r="CF12" s="76">
        <f>IF(ISERROR(VLOOKUP($CB12,【4月】月集計表!$CB:$CD,3,FALSE))=TRUE,0,VLOOKUP($CB12,【4月】月集計表!$CB:$CD,3,FALSE))</f>
        <v>0</v>
      </c>
    </row>
    <row r="13" spans="1:84" ht="16.5" customHeight="1">
      <c r="A13" s="561"/>
      <c r="B13" s="125"/>
      <c r="C13" s="20">
        <v>3</v>
      </c>
      <c r="D13" s="24"/>
      <c r="E13" s="128"/>
      <c r="F13" s="21"/>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69"/>
      <c r="AK13" s="69"/>
      <c r="AL13" s="23">
        <f t="shared" si="2"/>
        <v>0</v>
      </c>
      <c r="AM13" s="23">
        <f t="shared" si="3"/>
        <v>0</v>
      </c>
      <c r="AN13" s="23">
        <f t="shared" si="4"/>
        <v>0</v>
      </c>
      <c r="AO13" s="23">
        <f t="shared" si="5"/>
        <v>0</v>
      </c>
      <c r="AR13" s="510"/>
      <c r="AS13" s="409" t="str">
        <f ca="1">IF(AS11="","",IFERROR(INDEX(INDIRECT("$B$" &amp; AS11+11 &amp;  ":$F$31"),MATCH("TR",INDIRECT("$B$" &amp; AS11+11 &amp; ":$B$31"),0),2),""))</f>
        <v/>
      </c>
      <c r="AT13" s="410"/>
      <c r="AU13" s="412" t="str">
        <f ca="1">IF(AS11="","",IFERROR(INDEX(INDIRECT("$B$" &amp; AS11+11 &amp;  ":$F$31"),MATCH("TR",INDIRECT("$B$" &amp; AS11+11 &amp; ":$B$31"),0),5),""))</f>
        <v/>
      </c>
      <c r="AV13" s="414"/>
      <c r="AW13" s="416">
        <f>IF(90000&lt;=AV13,90000,AV13)</f>
        <v>0</v>
      </c>
      <c r="AX13" s="404"/>
      <c r="AY13" s="403"/>
      <c r="AZ13" s="483"/>
      <c r="BA13" s="416">
        <f>IF(20000&lt;=AZ13,20000,AZ13)</f>
        <v>0</v>
      </c>
      <c r="BB13" s="483"/>
      <c r="BC13" s="620"/>
      <c r="BD13" s="403"/>
      <c r="BE13" s="405"/>
      <c r="BF13" s="405"/>
      <c r="BG13" s="480"/>
      <c r="BI13" s="109">
        <v>0.8</v>
      </c>
      <c r="BJ13" s="110" t="s">
        <v>49</v>
      </c>
      <c r="BK13" s="110">
        <v>1</v>
      </c>
      <c r="BL13" s="108" t="s">
        <v>50</v>
      </c>
      <c r="BM13" s="107">
        <v>1</v>
      </c>
      <c r="BN13" s="431"/>
      <c r="BO13" s="433"/>
      <c r="BP13" s="112"/>
      <c r="BQ13" s="112"/>
      <c r="BR13" s="112"/>
      <c r="BS13" s="112"/>
      <c r="BT13" s="112"/>
      <c r="BU13" s="112"/>
      <c r="BV13" s="112"/>
      <c r="BW13" s="112"/>
      <c r="BX13" s="112"/>
      <c r="BY13" s="112"/>
      <c r="BZ13" s="112"/>
      <c r="CA13" s="112"/>
      <c r="CB13" s="77" t="str">
        <f t="shared" si="6"/>
        <v/>
      </c>
      <c r="CC13" s="78">
        <f t="shared" si="7"/>
        <v>0</v>
      </c>
      <c r="CD13" s="78">
        <f t="shared" si="8"/>
        <v>0</v>
      </c>
      <c r="CE13" s="76">
        <f>IF(ISERROR(VLOOKUP($CB13,【4月】月集計表!$CB:$CD,2,FALSE))=TRUE,0,VLOOKUP($CB13,【4月】月集計表!$CB:$CD,2,FALSE))</f>
        <v>0</v>
      </c>
      <c r="CF13" s="76">
        <f>IF(ISERROR(VLOOKUP($CB13,【4月】月集計表!$CB:$CD,3,FALSE))=TRUE,0,VLOOKUP($CB13,【4月】月集計表!$CB:$CD,3,FALSE))</f>
        <v>0</v>
      </c>
    </row>
    <row r="14" spans="1:84" ht="16.5" customHeight="1">
      <c r="A14" s="561"/>
      <c r="B14" s="125"/>
      <c r="C14" s="20">
        <v>4</v>
      </c>
      <c r="D14" s="24"/>
      <c r="E14" s="128"/>
      <c r="F14" s="21"/>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69"/>
      <c r="AK14" s="69"/>
      <c r="AL14" s="23">
        <f t="shared" si="2"/>
        <v>0</v>
      </c>
      <c r="AM14" s="23">
        <f t="shared" si="3"/>
        <v>0</v>
      </c>
      <c r="AN14" s="23">
        <f t="shared" si="4"/>
        <v>0</v>
      </c>
      <c r="AO14" s="23">
        <f t="shared" si="5"/>
        <v>0</v>
      </c>
      <c r="AR14" s="510"/>
      <c r="AS14" s="409"/>
      <c r="AT14" s="411"/>
      <c r="AU14" s="413"/>
      <c r="AV14" s="427"/>
      <c r="AW14" s="416"/>
      <c r="AX14" s="404"/>
      <c r="AY14" s="403"/>
      <c r="AZ14" s="483"/>
      <c r="BA14" s="416"/>
      <c r="BB14" s="483"/>
      <c r="BC14" s="620"/>
      <c r="BD14" s="403"/>
      <c r="BE14" s="405"/>
      <c r="BF14" s="405"/>
      <c r="BG14" s="480"/>
      <c r="BI14" s="109">
        <v>0.6</v>
      </c>
      <c r="BJ14" s="110" t="s">
        <v>49</v>
      </c>
      <c r="BK14" s="110">
        <v>0.8</v>
      </c>
      <c r="BL14" s="108" t="s">
        <v>50</v>
      </c>
      <c r="BM14" s="107">
        <v>0.95</v>
      </c>
      <c r="BN14" s="431"/>
      <c r="BO14" s="433"/>
      <c r="BP14" s="112"/>
      <c r="BQ14" s="112"/>
      <c r="BR14" s="112"/>
      <c r="BS14" s="112"/>
      <c r="BT14" s="112"/>
      <c r="BU14" s="112"/>
      <c r="BV14" s="112"/>
      <c r="BW14" s="112"/>
      <c r="BX14" s="112"/>
      <c r="BY14" s="112"/>
      <c r="BZ14" s="112"/>
      <c r="CA14" s="112"/>
      <c r="CB14" s="77" t="str">
        <f t="shared" si="6"/>
        <v/>
      </c>
      <c r="CC14" s="78">
        <f t="shared" si="7"/>
        <v>0</v>
      </c>
      <c r="CD14" s="78">
        <f t="shared" si="8"/>
        <v>0</v>
      </c>
      <c r="CE14" s="76">
        <f>IF(ISERROR(VLOOKUP($CB14,【4月】月集計表!$CB:$CD,2,FALSE))=TRUE,0,VLOOKUP($CB14,【4月】月集計表!$CB:$CD,2,FALSE))</f>
        <v>0</v>
      </c>
      <c r="CF14" s="76">
        <f>IF(ISERROR(VLOOKUP($CB14,【4月】月集計表!$CB:$CD,3,FALSE))=TRUE,0,VLOOKUP($CB14,【4月】月集計表!$CB:$CD,3,FALSE))</f>
        <v>0</v>
      </c>
    </row>
    <row r="15" spans="1:84" ht="16.5" customHeight="1">
      <c r="A15" s="561"/>
      <c r="B15" s="125"/>
      <c r="C15" s="20">
        <v>5</v>
      </c>
      <c r="D15" s="24"/>
      <c r="E15" s="128"/>
      <c r="F15" s="21"/>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69"/>
      <c r="AK15" s="69"/>
      <c r="AL15" s="23">
        <f t="shared" si="2"/>
        <v>0</v>
      </c>
      <c r="AM15" s="23">
        <f t="shared" si="3"/>
        <v>0</v>
      </c>
      <c r="AN15" s="23">
        <f t="shared" si="4"/>
        <v>0</v>
      </c>
      <c r="AO15" s="23">
        <f t="shared" si="5"/>
        <v>0</v>
      </c>
      <c r="AR15" s="510"/>
      <c r="AS15" s="409" t="str">
        <f ca="1">IF(AS13="","",IFERROR(INDEX(INDIRECT("$B$" &amp; AS13+11 &amp;  ":$F$31"),MATCH("TR",INDIRECT("$B$" &amp; AS13+11 &amp; ":$B$31"),0),2),""))</f>
        <v/>
      </c>
      <c r="AT15" s="410"/>
      <c r="AU15" s="412" t="str">
        <f ca="1">IF(AS13="","",IFERROR(INDEX(INDIRECT("$B$" &amp; AS13+11 &amp;  ":$F$31"),MATCH("TR",INDIRECT("$B$" &amp; AS13+11 &amp; ":$B$31"),0),5),""))</f>
        <v/>
      </c>
      <c r="AV15" s="414"/>
      <c r="AW15" s="416">
        <f>IF(90000&lt;=AV15,90000,AV15)</f>
        <v>0</v>
      </c>
      <c r="AX15" s="404"/>
      <c r="AY15" s="403"/>
      <c r="AZ15" s="483"/>
      <c r="BA15" s="416">
        <f>IF(20000&lt;=AZ15,20000,AZ15)</f>
        <v>0</v>
      </c>
      <c r="BB15" s="483"/>
      <c r="BC15" s="620"/>
      <c r="BD15" s="403"/>
      <c r="BE15" s="405"/>
      <c r="BF15" s="405"/>
      <c r="BG15" s="480"/>
      <c r="BI15" s="109">
        <v>0.6</v>
      </c>
      <c r="BJ15" s="110" t="s">
        <v>50</v>
      </c>
      <c r="BK15" s="110"/>
      <c r="BL15" s="108"/>
      <c r="BM15" s="107">
        <v>0.9</v>
      </c>
      <c r="BN15" s="431"/>
      <c r="BO15" s="434"/>
      <c r="BP15" s="112"/>
      <c r="BQ15" s="112"/>
      <c r="BR15" s="112"/>
      <c r="BS15" s="112"/>
      <c r="BT15" s="112"/>
      <c r="BU15" s="112"/>
      <c r="BV15" s="112"/>
      <c r="BW15" s="112"/>
      <c r="BX15" s="112"/>
      <c r="BY15" s="112"/>
      <c r="BZ15" s="112"/>
      <c r="CA15" s="112"/>
      <c r="CB15" s="77" t="str">
        <f t="shared" si="6"/>
        <v/>
      </c>
      <c r="CC15" s="78">
        <f t="shared" si="7"/>
        <v>0</v>
      </c>
      <c r="CD15" s="78">
        <f t="shared" si="8"/>
        <v>0</v>
      </c>
      <c r="CE15" s="76">
        <f>IF(ISERROR(VLOOKUP($CB15,【4月】月集計表!$CB:$CD,2,FALSE))=TRUE,0,VLOOKUP($CB15,【4月】月集計表!$CB:$CD,2,FALSE))</f>
        <v>0</v>
      </c>
      <c r="CF15" s="76">
        <f>IF(ISERROR(VLOOKUP($CB15,【4月】月集計表!$CB:$CD,3,FALSE))=TRUE,0,VLOOKUP($CB15,【4月】月集計表!$CB:$CD,3,FALSE))</f>
        <v>0</v>
      </c>
    </row>
    <row r="16" spans="1:84" ht="16.5" customHeight="1">
      <c r="A16" s="561"/>
      <c r="B16" s="125"/>
      <c r="C16" s="20">
        <v>6</v>
      </c>
      <c r="D16" s="24"/>
      <c r="E16" s="128"/>
      <c r="F16" s="21"/>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69"/>
      <c r="AK16" s="69"/>
      <c r="AL16" s="23">
        <f t="shared" si="2"/>
        <v>0</v>
      </c>
      <c r="AM16" s="23">
        <f t="shared" si="3"/>
        <v>0</v>
      </c>
      <c r="AN16" s="23">
        <f t="shared" si="4"/>
        <v>0</v>
      </c>
      <c r="AO16" s="23">
        <f t="shared" si="5"/>
        <v>0</v>
      </c>
      <c r="AR16" s="510"/>
      <c r="AS16" s="409"/>
      <c r="AT16" s="411"/>
      <c r="AU16" s="413"/>
      <c r="AV16" s="427"/>
      <c r="AW16" s="416"/>
      <c r="AX16" s="404"/>
      <c r="AY16" s="403"/>
      <c r="AZ16" s="483"/>
      <c r="BA16" s="416"/>
      <c r="BB16" s="483"/>
      <c r="BC16" s="620"/>
      <c r="BD16" s="403"/>
      <c r="BE16" s="405"/>
      <c r="BF16" s="405"/>
      <c r="BG16" s="480"/>
      <c r="CB16" s="77" t="str">
        <f t="shared" si="6"/>
        <v/>
      </c>
      <c r="CC16" s="78">
        <f t="shared" si="7"/>
        <v>0</v>
      </c>
      <c r="CD16" s="78">
        <f t="shared" si="8"/>
        <v>0</v>
      </c>
      <c r="CE16" s="76">
        <f>IF(ISERROR(VLOOKUP($CB16,【4月】月集計表!$CB:$CD,2,FALSE))=TRUE,0,VLOOKUP($CB16,【4月】月集計表!$CB:$CD,2,FALSE))</f>
        <v>0</v>
      </c>
      <c r="CF16" s="76">
        <f>IF(ISERROR(VLOOKUP($CB16,【4月】月集計表!$CB:$CD,3,FALSE))=TRUE,0,VLOOKUP($CB16,【4月】月集計表!$CB:$CD,3,FALSE))</f>
        <v>0</v>
      </c>
    </row>
    <row r="17" spans="1:84" ht="16.5" customHeight="1">
      <c r="A17" s="561"/>
      <c r="B17" s="125"/>
      <c r="C17" s="20">
        <v>7</v>
      </c>
      <c r="D17" s="24"/>
      <c r="E17" s="128"/>
      <c r="F17" s="21"/>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69"/>
      <c r="AK17" s="69"/>
      <c r="AL17" s="23">
        <f t="shared" si="2"/>
        <v>0</v>
      </c>
      <c r="AM17" s="23">
        <f t="shared" si="3"/>
        <v>0</v>
      </c>
      <c r="AN17" s="23">
        <f t="shared" si="4"/>
        <v>0</v>
      </c>
      <c r="AO17" s="23">
        <f t="shared" si="5"/>
        <v>0</v>
      </c>
      <c r="AR17" s="510"/>
      <c r="AS17" s="409" t="str">
        <f ca="1">IF(AS15="","",IFERROR(INDEX(INDIRECT("$B$" &amp; AS15+11 &amp;  ":$F$31"),MATCH("TR",INDIRECT("$B$" &amp; AS15+11 &amp; ":$B$31"),0),2),""))</f>
        <v/>
      </c>
      <c r="AT17" s="410"/>
      <c r="AU17" s="412" t="str">
        <f ca="1">IF(AS15="","",IFERROR(INDEX(INDIRECT("$B$" &amp; AS15+11 &amp;  ":$F$31"),MATCH("TR",INDIRECT("$B$" &amp; AS15+11 &amp; ":$B$31"),0),5),""))</f>
        <v/>
      </c>
      <c r="AV17" s="414"/>
      <c r="AW17" s="416">
        <f>IF(90000&lt;=AV17,90000,AV17)</f>
        <v>0</v>
      </c>
      <c r="AX17" s="404"/>
      <c r="AY17" s="403"/>
      <c r="AZ17" s="483"/>
      <c r="BA17" s="416">
        <f>IF(20000&lt;=AZ17,20000,AZ17)</f>
        <v>0</v>
      </c>
      <c r="BB17" s="483"/>
      <c r="BC17" s="620"/>
      <c r="BD17" s="403"/>
      <c r="BE17" s="405"/>
      <c r="BF17" s="405"/>
      <c r="BG17" s="480"/>
      <c r="CB17" s="77" t="str">
        <f t="shared" si="6"/>
        <v/>
      </c>
      <c r="CC17" s="78">
        <f t="shared" si="7"/>
        <v>0</v>
      </c>
      <c r="CD17" s="78">
        <f t="shared" si="8"/>
        <v>0</v>
      </c>
      <c r="CE17" s="76">
        <f>IF(ISERROR(VLOOKUP($CB17,【4月】月集計表!$CB:$CD,2,FALSE))=TRUE,0,VLOOKUP($CB17,【4月】月集計表!$CB:$CD,2,FALSE))</f>
        <v>0</v>
      </c>
      <c r="CF17" s="76">
        <f>IF(ISERROR(VLOOKUP($CB17,【4月】月集計表!$CB:$CD,3,FALSE))=TRUE,0,VLOOKUP($CB17,【4月】月集計表!$CB:$CD,3,FALSE))</f>
        <v>0</v>
      </c>
    </row>
    <row r="18" spans="1:84" ht="16.5" customHeight="1" thickBot="1">
      <c r="A18" s="561"/>
      <c r="B18" s="125"/>
      <c r="C18" s="20">
        <v>8</v>
      </c>
      <c r="D18" s="24"/>
      <c r="E18" s="128"/>
      <c r="F18" s="21"/>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69"/>
      <c r="AK18" s="69"/>
      <c r="AL18" s="23">
        <f t="shared" si="2"/>
        <v>0</v>
      </c>
      <c r="AM18" s="23">
        <f t="shared" si="3"/>
        <v>0</v>
      </c>
      <c r="AN18" s="23">
        <f t="shared" si="4"/>
        <v>0</v>
      </c>
      <c r="AO18" s="23">
        <f t="shared" si="5"/>
        <v>0</v>
      </c>
      <c r="AR18" s="511"/>
      <c r="AS18" s="512"/>
      <c r="AT18" s="449"/>
      <c r="AU18" s="513"/>
      <c r="AV18" s="415"/>
      <c r="AW18" s="482"/>
      <c r="AX18" s="453"/>
      <c r="AY18" s="428"/>
      <c r="AZ18" s="484"/>
      <c r="BA18" s="485"/>
      <c r="BB18" s="484"/>
      <c r="BC18" s="626"/>
      <c r="BD18" s="428"/>
      <c r="BE18" s="435"/>
      <c r="BF18" s="435"/>
      <c r="BG18" s="481"/>
      <c r="CB18" s="77" t="str">
        <f t="shared" si="6"/>
        <v/>
      </c>
      <c r="CC18" s="78">
        <f t="shared" si="7"/>
        <v>0</v>
      </c>
      <c r="CD18" s="78">
        <f t="shared" si="8"/>
        <v>0</v>
      </c>
      <c r="CE18" s="76">
        <f>IF(ISERROR(VLOOKUP($CB18,【4月】月集計表!$CB:$CD,2,FALSE))=TRUE,0,VLOOKUP($CB18,【4月】月集計表!$CB:$CD,2,FALSE))</f>
        <v>0</v>
      </c>
      <c r="CF18" s="76">
        <f>IF(ISERROR(VLOOKUP($CB18,【4月】月集計表!$CB:$CD,3,FALSE))=TRUE,0,VLOOKUP($CB18,【4月】月集計表!$CB:$CD,3,FALSE))</f>
        <v>0</v>
      </c>
    </row>
    <row r="19" spans="1:84" ht="16.5" customHeight="1" thickTop="1">
      <c r="A19" s="561"/>
      <c r="B19" s="125"/>
      <c r="C19" s="20">
        <v>9</v>
      </c>
      <c r="D19" s="24"/>
      <c r="E19" s="128"/>
      <c r="F19" s="21"/>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69"/>
      <c r="AK19" s="69"/>
      <c r="AL19" s="23">
        <f t="shared" si="2"/>
        <v>0</v>
      </c>
      <c r="AM19" s="23">
        <f t="shared" si="3"/>
        <v>0</v>
      </c>
      <c r="AN19" s="23">
        <f t="shared" si="4"/>
        <v>0</v>
      </c>
      <c r="AO19" s="23">
        <f t="shared" si="5"/>
        <v>0</v>
      </c>
      <c r="AR19" s="557" t="s">
        <v>133</v>
      </c>
      <c r="AS19" s="477" t="str">
        <f>IFERROR(INDEX($B$11:$F$31,MATCH("FW1",$B$11:$B$31,0),2),"")</f>
        <v/>
      </c>
      <c r="AT19" s="423"/>
      <c r="AU19" s="479" t="str">
        <f>IFERROR(INDEX($B$11:$F$31,MATCH("FW1",$B$11:$B$31,0),5),"")</f>
        <v/>
      </c>
      <c r="AV19" s="474"/>
      <c r="AW19" s="472">
        <f>IF($BN$12*90000&lt;=AV19,$BN$12*90000,AV19)</f>
        <v>0</v>
      </c>
      <c r="AX19" s="473"/>
      <c r="AY19" s="442">
        <f>IF(10000&lt;=AX19,10000,AX19)</f>
        <v>0</v>
      </c>
      <c r="AZ19" s="441"/>
      <c r="BA19" s="442">
        <f>IF(20000&lt;=AZ19,20000,AZ19)</f>
        <v>0</v>
      </c>
      <c r="BB19" s="474"/>
      <c r="BC19" s="475"/>
      <c r="BD19" s="471"/>
      <c r="BE19" s="443"/>
      <c r="BF19" s="443"/>
      <c r="BG19" s="455"/>
      <c r="CB19" s="77" t="str">
        <f t="shared" si="6"/>
        <v/>
      </c>
      <c r="CC19" s="78">
        <f t="shared" si="7"/>
        <v>0</v>
      </c>
      <c r="CD19" s="78">
        <f t="shared" si="8"/>
        <v>0</v>
      </c>
      <c r="CE19" s="76">
        <f>IF(ISERROR(VLOOKUP($CB19,【4月】月集計表!$CB:$CD,2,FALSE))=TRUE,0,VLOOKUP($CB19,【4月】月集計表!$CB:$CD,2,FALSE))</f>
        <v>0</v>
      </c>
      <c r="CF19" s="76">
        <f>IF(ISERROR(VLOOKUP($CB19,【4月】月集計表!$CB:$CD,3,FALSE))=TRUE,0,VLOOKUP($CB19,【4月】月集計表!$CB:$CD,3,FALSE))</f>
        <v>0</v>
      </c>
    </row>
    <row r="20" spans="1:84" ht="16.5" customHeight="1">
      <c r="A20" s="561"/>
      <c r="B20" s="125"/>
      <c r="C20" s="20">
        <v>10</v>
      </c>
      <c r="D20" s="24"/>
      <c r="E20" s="128"/>
      <c r="F20" s="21"/>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69"/>
      <c r="AK20" s="69"/>
      <c r="AL20" s="23">
        <f t="shared" si="2"/>
        <v>0</v>
      </c>
      <c r="AM20" s="23">
        <f t="shared" si="3"/>
        <v>0</v>
      </c>
      <c r="AN20" s="23">
        <f t="shared" si="4"/>
        <v>0</v>
      </c>
      <c r="AO20" s="23">
        <f t="shared" si="5"/>
        <v>0</v>
      </c>
      <c r="AR20" s="558"/>
      <c r="AS20" s="478"/>
      <c r="AT20" s="424"/>
      <c r="AU20" s="454"/>
      <c r="AV20" s="476"/>
      <c r="AW20" s="464"/>
      <c r="AX20" s="465"/>
      <c r="AY20" s="403"/>
      <c r="AZ20" s="404"/>
      <c r="BA20" s="403"/>
      <c r="BB20" s="462"/>
      <c r="BC20" s="466"/>
      <c r="BD20" s="460"/>
      <c r="BE20" s="405"/>
      <c r="BF20" s="405"/>
      <c r="BG20" s="436"/>
      <c r="CB20" s="77" t="str">
        <f t="shared" si="6"/>
        <v/>
      </c>
      <c r="CC20" s="78">
        <f t="shared" si="7"/>
        <v>0</v>
      </c>
      <c r="CD20" s="78">
        <f t="shared" si="8"/>
        <v>0</v>
      </c>
      <c r="CE20" s="76">
        <f>IF(ISERROR(VLOOKUP($CB20,【4月】月集計表!$CB:$CD,2,FALSE))=TRUE,0,VLOOKUP($CB20,【4月】月集計表!$CB:$CD,2,FALSE))</f>
        <v>0</v>
      </c>
      <c r="CF20" s="76">
        <f>IF(ISERROR(VLOOKUP($CB20,【4月】月集計表!$CB:$CD,3,FALSE))=TRUE,0,VLOOKUP($CB20,【4月】月集計表!$CB:$CD,3,FALSE))</f>
        <v>0</v>
      </c>
    </row>
    <row r="21" spans="1:84" ht="16.5" customHeight="1">
      <c r="A21" s="561"/>
      <c r="B21" s="125"/>
      <c r="C21" s="20">
        <v>11</v>
      </c>
      <c r="D21" s="24"/>
      <c r="E21" s="128"/>
      <c r="F21" s="21"/>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69"/>
      <c r="AK21" s="69"/>
      <c r="AL21" s="23">
        <f t="shared" si="2"/>
        <v>0</v>
      </c>
      <c r="AM21" s="23">
        <f t="shared" si="3"/>
        <v>0</v>
      </c>
      <c r="AN21" s="23">
        <f t="shared" si="4"/>
        <v>0</v>
      </c>
      <c r="AO21" s="23">
        <f t="shared" si="5"/>
        <v>0</v>
      </c>
      <c r="AR21" s="558"/>
      <c r="AS21" s="447" t="str">
        <f ca="1">IF(AS19="","",IFERROR(INDEX(INDIRECT("$B$" &amp; AS19+11 &amp;  ":$F$31"),MATCH("FW1",INDIRECT("$B$" &amp; AS19+11 &amp; ":$B$31"),0),2),""))</f>
        <v/>
      </c>
      <c r="AT21" s="410"/>
      <c r="AU21" s="456" t="str">
        <f ca="1">IF(AS19="","",IFERROR(INDEX(INDIRECT("$B$" &amp; AS19+11 &amp;  ":$F$31"),MATCH("FW1",INDIRECT("$B$" &amp; AS19+11 &amp; ":$B$31"),0),5),""))</f>
        <v/>
      </c>
      <c r="AV21" s="462"/>
      <c r="AW21" s="464">
        <f t="shared" ref="AW21" si="9">IF($BN$12*90000&lt;=AV21,$BN$12*90000,AV21)</f>
        <v>0</v>
      </c>
      <c r="AX21" s="465"/>
      <c r="AY21" s="403">
        <f>IF(10000&lt;=AX21,10000,AX21)</f>
        <v>0</v>
      </c>
      <c r="AZ21" s="404"/>
      <c r="BA21" s="403">
        <f>IF(20000&lt;=AZ21,20000,AZ21)</f>
        <v>0</v>
      </c>
      <c r="BB21" s="462"/>
      <c r="BC21" s="466"/>
      <c r="BD21" s="460"/>
      <c r="BE21" s="405"/>
      <c r="BF21" s="405"/>
      <c r="BG21" s="436"/>
      <c r="CB21" s="77" t="str">
        <f t="shared" si="6"/>
        <v/>
      </c>
      <c r="CC21" s="78">
        <f t="shared" si="7"/>
        <v>0</v>
      </c>
      <c r="CD21" s="78">
        <f t="shared" si="8"/>
        <v>0</v>
      </c>
      <c r="CE21" s="76">
        <f>IF(ISERROR(VLOOKUP($CB21,【4月】月集計表!$CB:$CD,2,FALSE))=TRUE,0,VLOOKUP($CB21,【4月】月集計表!$CB:$CD,2,FALSE))</f>
        <v>0</v>
      </c>
      <c r="CF21" s="76">
        <f>IF(ISERROR(VLOOKUP($CB21,【4月】月集計表!$CB:$CD,3,FALSE))=TRUE,0,VLOOKUP($CB21,【4月】月集計表!$CB:$CD,3,FALSE))</f>
        <v>0</v>
      </c>
    </row>
    <row r="22" spans="1:84" ht="16.5" customHeight="1">
      <c r="A22" s="561"/>
      <c r="B22" s="125"/>
      <c r="C22" s="20">
        <v>12</v>
      </c>
      <c r="D22" s="24"/>
      <c r="E22" s="128"/>
      <c r="F22" s="25"/>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69"/>
      <c r="AK22" s="69"/>
      <c r="AL22" s="23">
        <f t="shared" si="2"/>
        <v>0</v>
      </c>
      <c r="AM22" s="23">
        <f t="shared" si="3"/>
        <v>0</v>
      </c>
      <c r="AN22" s="23">
        <f t="shared" si="4"/>
        <v>0</v>
      </c>
      <c r="AO22" s="23">
        <f t="shared" si="5"/>
        <v>0</v>
      </c>
      <c r="AR22" s="558"/>
      <c r="AS22" s="447"/>
      <c r="AT22" s="411"/>
      <c r="AU22" s="457"/>
      <c r="AV22" s="476"/>
      <c r="AW22" s="464"/>
      <c r="AX22" s="465"/>
      <c r="AY22" s="403"/>
      <c r="AZ22" s="404"/>
      <c r="BA22" s="403"/>
      <c r="BB22" s="462"/>
      <c r="BC22" s="466"/>
      <c r="BD22" s="460"/>
      <c r="BE22" s="405"/>
      <c r="BF22" s="405"/>
      <c r="BG22" s="436"/>
      <c r="CB22" s="77" t="str">
        <f t="shared" si="6"/>
        <v/>
      </c>
      <c r="CC22" s="78">
        <f t="shared" si="7"/>
        <v>0</v>
      </c>
      <c r="CD22" s="78">
        <f t="shared" si="8"/>
        <v>0</v>
      </c>
      <c r="CE22" s="76">
        <f>IF(ISERROR(VLOOKUP($CB22,【4月】月集計表!$CB:$CD,2,FALSE))=TRUE,0,VLOOKUP($CB22,【4月】月集計表!$CB:$CD,2,FALSE))</f>
        <v>0</v>
      </c>
      <c r="CF22" s="76">
        <f>IF(ISERROR(VLOOKUP($CB22,【4月】月集計表!$CB:$CD,3,FALSE))=TRUE,0,VLOOKUP($CB22,【4月】月集計表!$CB:$CD,3,FALSE))</f>
        <v>0</v>
      </c>
    </row>
    <row r="23" spans="1:84" ht="16.5" customHeight="1">
      <c r="A23" s="561"/>
      <c r="B23" s="125"/>
      <c r="C23" s="20">
        <v>13</v>
      </c>
      <c r="D23" s="24"/>
      <c r="E23" s="128"/>
      <c r="F23" s="25"/>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69"/>
      <c r="AK23" s="69"/>
      <c r="AL23" s="23">
        <f t="shared" si="2"/>
        <v>0</v>
      </c>
      <c r="AM23" s="23">
        <f t="shared" si="3"/>
        <v>0</v>
      </c>
      <c r="AN23" s="23">
        <f t="shared" si="4"/>
        <v>0</v>
      </c>
      <c r="AO23" s="23">
        <f t="shared" si="5"/>
        <v>0</v>
      </c>
      <c r="AR23" s="558"/>
      <c r="AS23" s="447" t="str">
        <f ca="1">IF(AS21="","",IFERROR(INDEX(INDIRECT("$B$" &amp; AS21+11 &amp;  ":$F$31"),MATCH("FW1",INDIRECT("$B$" &amp; AS21+11 &amp; ":$B$31"),0),2),""))</f>
        <v/>
      </c>
      <c r="AT23" s="410"/>
      <c r="AU23" s="450" t="str">
        <f ca="1">IF(AS21="","",IFERROR(INDEX(INDIRECT("$B$" &amp; AS21+11 &amp;  ":$F$31"),MATCH("FW1",INDIRECT("$B$" &amp; AS21+11 &amp; ":$B$31"),0),5),""))</f>
        <v/>
      </c>
      <c r="AV23" s="462"/>
      <c r="AW23" s="464">
        <f t="shared" ref="AW23" si="10">IF($BN$12*90000&lt;=AV23,$BN$12*90000,AV23)</f>
        <v>0</v>
      </c>
      <c r="AX23" s="465"/>
      <c r="AY23" s="403">
        <f>IF(10000&lt;=AX23,10000,AX23)</f>
        <v>0</v>
      </c>
      <c r="AZ23" s="404"/>
      <c r="BA23" s="403">
        <f>IF(20000&lt;=AZ23,20000,AZ23)</f>
        <v>0</v>
      </c>
      <c r="BB23" s="462"/>
      <c r="BC23" s="466"/>
      <c r="BD23" s="460"/>
      <c r="BE23" s="405"/>
      <c r="BF23" s="405"/>
      <c r="BG23" s="436"/>
      <c r="CB23" s="77" t="str">
        <f t="shared" si="6"/>
        <v/>
      </c>
      <c r="CC23" s="78">
        <f t="shared" si="7"/>
        <v>0</v>
      </c>
      <c r="CD23" s="78">
        <f t="shared" si="8"/>
        <v>0</v>
      </c>
      <c r="CE23" s="76">
        <f>IF(ISERROR(VLOOKUP($CB23,【4月】月集計表!$CB:$CD,2,FALSE))=TRUE,0,VLOOKUP($CB23,【4月】月集計表!$CB:$CD,2,FALSE))</f>
        <v>0</v>
      </c>
      <c r="CF23" s="76">
        <f>IF(ISERROR(VLOOKUP($CB23,【4月】月集計表!$CB:$CD,3,FALSE))=TRUE,0,VLOOKUP($CB23,【4月】月集計表!$CB:$CD,3,FALSE))</f>
        <v>0</v>
      </c>
    </row>
    <row r="24" spans="1:84" ht="16.5" customHeight="1">
      <c r="A24" s="561"/>
      <c r="B24" s="125"/>
      <c r="C24" s="20">
        <v>14</v>
      </c>
      <c r="D24" s="24"/>
      <c r="E24" s="128"/>
      <c r="F24" s="25"/>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69"/>
      <c r="AK24" s="69"/>
      <c r="AL24" s="23">
        <f t="shared" si="2"/>
        <v>0</v>
      </c>
      <c r="AM24" s="23">
        <f t="shared" si="3"/>
        <v>0</v>
      </c>
      <c r="AN24" s="23">
        <f t="shared" si="4"/>
        <v>0</v>
      </c>
      <c r="AO24" s="23">
        <f t="shared" si="5"/>
        <v>0</v>
      </c>
      <c r="AR24" s="558"/>
      <c r="AS24" s="447"/>
      <c r="AT24" s="411"/>
      <c r="AU24" s="454"/>
      <c r="AV24" s="476"/>
      <c r="AW24" s="464"/>
      <c r="AX24" s="465"/>
      <c r="AY24" s="403"/>
      <c r="AZ24" s="404"/>
      <c r="BA24" s="403"/>
      <c r="BB24" s="462"/>
      <c r="BC24" s="466"/>
      <c r="BD24" s="460"/>
      <c r="BE24" s="405"/>
      <c r="BF24" s="405"/>
      <c r="BG24" s="436"/>
      <c r="CB24" s="77" t="str">
        <f t="shared" si="6"/>
        <v/>
      </c>
      <c r="CC24" s="78">
        <f t="shared" si="7"/>
        <v>0</v>
      </c>
      <c r="CD24" s="78">
        <f t="shared" si="8"/>
        <v>0</v>
      </c>
      <c r="CE24" s="76">
        <f>IF(ISERROR(VLOOKUP($CB24,【4月】月集計表!$CB:$CD,2,FALSE))=TRUE,0,VLOOKUP($CB24,【4月】月集計表!$CB:$CD,2,FALSE))</f>
        <v>0</v>
      </c>
      <c r="CF24" s="76">
        <f>IF(ISERROR(VLOOKUP($CB24,【4月】月集計表!$CB:$CD,3,FALSE))=TRUE,0,VLOOKUP($CB24,【4月】月集計表!$CB:$CD,3,FALSE))</f>
        <v>0</v>
      </c>
    </row>
    <row r="25" spans="1:84" ht="16.5" customHeight="1">
      <c r="A25" s="561"/>
      <c r="B25" s="125"/>
      <c r="C25" s="20">
        <v>15</v>
      </c>
      <c r="D25" s="24"/>
      <c r="E25" s="128"/>
      <c r="F25" s="25"/>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69"/>
      <c r="AK25" s="69"/>
      <c r="AL25" s="23">
        <f t="shared" si="2"/>
        <v>0</v>
      </c>
      <c r="AM25" s="23">
        <f t="shared" si="3"/>
        <v>0</v>
      </c>
      <c r="AN25" s="23">
        <f t="shared" si="4"/>
        <v>0</v>
      </c>
      <c r="AO25" s="23">
        <f t="shared" si="5"/>
        <v>0</v>
      </c>
      <c r="AR25" s="558"/>
      <c r="AS25" s="447" t="str">
        <f ca="1">IF(AS23="","",IFERROR(INDEX(INDIRECT("$B$" &amp; AS23+11 &amp;  ":$F$31"),MATCH("FW1",INDIRECT("$B$" &amp; AS23+11 &amp; ":$B$31"),0),2),""))</f>
        <v/>
      </c>
      <c r="AT25" s="410"/>
      <c r="AU25" s="450" t="str">
        <f ca="1">IF(AS23="","",IFERROR(INDEX(INDIRECT("$B$" &amp; AS23+11 &amp;  ":$F$31"),MATCH("FW1",INDIRECT("$B$" &amp; AS23+11 &amp; ":$B$31"),0),5),""))</f>
        <v/>
      </c>
      <c r="AV25" s="462"/>
      <c r="AW25" s="464">
        <f t="shared" ref="AW25" si="11">IF($BN$12*90000&lt;=AV25,$BN$12*90000,AV25)</f>
        <v>0</v>
      </c>
      <c r="AX25" s="465"/>
      <c r="AY25" s="403">
        <f>IF(10000&lt;=AX25,10000,AX25)</f>
        <v>0</v>
      </c>
      <c r="AZ25" s="404"/>
      <c r="BA25" s="403">
        <f>IF(20000&lt;=AZ25,20000,AZ25)</f>
        <v>0</v>
      </c>
      <c r="BB25" s="462"/>
      <c r="BC25" s="466"/>
      <c r="BD25" s="460"/>
      <c r="BE25" s="405"/>
      <c r="BF25" s="405"/>
      <c r="BG25" s="436"/>
      <c r="CB25" s="77" t="str">
        <f t="shared" si="6"/>
        <v/>
      </c>
      <c r="CC25" s="78">
        <f t="shared" si="7"/>
        <v>0</v>
      </c>
      <c r="CD25" s="78">
        <f t="shared" si="8"/>
        <v>0</v>
      </c>
      <c r="CE25" s="76">
        <f>IF(ISERROR(VLOOKUP($CB25,【4月】月集計表!$CB:$CD,2,FALSE))=TRUE,0,VLOOKUP($CB25,【4月】月集計表!$CB:$CD,2,FALSE))</f>
        <v>0</v>
      </c>
      <c r="CF25" s="76">
        <f>IF(ISERROR(VLOOKUP($CB25,【4月】月集計表!$CB:$CD,3,FALSE))=TRUE,0,VLOOKUP($CB25,【4月】月集計表!$CB:$CD,3,FALSE))</f>
        <v>0</v>
      </c>
    </row>
    <row r="26" spans="1:84" ht="16.5" customHeight="1">
      <c r="A26" s="561"/>
      <c r="B26" s="125"/>
      <c r="C26" s="20">
        <v>16</v>
      </c>
      <c r="D26" s="24"/>
      <c r="E26" s="128"/>
      <c r="F26" s="25"/>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69"/>
      <c r="AK26" s="69"/>
      <c r="AL26" s="23">
        <f t="shared" si="2"/>
        <v>0</v>
      </c>
      <c r="AM26" s="23">
        <f t="shared" si="3"/>
        <v>0</v>
      </c>
      <c r="AN26" s="23">
        <f t="shared" si="4"/>
        <v>0</v>
      </c>
      <c r="AO26" s="23">
        <f t="shared" si="5"/>
        <v>0</v>
      </c>
      <c r="AR26" s="558"/>
      <c r="AS26" s="447"/>
      <c r="AT26" s="411"/>
      <c r="AU26" s="454"/>
      <c r="AV26" s="476"/>
      <c r="AW26" s="464"/>
      <c r="AX26" s="465"/>
      <c r="AY26" s="403"/>
      <c r="AZ26" s="404"/>
      <c r="BA26" s="403"/>
      <c r="BB26" s="462"/>
      <c r="BC26" s="466"/>
      <c r="BD26" s="460"/>
      <c r="BE26" s="405"/>
      <c r="BF26" s="405"/>
      <c r="BG26" s="436"/>
      <c r="CB26" s="77" t="str">
        <f t="shared" si="6"/>
        <v/>
      </c>
      <c r="CC26" s="78">
        <f t="shared" si="7"/>
        <v>0</v>
      </c>
      <c r="CD26" s="78">
        <f t="shared" si="8"/>
        <v>0</v>
      </c>
      <c r="CE26" s="76">
        <f>IF(ISERROR(VLOOKUP($CB26,【4月】月集計表!$CB:$CD,2,FALSE))=TRUE,0,VLOOKUP($CB26,【4月】月集計表!$CB:$CD,2,FALSE))</f>
        <v>0</v>
      </c>
      <c r="CF26" s="76">
        <f>IF(ISERROR(VLOOKUP($CB26,【4月】月集計表!$CB:$CD,3,FALSE))=TRUE,0,VLOOKUP($CB26,【4月】月集計表!$CB:$CD,3,FALSE))</f>
        <v>0</v>
      </c>
    </row>
    <row r="27" spans="1:84" ht="16.5" customHeight="1">
      <c r="A27" s="561"/>
      <c r="B27" s="125"/>
      <c r="C27" s="20">
        <v>17</v>
      </c>
      <c r="D27" s="24"/>
      <c r="E27" s="128"/>
      <c r="F27" s="25"/>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69"/>
      <c r="AK27" s="69"/>
      <c r="AL27" s="23">
        <f t="shared" si="2"/>
        <v>0</v>
      </c>
      <c r="AM27" s="23">
        <f t="shared" si="3"/>
        <v>0</v>
      </c>
      <c r="AN27" s="23">
        <f t="shared" si="4"/>
        <v>0</v>
      </c>
      <c r="AO27" s="23">
        <f t="shared" si="5"/>
        <v>0</v>
      </c>
      <c r="AR27" s="558"/>
      <c r="AS27" s="447" t="str">
        <f ca="1">IF(AS25="","",IFERROR(INDEX(INDIRECT("$B$" &amp; AS25+11 &amp;  ":$F$31"),MATCH("FW1",INDIRECT("$B$" &amp; AS25+11 &amp; ":$B$31"),0),2),""))</f>
        <v/>
      </c>
      <c r="AT27" s="410"/>
      <c r="AU27" s="450" t="str">
        <f ca="1">IF(AS25="","",IFERROR(INDEX(INDIRECT("$B$" &amp; AS25+11 &amp;  ":$F$31"),MATCH("FW1",INDIRECT("$B$" &amp; AS25+11 &amp; ":$B$31"),0),5),""))</f>
        <v/>
      </c>
      <c r="AV27" s="462"/>
      <c r="AW27" s="464">
        <f t="shared" ref="AW27" si="12">IF($BN$12*90000&lt;=AV27,$BN$12*90000,AV27)</f>
        <v>0</v>
      </c>
      <c r="AX27" s="465"/>
      <c r="AY27" s="403">
        <f>IF(10000&lt;=AX27,10000,AX27)</f>
        <v>0</v>
      </c>
      <c r="AZ27" s="404"/>
      <c r="BA27" s="403">
        <f>IF(20000&lt;=AZ27,20000,AZ27)</f>
        <v>0</v>
      </c>
      <c r="BB27" s="462"/>
      <c r="BC27" s="466"/>
      <c r="BD27" s="460"/>
      <c r="BE27" s="405"/>
      <c r="BF27" s="405"/>
      <c r="BG27" s="436"/>
      <c r="CB27" s="77" t="str">
        <f t="shared" si="6"/>
        <v/>
      </c>
      <c r="CC27" s="78">
        <f t="shared" si="7"/>
        <v>0</v>
      </c>
      <c r="CD27" s="78">
        <f t="shared" si="8"/>
        <v>0</v>
      </c>
      <c r="CE27" s="76">
        <f>IF(ISERROR(VLOOKUP($CB27,【4月】月集計表!$CB:$CD,2,FALSE))=TRUE,0,VLOOKUP($CB27,【4月】月集計表!$CB:$CD,2,FALSE))</f>
        <v>0</v>
      </c>
      <c r="CF27" s="76">
        <f>IF(ISERROR(VLOOKUP($CB27,【4月】月集計表!$CB:$CD,3,FALSE))=TRUE,0,VLOOKUP($CB27,【4月】月集計表!$CB:$CD,3,FALSE))</f>
        <v>0</v>
      </c>
    </row>
    <row r="28" spans="1:84" ht="16.5" customHeight="1" thickBot="1">
      <c r="A28" s="561"/>
      <c r="B28" s="125"/>
      <c r="C28" s="20">
        <v>18</v>
      </c>
      <c r="D28" s="24"/>
      <c r="E28" s="128"/>
      <c r="F28" s="25"/>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69"/>
      <c r="AK28" s="69"/>
      <c r="AL28" s="23">
        <f t="shared" si="2"/>
        <v>0</v>
      </c>
      <c r="AM28" s="23">
        <f t="shared" si="3"/>
        <v>0</v>
      </c>
      <c r="AN28" s="23">
        <f t="shared" si="4"/>
        <v>0</v>
      </c>
      <c r="AO28" s="23">
        <f t="shared" si="5"/>
        <v>0</v>
      </c>
      <c r="AR28" s="559"/>
      <c r="AS28" s="448"/>
      <c r="AT28" s="449"/>
      <c r="AU28" s="451"/>
      <c r="AV28" s="463"/>
      <c r="AW28" s="467"/>
      <c r="AX28" s="468"/>
      <c r="AY28" s="428"/>
      <c r="AZ28" s="453"/>
      <c r="BA28" s="428"/>
      <c r="BB28" s="469"/>
      <c r="BC28" s="470"/>
      <c r="BD28" s="461"/>
      <c r="BE28" s="435"/>
      <c r="BF28" s="435"/>
      <c r="BG28" s="437"/>
      <c r="CB28" s="77" t="str">
        <f t="shared" si="6"/>
        <v/>
      </c>
      <c r="CC28" s="78">
        <f t="shared" si="7"/>
        <v>0</v>
      </c>
      <c r="CD28" s="78">
        <f t="shared" si="8"/>
        <v>0</v>
      </c>
      <c r="CE28" s="76">
        <f>IF(ISERROR(VLOOKUP($CB28,【4月】月集計表!$CB:$CD,2,FALSE))=TRUE,0,VLOOKUP($CB28,【4月】月集計表!$CB:$CD,2,FALSE))</f>
        <v>0</v>
      </c>
      <c r="CF28" s="76">
        <f>IF(ISERROR(VLOOKUP($CB28,【4月】月集計表!$CB:$CD,3,FALSE))=TRUE,0,VLOOKUP($CB28,【4月】月集計表!$CB:$CD,3,FALSE))</f>
        <v>0</v>
      </c>
    </row>
    <row r="29" spans="1:84" ht="16.5" customHeight="1">
      <c r="A29" s="561"/>
      <c r="B29" s="125"/>
      <c r="C29" s="20">
        <v>19</v>
      </c>
      <c r="D29" s="24"/>
      <c r="E29" s="128"/>
      <c r="F29" s="25"/>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69"/>
      <c r="AK29" s="69"/>
      <c r="AL29" s="23">
        <f t="shared" si="2"/>
        <v>0</v>
      </c>
      <c r="AM29" s="23">
        <f t="shared" si="3"/>
        <v>0</v>
      </c>
      <c r="AN29" s="23">
        <f t="shared" si="4"/>
        <v>0</v>
      </c>
      <c r="AO29" s="23">
        <f t="shared" si="5"/>
        <v>0</v>
      </c>
      <c r="AR29" s="557" t="s">
        <v>134</v>
      </c>
      <c r="AS29" s="477" t="str">
        <f>IFERROR(INDEX($B$11:$F$31,MATCH("FW2",$B$11:$B$31,0),2),"")</f>
        <v/>
      </c>
      <c r="AT29" s="423"/>
      <c r="AU29" s="479" t="str">
        <f>IFERROR(INDEX($B$11:$F$31,MATCH("FW2",$B$11:$B$31,0),5),"")</f>
        <v/>
      </c>
      <c r="AV29" s="441"/>
      <c r="AW29" s="459">
        <f>IF(90000&lt;=AV29,90000,AV29)</f>
        <v>0</v>
      </c>
      <c r="AX29" s="441"/>
      <c r="AY29" s="442">
        <f>IF(10000&lt;=AX29,10000,AX29)</f>
        <v>0</v>
      </c>
      <c r="AZ29" s="441"/>
      <c r="BA29" s="442"/>
      <c r="BB29" s="441"/>
      <c r="BC29" s="622"/>
      <c r="BD29" s="442"/>
      <c r="BE29" s="443"/>
      <c r="BF29" s="443"/>
      <c r="BG29" s="455"/>
      <c r="CB29" s="77" t="str">
        <f t="shared" si="6"/>
        <v/>
      </c>
      <c r="CC29" s="78">
        <f t="shared" si="7"/>
        <v>0</v>
      </c>
      <c r="CD29" s="78">
        <f t="shared" si="8"/>
        <v>0</v>
      </c>
      <c r="CE29" s="76">
        <f>IF(ISERROR(VLOOKUP($CB29,【4月】月集計表!$CB:$CD,2,FALSE))=TRUE,0,VLOOKUP($CB29,【4月】月集計表!$CB:$CD,2,FALSE))</f>
        <v>0</v>
      </c>
      <c r="CF29" s="76">
        <f>IF(ISERROR(VLOOKUP($CB29,【4月】月集計表!$CB:$CD,3,FALSE))=TRUE,0,VLOOKUP($CB29,【4月】月集計表!$CB:$CD,3,FALSE))</f>
        <v>0</v>
      </c>
    </row>
    <row r="30" spans="1:84" ht="16.5" customHeight="1" thickBot="1">
      <c r="A30" s="561"/>
      <c r="B30" s="126"/>
      <c r="C30" s="20">
        <v>20</v>
      </c>
      <c r="D30" s="62"/>
      <c r="E30" s="129"/>
      <c r="F30" s="26"/>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70"/>
      <c r="AK30" s="70"/>
      <c r="AL30" s="28">
        <f>COUNTA(G30:AK30)-COUNTIF(G30:AK30,"集")-COUNTIF(G30:AK30,"休")-COUNTIF(G30:AK30,"外")</f>
        <v>0</v>
      </c>
      <c r="AM30" s="28">
        <f t="shared" si="3"/>
        <v>0</v>
      </c>
      <c r="AN30" s="28">
        <f t="shared" si="4"/>
        <v>0</v>
      </c>
      <c r="AO30" s="28">
        <f t="shared" si="5"/>
        <v>0</v>
      </c>
      <c r="AR30" s="558"/>
      <c r="AS30" s="478"/>
      <c r="AT30" s="424"/>
      <c r="AU30" s="454"/>
      <c r="AV30" s="446"/>
      <c r="AW30" s="403"/>
      <c r="AX30" s="404"/>
      <c r="AY30" s="403"/>
      <c r="AZ30" s="404"/>
      <c r="BA30" s="403"/>
      <c r="BB30" s="404"/>
      <c r="BC30" s="615"/>
      <c r="BD30" s="403"/>
      <c r="BE30" s="405"/>
      <c r="BF30" s="405"/>
      <c r="BG30" s="436"/>
      <c r="CB30" s="77" t="str">
        <f t="shared" si="6"/>
        <v/>
      </c>
      <c r="CC30" s="78">
        <f t="shared" si="7"/>
        <v>0</v>
      </c>
      <c r="CD30" s="78">
        <f t="shared" si="8"/>
        <v>0</v>
      </c>
      <c r="CE30" s="76">
        <f>IF(ISERROR(VLOOKUP($CB30,【4月】月集計表!$CB:$CD,2,FALSE))=TRUE,0,VLOOKUP($CB30,【4月】月集計表!$CB:$CD,2,FALSE))</f>
        <v>0</v>
      </c>
      <c r="CF30" s="76">
        <f>IF(ISERROR(VLOOKUP($CB30,【4月】月集計表!$CB:$CD,3,FALSE))=TRUE,0,VLOOKUP($CB30,【4月】月集計表!$CB:$CD,3,FALSE))</f>
        <v>0</v>
      </c>
    </row>
    <row r="31" spans="1:84" ht="16.5" customHeight="1" thickBot="1">
      <c r="A31" s="562"/>
      <c r="B31" s="591" t="s">
        <v>32</v>
      </c>
      <c r="C31" s="592"/>
      <c r="D31" s="592"/>
      <c r="E31" s="592"/>
      <c r="F31" s="593"/>
      <c r="G31" s="29">
        <f>COUNTA(G11:G30)-COUNTIF(G11:G30,"外")-COUNTIF(G11:G30,"休")-COUNTIF(G11:G30,"集")</f>
        <v>0</v>
      </c>
      <c r="H31" s="29">
        <f t="shared" ref="H31:AJ31" si="13">COUNTA(H11:H30)-COUNTIF(H11:H30,"外")-COUNTIF(H11:H30,"休")-COUNTIF(H11:H30,"集")</f>
        <v>0</v>
      </c>
      <c r="I31" s="29">
        <f t="shared" si="13"/>
        <v>0</v>
      </c>
      <c r="J31" s="29">
        <f t="shared" si="13"/>
        <v>0</v>
      </c>
      <c r="K31" s="29">
        <f t="shared" si="13"/>
        <v>0</v>
      </c>
      <c r="L31" s="29">
        <f t="shared" si="13"/>
        <v>0</v>
      </c>
      <c r="M31" s="29">
        <f t="shared" si="13"/>
        <v>0</v>
      </c>
      <c r="N31" s="29">
        <f t="shared" si="13"/>
        <v>0</v>
      </c>
      <c r="O31" s="29">
        <f t="shared" si="13"/>
        <v>0</v>
      </c>
      <c r="P31" s="30">
        <f t="shared" si="13"/>
        <v>0</v>
      </c>
      <c r="Q31" s="30">
        <f t="shared" si="13"/>
        <v>0</v>
      </c>
      <c r="R31" s="30">
        <f t="shared" si="13"/>
        <v>0</v>
      </c>
      <c r="S31" s="30">
        <f t="shared" si="13"/>
        <v>0</v>
      </c>
      <c r="T31" s="30">
        <f t="shared" si="13"/>
        <v>0</v>
      </c>
      <c r="U31" s="30">
        <f t="shared" si="13"/>
        <v>0</v>
      </c>
      <c r="V31" s="30">
        <f t="shared" si="13"/>
        <v>0</v>
      </c>
      <c r="W31" s="30">
        <f t="shared" si="13"/>
        <v>0</v>
      </c>
      <c r="X31" s="30">
        <f t="shared" si="13"/>
        <v>0</v>
      </c>
      <c r="Y31" s="30">
        <f t="shared" si="13"/>
        <v>0</v>
      </c>
      <c r="Z31" s="30">
        <f t="shared" si="13"/>
        <v>0</v>
      </c>
      <c r="AA31" s="30">
        <f t="shared" si="13"/>
        <v>0</v>
      </c>
      <c r="AB31" s="30">
        <f t="shared" si="13"/>
        <v>0</v>
      </c>
      <c r="AC31" s="30">
        <f t="shared" si="13"/>
        <v>0</v>
      </c>
      <c r="AD31" s="30">
        <f t="shared" si="13"/>
        <v>0</v>
      </c>
      <c r="AE31" s="30">
        <f t="shared" si="13"/>
        <v>0</v>
      </c>
      <c r="AF31" s="30">
        <f t="shared" si="13"/>
        <v>0</v>
      </c>
      <c r="AG31" s="30">
        <f t="shared" si="13"/>
        <v>0</v>
      </c>
      <c r="AH31" s="30">
        <f t="shared" si="13"/>
        <v>0</v>
      </c>
      <c r="AI31" s="31">
        <f t="shared" si="13"/>
        <v>0</v>
      </c>
      <c r="AJ31" s="71">
        <f t="shared" si="13"/>
        <v>0</v>
      </c>
      <c r="AK31" s="71">
        <f t="shared" ref="AK31" si="14">COUNTA(AK11:AK30)-COUNTIF(AK11:AK30,"外")-COUNTIF(AK11:AK30,"休")-COUNTIF(AK11:AK30,"集")</f>
        <v>0</v>
      </c>
      <c r="AL31" s="74"/>
      <c r="AR31" s="558"/>
      <c r="AS31" s="447" t="str">
        <f ca="1">IF(AS29="","",IFERROR(INDEX(INDIRECT("$B$" &amp; AS29+11 &amp;  ":$F$31"),MATCH("FW2",INDIRECT("$B$" &amp; AS29+11 &amp; ":$B$31"),0),2),""))</f>
        <v/>
      </c>
      <c r="AT31" s="410"/>
      <c r="AU31" s="456" t="str">
        <f ca="1">IF(AS29="","",IFERROR(INDEX(INDIRECT("$B$" &amp; AS29+11 &amp;  ":$F$31"),MATCH("FW2",INDIRECT("$B$" &amp; AS29+11 &amp; ":$B$31"),0),5),""))</f>
        <v/>
      </c>
      <c r="AV31" s="404"/>
      <c r="AW31" s="403">
        <f>IF(90000&lt;=AV31,90000,AV31)</f>
        <v>0</v>
      </c>
      <c r="AX31" s="404"/>
      <c r="AY31" s="403">
        <f>IF(10000&lt;=AX31,10000,AX31)</f>
        <v>0</v>
      </c>
      <c r="AZ31" s="404"/>
      <c r="BA31" s="403"/>
      <c r="BB31" s="404"/>
      <c r="BC31" s="615"/>
      <c r="BD31" s="403"/>
      <c r="BE31" s="405"/>
      <c r="BF31" s="405"/>
      <c r="BG31" s="436"/>
    </row>
    <row r="32" spans="1:84" ht="18" customHeight="1" thickBot="1">
      <c r="A32" s="594" t="s">
        <v>33</v>
      </c>
      <c r="B32" s="592"/>
      <c r="C32" s="592"/>
      <c r="D32" s="592"/>
      <c r="E32" s="592"/>
      <c r="F32" s="593"/>
      <c r="G32" s="32">
        <f>IF(AND(G50&gt;=3,G31&gt;=5),1,0)+IF(AND(G50&gt;=2,G31&gt;=3),1,0)+IF(AND(G50&gt;=1,G31&gt;=1),1,0)</f>
        <v>0</v>
      </c>
      <c r="H32" s="32">
        <f t="shared" ref="H32:AJ32" si="15">IF(AND(H50&gt;=3,H31&gt;=5),1,0)+IF(AND(H50&gt;=2,H31&gt;=3),1,0)++IF(AND(H50&gt;=1,H31&gt;=1),1,0)</f>
        <v>0</v>
      </c>
      <c r="I32" s="32">
        <f t="shared" si="15"/>
        <v>0</v>
      </c>
      <c r="J32" s="32">
        <f t="shared" si="15"/>
        <v>0</v>
      </c>
      <c r="K32" s="32">
        <f t="shared" si="15"/>
        <v>0</v>
      </c>
      <c r="L32" s="32">
        <f t="shared" si="15"/>
        <v>0</v>
      </c>
      <c r="M32" s="32">
        <f t="shared" si="15"/>
        <v>0</v>
      </c>
      <c r="N32" s="32">
        <f t="shared" si="15"/>
        <v>0</v>
      </c>
      <c r="O32" s="32">
        <f t="shared" si="15"/>
        <v>0</v>
      </c>
      <c r="P32" s="31">
        <f t="shared" si="15"/>
        <v>0</v>
      </c>
      <c r="Q32" s="31">
        <f t="shared" si="15"/>
        <v>0</v>
      </c>
      <c r="R32" s="31">
        <f t="shared" si="15"/>
        <v>0</v>
      </c>
      <c r="S32" s="31">
        <f t="shared" si="15"/>
        <v>0</v>
      </c>
      <c r="T32" s="31">
        <f t="shared" si="15"/>
        <v>0</v>
      </c>
      <c r="U32" s="31">
        <f t="shared" si="15"/>
        <v>0</v>
      </c>
      <c r="V32" s="31">
        <f t="shared" si="15"/>
        <v>0</v>
      </c>
      <c r="W32" s="31">
        <f t="shared" si="15"/>
        <v>0</v>
      </c>
      <c r="X32" s="31">
        <f t="shared" si="15"/>
        <v>0</v>
      </c>
      <c r="Y32" s="31">
        <f t="shared" si="15"/>
        <v>0</v>
      </c>
      <c r="Z32" s="31">
        <f t="shared" si="15"/>
        <v>0</v>
      </c>
      <c r="AA32" s="31">
        <f t="shared" si="15"/>
        <v>0</v>
      </c>
      <c r="AB32" s="31">
        <f t="shared" si="15"/>
        <v>0</v>
      </c>
      <c r="AC32" s="31">
        <f t="shared" si="15"/>
        <v>0</v>
      </c>
      <c r="AD32" s="31">
        <f t="shared" si="15"/>
        <v>0</v>
      </c>
      <c r="AE32" s="31">
        <f t="shared" si="15"/>
        <v>0</v>
      </c>
      <c r="AF32" s="31">
        <f t="shared" si="15"/>
        <v>0</v>
      </c>
      <c r="AG32" s="31">
        <f t="shared" si="15"/>
        <v>0</v>
      </c>
      <c r="AH32" s="31">
        <f t="shared" si="15"/>
        <v>0</v>
      </c>
      <c r="AI32" s="31">
        <f t="shared" si="15"/>
        <v>0</v>
      </c>
      <c r="AJ32" s="71">
        <f t="shared" si="15"/>
        <v>0</v>
      </c>
      <c r="AK32" s="71">
        <f t="shared" ref="AK32" si="16">IF(AND(AK50&gt;=3,AK31&gt;=5),1,0)+IF(AND(AK50&gt;=2,AK31&gt;=3),1,0)++IF(AND(AK50&gt;=1,AK31&gt;=1),1,0)</f>
        <v>0</v>
      </c>
      <c r="AL32" s="74"/>
      <c r="AP32" s="13"/>
      <c r="AQ32" s="13"/>
      <c r="AR32" s="558"/>
      <c r="AS32" s="447"/>
      <c r="AT32" s="411"/>
      <c r="AU32" s="457"/>
      <c r="AV32" s="446"/>
      <c r="AW32" s="403"/>
      <c r="AX32" s="404"/>
      <c r="AY32" s="403"/>
      <c r="AZ32" s="404"/>
      <c r="BA32" s="403"/>
      <c r="BB32" s="404"/>
      <c r="BC32" s="615"/>
      <c r="BD32" s="403"/>
      <c r="BE32" s="405"/>
      <c r="BF32" s="405"/>
      <c r="BG32" s="436"/>
    </row>
    <row r="33" spans="1:84" ht="16.5" customHeight="1" thickBot="1">
      <c r="A33" s="594" t="s">
        <v>34</v>
      </c>
      <c r="B33" s="592"/>
      <c r="C33" s="592"/>
      <c r="D33" s="592"/>
      <c r="E33" s="592"/>
      <c r="F33" s="593"/>
      <c r="G33" s="33"/>
      <c r="H33" s="33"/>
      <c r="I33" s="33"/>
      <c r="J33" s="33"/>
      <c r="K33" s="33"/>
      <c r="L33" s="33"/>
      <c r="M33" s="33"/>
      <c r="N33" s="33"/>
      <c r="O33" s="33"/>
      <c r="P33" s="34"/>
      <c r="Q33" s="34"/>
      <c r="R33" s="34"/>
      <c r="S33" s="34"/>
      <c r="T33" s="34"/>
      <c r="U33" s="34"/>
      <c r="V33" s="34"/>
      <c r="W33" s="34"/>
      <c r="X33" s="34"/>
      <c r="Y33" s="34"/>
      <c r="Z33" s="34"/>
      <c r="AA33" s="34"/>
      <c r="AB33" s="34"/>
      <c r="AC33" s="34"/>
      <c r="AD33" s="34"/>
      <c r="AE33" s="34"/>
      <c r="AF33" s="34"/>
      <c r="AG33" s="34"/>
      <c r="AH33" s="34"/>
      <c r="AI33" s="34"/>
      <c r="AJ33" s="72"/>
      <c r="AK33" s="72"/>
      <c r="AL33" s="74"/>
      <c r="AP33" s="13"/>
      <c r="AQ33" s="13"/>
      <c r="AR33" s="558"/>
      <c r="AS33" s="447" t="str">
        <f ca="1">IF(AS31="","",IFERROR(INDEX(INDIRECT("$B$" &amp; AS31+11 &amp;  ":$F$31"),MATCH("FW2",INDIRECT("$B$" &amp; AS31+11 &amp; ":$B$31"),0),2),""))</f>
        <v/>
      </c>
      <c r="AT33" s="410"/>
      <c r="AU33" s="450" t="str">
        <f ca="1">IF(AS31="","",IFERROR(INDEX(INDIRECT("$B$" &amp; AS31+11 &amp;  ":$F$31"),MATCH("FW2",INDIRECT("$B$" &amp; AS31+11 &amp; ":$B$31"),0),5),""))</f>
        <v/>
      </c>
      <c r="AV33" s="404"/>
      <c r="AW33" s="403">
        <f>IF(90000&lt;=AV33,90000,AV33)</f>
        <v>0</v>
      </c>
      <c r="AX33" s="404"/>
      <c r="AY33" s="403">
        <f>IF(10000&lt;=AX33,10000,AX33)</f>
        <v>0</v>
      </c>
      <c r="AZ33" s="404"/>
      <c r="BA33" s="403"/>
      <c r="BB33" s="404"/>
      <c r="BC33" s="615"/>
      <c r="BD33" s="403"/>
      <c r="BE33" s="405"/>
      <c r="BF33" s="405"/>
      <c r="BG33" s="436"/>
    </row>
    <row r="34" spans="1:84" ht="16.5" customHeight="1" thickBot="1">
      <c r="AO34" s="35"/>
      <c r="AP34" s="13"/>
      <c r="AQ34" s="13"/>
      <c r="AR34" s="558"/>
      <c r="AS34" s="447"/>
      <c r="AT34" s="411"/>
      <c r="AU34" s="454"/>
      <c r="AV34" s="446"/>
      <c r="AW34" s="403"/>
      <c r="AX34" s="404"/>
      <c r="AY34" s="403"/>
      <c r="AZ34" s="404"/>
      <c r="BA34" s="403"/>
      <c r="BB34" s="404"/>
      <c r="BC34" s="615"/>
      <c r="BD34" s="403"/>
      <c r="BE34" s="405"/>
      <c r="BF34" s="405"/>
      <c r="BG34" s="436"/>
      <c r="CB34" s="4"/>
      <c r="CC34" s="4"/>
      <c r="CD34" s="4"/>
      <c r="CE34" s="4"/>
      <c r="CF34" s="4"/>
    </row>
    <row r="35" spans="1:84" ht="20.100000000000001" customHeight="1">
      <c r="A35" s="525" t="s">
        <v>4</v>
      </c>
      <c r="B35" s="526"/>
      <c r="C35" s="545" t="s">
        <v>5</v>
      </c>
      <c r="D35" s="505"/>
      <c r="E35" s="589" t="s">
        <v>110</v>
      </c>
      <c r="F35" s="530" t="s">
        <v>7</v>
      </c>
      <c r="G35" s="549" t="s">
        <v>35</v>
      </c>
      <c r="H35" s="550"/>
      <c r="I35" s="550"/>
      <c r="J35" s="550"/>
      <c r="K35" s="550"/>
      <c r="L35" s="550"/>
      <c r="M35" s="550"/>
      <c r="N35" s="550"/>
      <c r="O35" s="550"/>
      <c r="P35" s="550"/>
      <c r="Q35" s="550"/>
      <c r="R35" s="550"/>
      <c r="S35" s="550"/>
      <c r="T35" s="550"/>
      <c r="U35" s="550"/>
      <c r="V35" s="550"/>
      <c r="W35" s="550"/>
      <c r="X35" s="550"/>
      <c r="Y35" s="550"/>
      <c r="Z35" s="550"/>
      <c r="AA35" s="550"/>
      <c r="AB35" s="550"/>
      <c r="AC35" s="550"/>
      <c r="AD35" s="550"/>
      <c r="AE35" s="550"/>
      <c r="AF35" s="550"/>
      <c r="AG35" s="550"/>
      <c r="AH35" s="550"/>
      <c r="AI35" s="550"/>
      <c r="AJ35" s="550"/>
      <c r="AK35" s="551"/>
      <c r="AL35" s="36" t="s">
        <v>36</v>
      </c>
      <c r="AM35" s="37" t="s">
        <v>37</v>
      </c>
      <c r="AN35" s="37" t="s">
        <v>38</v>
      </c>
      <c r="AO35" s="38" t="s">
        <v>39</v>
      </c>
      <c r="AR35" s="558"/>
      <c r="AS35" s="447" t="str">
        <f ca="1">IF(AS33="","",IFERROR(INDEX(INDIRECT("$B$" &amp; AS33+11 &amp;  ":$F$31"),MATCH("FW2",INDIRECT("$B$" &amp; AS33+11 &amp; ":$B$31"),0),2),""))</f>
        <v/>
      </c>
      <c r="AT35" s="410"/>
      <c r="AU35" s="450" t="str">
        <f ca="1">IF(AS33="","",IFERROR(INDEX(INDIRECT("$B$" &amp; AS33+11 &amp;  ":$F$31"),MATCH("FW2",INDIRECT("$B$" &amp; AS33+11 &amp; ":$B$31"),0),5),""))</f>
        <v/>
      </c>
      <c r="AV35" s="404"/>
      <c r="AW35" s="403">
        <f>IF(90000&lt;=AV35,90000,AV35)</f>
        <v>0</v>
      </c>
      <c r="AX35" s="404"/>
      <c r="AY35" s="403">
        <f>IF(10000&lt;=AX35,10000,AX35)</f>
        <v>0</v>
      </c>
      <c r="AZ35" s="404"/>
      <c r="BA35" s="403"/>
      <c r="BB35" s="404"/>
      <c r="BC35" s="615"/>
      <c r="BD35" s="403"/>
      <c r="BE35" s="405"/>
      <c r="BF35" s="405"/>
      <c r="BG35" s="436"/>
      <c r="CB35" s="4"/>
      <c r="CC35" s="4"/>
      <c r="CD35" s="4"/>
      <c r="CE35" s="4"/>
      <c r="CF35" s="4"/>
    </row>
    <row r="36" spans="1:84" ht="20.100000000000001" customHeight="1">
      <c r="A36" s="543"/>
      <c r="B36" s="544"/>
      <c r="C36" s="546"/>
      <c r="D36" s="547"/>
      <c r="E36" s="590"/>
      <c r="F36" s="548"/>
      <c r="G36" s="39">
        <f>日付!B4</f>
        <v>45413</v>
      </c>
      <c r="H36" s="39">
        <f>日付!C4</f>
        <v>45414</v>
      </c>
      <c r="I36" s="39">
        <f>日付!D4</f>
        <v>45415</v>
      </c>
      <c r="J36" s="39">
        <f>日付!E4</f>
        <v>45416</v>
      </c>
      <c r="K36" s="39">
        <f>日付!F4</f>
        <v>45417</v>
      </c>
      <c r="L36" s="39">
        <f>日付!G4</f>
        <v>45418</v>
      </c>
      <c r="M36" s="39">
        <f>日付!H4</f>
        <v>45419</v>
      </c>
      <c r="N36" s="39">
        <f>日付!I4</f>
        <v>45420</v>
      </c>
      <c r="O36" s="39">
        <f>日付!J4</f>
        <v>45421</v>
      </c>
      <c r="P36" s="39">
        <f>日付!K4</f>
        <v>45422</v>
      </c>
      <c r="Q36" s="39">
        <f>日付!L4</f>
        <v>45423</v>
      </c>
      <c r="R36" s="39">
        <f>日付!M4</f>
        <v>45424</v>
      </c>
      <c r="S36" s="39">
        <f>日付!N4</f>
        <v>45425</v>
      </c>
      <c r="T36" s="39">
        <f>日付!O4</f>
        <v>45426</v>
      </c>
      <c r="U36" s="39">
        <f>日付!P4</f>
        <v>45427</v>
      </c>
      <c r="V36" s="39">
        <f>日付!Q4</f>
        <v>45428</v>
      </c>
      <c r="W36" s="39">
        <f>日付!R4</f>
        <v>45429</v>
      </c>
      <c r="X36" s="39">
        <f>日付!S4</f>
        <v>45430</v>
      </c>
      <c r="Y36" s="39">
        <f>日付!T4</f>
        <v>45431</v>
      </c>
      <c r="Z36" s="39">
        <f>日付!U4</f>
        <v>45432</v>
      </c>
      <c r="AA36" s="39">
        <f>日付!V4</f>
        <v>45433</v>
      </c>
      <c r="AB36" s="39">
        <f>日付!W4</f>
        <v>45434</v>
      </c>
      <c r="AC36" s="39">
        <f>日付!X4</f>
        <v>45435</v>
      </c>
      <c r="AD36" s="39">
        <f>日付!Y4</f>
        <v>45436</v>
      </c>
      <c r="AE36" s="39">
        <f>日付!Z4</f>
        <v>45437</v>
      </c>
      <c r="AF36" s="39">
        <f>日付!AA4</f>
        <v>45438</v>
      </c>
      <c r="AG36" s="39">
        <f>日付!AB4</f>
        <v>45439</v>
      </c>
      <c r="AH36" s="39">
        <f>日付!AC4</f>
        <v>45440</v>
      </c>
      <c r="AI36" s="39">
        <f>日付!AD4</f>
        <v>45441</v>
      </c>
      <c r="AJ36" s="39">
        <f>日付!AE4</f>
        <v>45442</v>
      </c>
      <c r="AK36" s="39">
        <f>日付!AF4</f>
        <v>45443</v>
      </c>
      <c r="AL36" s="552" t="s">
        <v>40</v>
      </c>
      <c r="AM36" s="570" t="s">
        <v>41</v>
      </c>
      <c r="AN36" s="596">
        <f>COUNTIF($G$32:$AK$32,1)+COUNTIF($G$32:$AK$32,2)+COUNTIF($G$32:$AK$32,3)</f>
        <v>0</v>
      </c>
      <c r="AO36" s="599">
        <f>AN36+【4月】月集計表!AO36</f>
        <v>0</v>
      </c>
      <c r="AR36" s="558"/>
      <c r="AS36" s="447"/>
      <c r="AT36" s="411"/>
      <c r="AU36" s="454"/>
      <c r="AV36" s="446"/>
      <c r="AW36" s="403"/>
      <c r="AX36" s="404"/>
      <c r="AY36" s="403"/>
      <c r="AZ36" s="404"/>
      <c r="BA36" s="403"/>
      <c r="BB36" s="404"/>
      <c r="BC36" s="615"/>
      <c r="BD36" s="403"/>
      <c r="BE36" s="405"/>
      <c r="BF36" s="405"/>
      <c r="BG36" s="436"/>
      <c r="CB36" s="4"/>
      <c r="CC36" s="4"/>
      <c r="CD36" s="4"/>
      <c r="CE36" s="4"/>
      <c r="CF36" s="4"/>
    </row>
    <row r="37" spans="1:84" ht="16.5" customHeight="1">
      <c r="A37" s="560" t="s">
        <v>42</v>
      </c>
      <c r="B37" s="602"/>
      <c r="C37" s="606">
        <v>1</v>
      </c>
      <c r="D37" s="607"/>
      <c r="E37" s="63"/>
      <c r="F37" s="40"/>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553"/>
      <c r="AM37" s="571"/>
      <c r="AN37" s="597"/>
      <c r="AO37" s="600"/>
      <c r="AR37" s="558"/>
      <c r="AS37" s="447" t="str">
        <f ca="1">IF(AS35="","",IFERROR(INDEX(INDIRECT("$B$" &amp; AS35+11 &amp;  ":$F$31"),MATCH("FW2",INDIRECT("$B$" &amp; AS35+11 &amp; ":$B$31"),0),2),""))</f>
        <v/>
      </c>
      <c r="AT37" s="410"/>
      <c r="AU37" s="450" t="str">
        <f ca="1">IF(AS35="","",IFERROR(INDEX(INDIRECT("$B$" &amp; AS35+11 &amp;  ":$F$31"),MATCH("FW2",INDIRECT("$B$" &amp; AS35+11 &amp; ":$B$31"),0),5),""))</f>
        <v/>
      </c>
      <c r="AV37" s="404"/>
      <c r="AW37" s="403">
        <f>IF(90000&lt;=AV37,90000,AV37)</f>
        <v>0</v>
      </c>
      <c r="AX37" s="404"/>
      <c r="AY37" s="403">
        <f>IF(10000&lt;=AX37,10000,AX37)</f>
        <v>0</v>
      </c>
      <c r="AZ37" s="404"/>
      <c r="BA37" s="403"/>
      <c r="BB37" s="404"/>
      <c r="BC37" s="615"/>
      <c r="BD37" s="403"/>
      <c r="BE37" s="405"/>
      <c r="BF37" s="405"/>
      <c r="BG37" s="436"/>
      <c r="CB37" s="4"/>
      <c r="CC37" s="4"/>
      <c r="CD37" s="4"/>
      <c r="CE37" s="4"/>
      <c r="CF37" s="4"/>
    </row>
    <row r="38" spans="1:84" ht="16.5" customHeight="1" thickBot="1">
      <c r="A38" s="561"/>
      <c r="B38" s="603"/>
      <c r="C38" s="555">
        <v>2</v>
      </c>
      <c r="D38" s="556"/>
      <c r="E38" s="64"/>
      <c r="F38" s="21"/>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553"/>
      <c r="AM38" s="595"/>
      <c r="AN38" s="598"/>
      <c r="AO38" s="601"/>
      <c r="AR38" s="559"/>
      <c r="AS38" s="448"/>
      <c r="AT38" s="449"/>
      <c r="AU38" s="451"/>
      <c r="AV38" s="452"/>
      <c r="AW38" s="428"/>
      <c r="AX38" s="453"/>
      <c r="AY38" s="428"/>
      <c r="AZ38" s="453"/>
      <c r="BA38" s="428"/>
      <c r="BB38" s="453"/>
      <c r="BC38" s="623"/>
      <c r="BD38" s="428"/>
      <c r="BE38" s="435"/>
      <c r="BF38" s="435"/>
      <c r="BG38" s="437"/>
      <c r="CB38" s="4"/>
      <c r="CC38" s="4"/>
      <c r="CD38" s="4"/>
      <c r="CE38" s="4"/>
      <c r="CF38" s="4"/>
    </row>
    <row r="39" spans="1:84" ht="16.5" customHeight="1">
      <c r="A39" s="561"/>
      <c r="B39" s="603"/>
      <c r="C39" s="555">
        <v>3</v>
      </c>
      <c r="D39" s="556"/>
      <c r="E39" s="64"/>
      <c r="F39" s="21"/>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553"/>
      <c r="AM39" s="570" t="s">
        <v>44</v>
      </c>
      <c r="AN39" s="596">
        <f>COUNTIF($G$32:$AK$32,2)+COUNTIF($G$32:$AK$32,3)</f>
        <v>0</v>
      </c>
      <c r="AO39" s="599">
        <f>AN39+【4月】月集計表!AO39</f>
        <v>0</v>
      </c>
      <c r="AR39" s="557" t="s">
        <v>135</v>
      </c>
      <c r="AS39" s="477" t="str">
        <f>IFERROR(INDEX($B$11:$F$31,MATCH("FW3",$B$11:$B$31,0),2),"")</f>
        <v/>
      </c>
      <c r="AT39" s="423"/>
      <c r="AU39" s="479" t="str">
        <f>IFERROR(INDEX($B$11:$F$31,MATCH("FW3",$B$11:$B$31,0),5),"")</f>
        <v/>
      </c>
      <c r="AV39" s="441"/>
      <c r="AW39" s="442">
        <f>IF(90000&lt;=AV39,90000,AV39)</f>
        <v>0</v>
      </c>
      <c r="AX39" s="441"/>
      <c r="AY39" s="442">
        <f>IF(10000&lt;=AX39,10000,AX39)</f>
        <v>0</v>
      </c>
      <c r="AZ39" s="441"/>
      <c r="BA39" s="442"/>
      <c r="BB39" s="441"/>
      <c r="BC39" s="616"/>
      <c r="BD39" s="442"/>
      <c r="BE39" s="443"/>
      <c r="BF39" s="443"/>
      <c r="BG39" s="455"/>
      <c r="CB39" s="4"/>
      <c r="CC39" s="4"/>
      <c r="CD39" s="4"/>
      <c r="CE39" s="4"/>
      <c r="CF39" s="4"/>
    </row>
    <row r="40" spans="1:84" ht="16.5" customHeight="1">
      <c r="A40" s="561"/>
      <c r="B40" s="603"/>
      <c r="C40" s="555">
        <v>4</v>
      </c>
      <c r="D40" s="556"/>
      <c r="E40" s="64"/>
      <c r="F40" s="25"/>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553"/>
      <c r="AM40" s="571"/>
      <c r="AN40" s="597"/>
      <c r="AO40" s="618"/>
      <c r="AR40" s="558"/>
      <c r="AS40" s="478"/>
      <c r="AT40" s="424"/>
      <c r="AU40" s="454"/>
      <c r="AV40" s="446"/>
      <c r="AW40" s="403"/>
      <c r="AX40" s="404"/>
      <c r="AY40" s="403"/>
      <c r="AZ40" s="404"/>
      <c r="BA40" s="403"/>
      <c r="BB40" s="404"/>
      <c r="BC40" s="615"/>
      <c r="BD40" s="403"/>
      <c r="BE40" s="405"/>
      <c r="BF40" s="405"/>
      <c r="BG40" s="436"/>
      <c r="CB40" s="4"/>
      <c r="CC40" s="4"/>
      <c r="CD40" s="4"/>
      <c r="CE40" s="4"/>
      <c r="CF40" s="4"/>
    </row>
    <row r="41" spans="1:84" ht="16.5" customHeight="1">
      <c r="A41" s="561"/>
      <c r="B41" s="603"/>
      <c r="C41" s="555">
        <v>5</v>
      </c>
      <c r="D41" s="556"/>
      <c r="E41" s="64"/>
      <c r="F41" s="25"/>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553"/>
      <c r="AM41" s="595"/>
      <c r="AN41" s="598"/>
      <c r="AO41" s="619"/>
      <c r="AR41" s="558"/>
      <c r="AS41" s="447" t="str">
        <f ca="1">IF(AS39="","",IFERROR(INDEX(INDIRECT("$B$" &amp; AS39+11 &amp;  ":$F$31"),MATCH("FW3",INDIRECT("$B$" &amp; AS39+11 &amp; ":$B$31"),0),2),""))</f>
        <v/>
      </c>
      <c r="AT41" s="410"/>
      <c r="AU41" s="456" t="str">
        <f ca="1">IF(AS39="","",IFERROR(INDEX(INDIRECT("$B$" &amp; AS39+11 &amp;  ":$F$31"),MATCH("FW3",INDIRECT("$B$" &amp; AS39+11 &amp; ":$B$31"),0),5),""))</f>
        <v/>
      </c>
      <c r="AV41" s="404"/>
      <c r="AW41" s="403">
        <f>IF(90000&lt;=AV41,90000,AV41)</f>
        <v>0</v>
      </c>
      <c r="AX41" s="404"/>
      <c r="AY41" s="403">
        <f>IF(10000&lt;=AX41,10000,AX41)</f>
        <v>0</v>
      </c>
      <c r="AZ41" s="404"/>
      <c r="BA41" s="403"/>
      <c r="BB41" s="404"/>
      <c r="BC41" s="615"/>
      <c r="BD41" s="403"/>
      <c r="BE41" s="405"/>
      <c r="BF41" s="405"/>
      <c r="BG41" s="436"/>
      <c r="CB41" s="4"/>
      <c r="CC41" s="4"/>
      <c r="CD41" s="4"/>
      <c r="CE41" s="4"/>
      <c r="CF41" s="4"/>
    </row>
    <row r="42" spans="1:84" ht="16.5" customHeight="1">
      <c r="A42" s="561"/>
      <c r="B42" s="603"/>
      <c r="C42" s="555">
        <v>6</v>
      </c>
      <c r="D42" s="556"/>
      <c r="E42" s="64"/>
      <c r="F42" s="25"/>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553"/>
      <c r="AM42" s="570" t="s">
        <v>51</v>
      </c>
      <c r="AN42" s="596">
        <f>COUNTIF($G$32:$AK$32,3)</f>
        <v>0</v>
      </c>
      <c r="AO42" s="599">
        <f>AN42+【4月】月集計表!AO42</f>
        <v>0</v>
      </c>
      <c r="AR42" s="558"/>
      <c r="AS42" s="447"/>
      <c r="AT42" s="411"/>
      <c r="AU42" s="457"/>
      <c r="AV42" s="446"/>
      <c r="AW42" s="403"/>
      <c r="AX42" s="404"/>
      <c r="AY42" s="403"/>
      <c r="AZ42" s="404"/>
      <c r="BA42" s="403"/>
      <c r="BB42" s="404"/>
      <c r="BC42" s="615"/>
      <c r="BD42" s="403"/>
      <c r="BE42" s="405"/>
      <c r="BF42" s="405"/>
      <c r="BG42" s="436"/>
      <c r="CB42" s="4"/>
      <c r="CC42" s="4"/>
      <c r="CD42" s="4"/>
      <c r="CE42" s="4"/>
      <c r="CF42" s="4"/>
    </row>
    <row r="43" spans="1:84" ht="16.5" customHeight="1">
      <c r="A43" s="561"/>
      <c r="B43" s="603"/>
      <c r="C43" s="555">
        <v>7</v>
      </c>
      <c r="D43" s="556"/>
      <c r="E43" s="64"/>
      <c r="F43" s="25"/>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553"/>
      <c r="AM43" s="571"/>
      <c r="AN43" s="597"/>
      <c r="AO43" s="600"/>
      <c r="AR43" s="558"/>
      <c r="AS43" s="447" t="str">
        <f ca="1">IF(AS41="","",IFERROR(INDEX(INDIRECT("$B$" &amp; AS41+11 &amp;  ":$F$31"),MATCH("FW3",INDIRECT("$B$" &amp; AS41+11 &amp; ":$B$31"),0),2),""))</f>
        <v/>
      </c>
      <c r="AT43" s="410"/>
      <c r="AU43" s="450" t="str">
        <f ca="1">IF(AS41="","",IFERROR(INDEX(INDIRECT("$B$" &amp; AS41+11 &amp;  ":$F$31"),MATCH("FW3",INDIRECT("$B$" &amp; AS41+11 &amp; ":$B$31"),0),5),""))</f>
        <v/>
      </c>
      <c r="AV43" s="404"/>
      <c r="AW43" s="403">
        <f>IF(90000&lt;=AV43,90000,AV43)</f>
        <v>0</v>
      </c>
      <c r="AX43" s="404"/>
      <c r="AY43" s="403">
        <f>IF(10000&lt;=AX43,10000,AX43)</f>
        <v>0</v>
      </c>
      <c r="AZ43" s="404"/>
      <c r="BA43" s="403"/>
      <c r="BB43" s="404"/>
      <c r="BC43" s="615"/>
      <c r="BD43" s="403"/>
      <c r="BE43" s="405"/>
      <c r="BF43" s="405"/>
      <c r="BG43" s="436"/>
      <c r="CB43" s="4"/>
      <c r="CC43" s="4"/>
      <c r="CD43" s="4"/>
      <c r="CE43" s="4"/>
      <c r="CF43" s="4"/>
    </row>
    <row r="44" spans="1:84" ht="17.25" customHeight="1">
      <c r="A44" s="561"/>
      <c r="B44" s="603"/>
      <c r="C44" s="555">
        <v>8</v>
      </c>
      <c r="D44" s="556"/>
      <c r="E44" s="64"/>
      <c r="F44" s="25"/>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553"/>
      <c r="AM44" s="595"/>
      <c r="AN44" s="598"/>
      <c r="AO44" s="601"/>
      <c r="AR44" s="558"/>
      <c r="AS44" s="447"/>
      <c r="AT44" s="411"/>
      <c r="AU44" s="454"/>
      <c r="AV44" s="446"/>
      <c r="AW44" s="403"/>
      <c r="AX44" s="404"/>
      <c r="AY44" s="403"/>
      <c r="AZ44" s="404"/>
      <c r="BA44" s="403"/>
      <c r="BB44" s="404"/>
      <c r="BC44" s="615"/>
      <c r="BD44" s="403"/>
      <c r="BE44" s="405"/>
      <c r="BF44" s="405"/>
      <c r="BG44" s="436"/>
      <c r="CB44" s="4"/>
      <c r="CC44" s="4"/>
      <c r="CD44" s="4"/>
      <c r="CE44" s="4"/>
      <c r="CF44" s="4"/>
    </row>
    <row r="45" spans="1:84" ht="17.25" customHeight="1">
      <c r="A45" s="561"/>
      <c r="B45" s="603"/>
      <c r="C45" s="555">
        <v>9</v>
      </c>
      <c r="D45" s="556"/>
      <c r="E45" s="64"/>
      <c r="F45" s="25"/>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553"/>
      <c r="AM45" s="570" t="s">
        <v>52</v>
      </c>
      <c r="AN45" s="573">
        <f>SUM(AN36:AN44)</f>
        <v>0</v>
      </c>
      <c r="AO45" s="576">
        <f>SUM(AO36:AO44)</f>
        <v>0</v>
      </c>
      <c r="AR45" s="558"/>
      <c r="AS45" s="447" t="str">
        <f ca="1">IF(AS43="","",IFERROR(INDEX(INDIRECT("$B$" &amp; AS43+11 &amp;  ":$F$31"),MATCH("FW3",INDIRECT("$B$" &amp; AS43+11 &amp; ":$B$31"),0),2),""))</f>
        <v/>
      </c>
      <c r="AT45" s="410"/>
      <c r="AU45" s="450" t="str">
        <f ca="1">IF(AS43="","",IFERROR(INDEX(INDIRECT("$B$" &amp; AS43+11 &amp;  ":$F$31"),MATCH("FW3",INDIRECT("$B$" &amp; AS43+11 &amp; ":$B$31"),0),5),""))</f>
        <v/>
      </c>
      <c r="AV45" s="404"/>
      <c r="AW45" s="403">
        <f>IF(90000&lt;=AV45,90000,AV45)</f>
        <v>0</v>
      </c>
      <c r="AX45" s="404"/>
      <c r="AY45" s="403">
        <f>IF(10000&lt;=AX45,10000,AX45)</f>
        <v>0</v>
      </c>
      <c r="AZ45" s="404"/>
      <c r="BA45" s="403"/>
      <c r="BB45" s="404"/>
      <c r="BC45" s="615"/>
      <c r="BD45" s="403"/>
      <c r="BE45" s="405"/>
      <c r="BF45" s="405"/>
      <c r="BG45" s="436"/>
      <c r="CB45" s="4"/>
      <c r="CC45" s="4"/>
      <c r="CD45" s="4"/>
      <c r="CE45" s="4"/>
      <c r="CF45" s="4"/>
    </row>
    <row r="46" spans="1:84" ht="17.25" customHeight="1">
      <c r="A46" s="561"/>
      <c r="B46" s="603"/>
      <c r="C46" s="555">
        <v>10</v>
      </c>
      <c r="D46" s="556"/>
      <c r="E46" s="64"/>
      <c r="F46" s="25"/>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553"/>
      <c r="AM46" s="571"/>
      <c r="AN46" s="574"/>
      <c r="AO46" s="577"/>
      <c r="AR46" s="558"/>
      <c r="AS46" s="447"/>
      <c r="AT46" s="411"/>
      <c r="AU46" s="454"/>
      <c r="AV46" s="446"/>
      <c r="AW46" s="403"/>
      <c r="AX46" s="404"/>
      <c r="AY46" s="403"/>
      <c r="AZ46" s="404"/>
      <c r="BA46" s="403"/>
      <c r="BB46" s="404"/>
      <c r="BC46" s="615"/>
      <c r="BD46" s="403"/>
      <c r="BE46" s="405"/>
      <c r="BF46" s="405"/>
      <c r="BG46" s="436"/>
      <c r="CB46" s="4"/>
      <c r="CC46" s="4"/>
      <c r="CD46" s="4"/>
      <c r="CE46" s="4"/>
      <c r="CF46" s="4"/>
    </row>
    <row r="47" spans="1:84" ht="17.25" customHeight="1" thickBot="1">
      <c r="A47" s="561"/>
      <c r="B47" s="603"/>
      <c r="C47" s="555">
        <v>11</v>
      </c>
      <c r="D47" s="556"/>
      <c r="E47" s="64"/>
      <c r="F47" s="25"/>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554"/>
      <c r="AM47" s="572"/>
      <c r="AN47" s="575"/>
      <c r="AO47" s="578"/>
      <c r="AP47" s="8"/>
      <c r="AQ47" s="8"/>
      <c r="AR47" s="558"/>
      <c r="AS47" s="447" t="str">
        <f ca="1">IF(AS45="","",IFERROR(INDEX(INDIRECT("$B$" &amp; AS45+11 &amp;  ":$F$31"),MATCH("FW3",INDIRECT("$B$" &amp; AS45+11 &amp; ":$B$31"),0),2),""))</f>
        <v/>
      </c>
      <c r="AT47" s="410"/>
      <c r="AU47" s="450" t="str">
        <f ca="1">IF(AS45="","",IFERROR(INDEX(INDIRECT("$B$" &amp; AS45+11 &amp;  ":$F$31"),MATCH("FW3",INDIRECT("$B$" &amp; AS45+11 &amp; ":$B$31"),0),5),""))</f>
        <v/>
      </c>
      <c r="AV47" s="404"/>
      <c r="AW47" s="403">
        <f>IF(90000&lt;=AV47,90000,AV47)</f>
        <v>0</v>
      </c>
      <c r="AX47" s="404"/>
      <c r="AY47" s="403">
        <f>IF(10000&lt;=AX47,10000,AX47)</f>
        <v>0</v>
      </c>
      <c r="AZ47" s="404"/>
      <c r="BA47" s="403"/>
      <c r="BB47" s="404"/>
      <c r="BC47" s="615"/>
      <c r="BD47" s="403"/>
      <c r="BE47" s="405"/>
      <c r="BF47" s="405"/>
      <c r="BG47" s="436"/>
    </row>
    <row r="48" spans="1:84" ht="17.25" customHeight="1" thickBot="1">
      <c r="A48" s="561"/>
      <c r="B48" s="603"/>
      <c r="C48" s="555">
        <v>12</v>
      </c>
      <c r="D48" s="556"/>
      <c r="E48" s="64"/>
      <c r="F48" s="25"/>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66"/>
      <c r="AM48" s="44"/>
      <c r="AN48" s="45"/>
      <c r="AO48" s="46"/>
      <c r="AP48" s="46"/>
      <c r="AQ48" s="46"/>
      <c r="AR48" s="559"/>
      <c r="AS48" s="448"/>
      <c r="AT48" s="449"/>
      <c r="AU48" s="451"/>
      <c r="AV48" s="452"/>
      <c r="AW48" s="428"/>
      <c r="AX48" s="453"/>
      <c r="AY48" s="428"/>
      <c r="AZ48" s="453"/>
      <c r="BA48" s="428"/>
      <c r="BB48" s="453"/>
      <c r="BC48" s="623"/>
      <c r="BD48" s="428"/>
      <c r="BE48" s="435"/>
      <c r="BF48" s="435"/>
      <c r="BG48" s="437"/>
    </row>
    <row r="49" spans="1:59" ht="16.5" customHeight="1">
      <c r="A49" s="561"/>
      <c r="B49" s="603"/>
      <c r="C49" s="555">
        <v>13</v>
      </c>
      <c r="D49" s="556"/>
      <c r="E49" s="65"/>
      <c r="F49" s="47"/>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67"/>
      <c r="AM49" s="46"/>
      <c r="AN49" s="46"/>
      <c r="AO49" s="46"/>
      <c r="AP49" s="46"/>
      <c r="AQ49" s="46"/>
      <c r="AR49" s="418" t="s">
        <v>192</v>
      </c>
      <c r="AS49" s="421" t="str">
        <f>IFERROR(INDEX($B$11:$F$31,MATCH("多能工",$B$11:$B$31,0),2),"")</f>
        <v/>
      </c>
      <c r="AT49" s="423"/>
      <c r="AU49" s="438" t="str">
        <f>IFERROR(INDEX($B$11:$F$31,MATCH("多能工",$B$11:$B$31,0),5),"")</f>
        <v/>
      </c>
      <c r="AV49" s="439"/>
      <c r="AW49" s="440">
        <f>IF(90000&lt;=AV49,90000,AV49)</f>
        <v>0</v>
      </c>
      <c r="AX49" s="441"/>
      <c r="AY49" s="442">
        <f>IF(10000&lt;=AX49,10000,AX49)</f>
        <v>0</v>
      </c>
      <c r="AZ49" s="441"/>
      <c r="BA49" s="442"/>
      <c r="BB49" s="441"/>
      <c r="BC49" s="616"/>
      <c r="BD49" s="442"/>
      <c r="BE49" s="443"/>
      <c r="BF49" s="444"/>
      <c r="BG49" s="445"/>
    </row>
    <row r="50" spans="1:59" ht="16.5" customHeight="1" thickBot="1">
      <c r="A50" s="604"/>
      <c r="B50" s="605"/>
      <c r="C50" s="608" t="s">
        <v>53</v>
      </c>
      <c r="D50" s="609"/>
      <c r="E50" s="609"/>
      <c r="F50" s="610"/>
      <c r="G50" s="49">
        <f>COUNTIF(G37:G49,"出")</f>
        <v>0</v>
      </c>
      <c r="H50" s="49">
        <f t="shared" ref="H50:AJ50" si="17">COUNTIF(H37:H49,"出")</f>
        <v>0</v>
      </c>
      <c r="I50" s="49">
        <f t="shared" si="17"/>
        <v>0</v>
      </c>
      <c r="J50" s="49">
        <f t="shared" si="17"/>
        <v>0</v>
      </c>
      <c r="K50" s="49">
        <f t="shared" si="17"/>
        <v>0</v>
      </c>
      <c r="L50" s="49">
        <f t="shared" si="17"/>
        <v>0</v>
      </c>
      <c r="M50" s="49">
        <f t="shared" si="17"/>
        <v>0</v>
      </c>
      <c r="N50" s="49">
        <f t="shared" si="17"/>
        <v>0</v>
      </c>
      <c r="O50" s="49">
        <f t="shared" si="17"/>
        <v>0</v>
      </c>
      <c r="P50" s="49">
        <f t="shared" si="17"/>
        <v>0</v>
      </c>
      <c r="Q50" s="49">
        <f t="shared" si="17"/>
        <v>0</v>
      </c>
      <c r="R50" s="49">
        <f t="shared" si="17"/>
        <v>0</v>
      </c>
      <c r="S50" s="49">
        <f t="shared" si="17"/>
        <v>0</v>
      </c>
      <c r="T50" s="49">
        <f t="shared" si="17"/>
        <v>0</v>
      </c>
      <c r="U50" s="49">
        <f t="shared" si="17"/>
        <v>0</v>
      </c>
      <c r="V50" s="49">
        <f t="shared" si="17"/>
        <v>0</v>
      </c>
      <c r="W50" s="49">
        <f t="shared" si="17"/>
        <v>0</v>
      </c>
      <c r="X50" s="49">
        <f t="shared" si="17"/>
        <v>0</v>
      </c>
      <c r="Y50" s="49">
        <f t="shared" si="17"/>
        <v>0</v>
      </c>
      <c r="Z50" s="49">
        <f t="shared" si="17"/>
        <v>0</v>
      </c>
      <c r="AA50" s="49">
        <f t="shared" si="17"/>
        <v>0</v>
      </c>
      <c r="AB50" s="49">
        <f t="shared" si="17"/>
        <v>0</v>
      </c>
      <c r="AC50" s="49">
        <f t="shared" si="17"/>
        <v>0</v>
      </c>
      <c r="AD50" s="49">
        <f t="shared" si="17"/>
        <v>0</v>
      </c>
      <c r="AE50" s="49">
        <f t="shared" si="17"/>
        <v>0</v>
      </c>
      <c r="AF50" s="49">
        <f t="shared" si="17"/>
        <v>0</v>
      </c>
      <c r="AG50" s="49">
        <f t="shared" si="17"/>
        <v>0</v>
      </c>
      <c r="AH50" s="49">
        <f t="shared" si="17"/>
        <v>0</v>
      </c>
      <c r="AI50" s="49">
        <f t="shared" si="17"/>
        <v>0</v>
      </c>
      <c r="AJ50" s="49">
        <f t="shared" si="17"/>
        <v>0</v>
      </c>
      <c r="AK50" s="49">
        <f t="shared" ref="AK50" si="18">COUNTIF(AK37:AK49,"出")</f>
        <v>0</v>
      </c>
      <c r="AL50" s="67"/>
      <c r="AM50" s="46"/>
      <c r="AN50" s="46"/>
      <c r="AO50" s="46"/>
      <c r="AP50" s="46"/>
      <c r="AQ50" s="46"/>
      <c r="AR50" s="419"/>
      <c r="AS50" s="422"/>
      <c r="AT50" s="424"/>
      <c r="AU50" s="413"/>
      <c r="AV50" s="427"/>
      <c r="AW50" s="416"/>
      <c r="AX50" s="404"/>
      <c r="AY50" s="403"/>
      <c r="AZ50" s="404"/>
      <c r="BA50" s="403"/>
      <c r="BB50" s="404"/>
      <c r="BC50" s="615"/>
      <c r="BD50" s="403"/>
      <c r="BE50" s="405"/>
      <c r="BF50" s="406"/>
      <c r="BG50" s="408"/>
    </row>
    <row r="51" spans="1:59" ht="16.5" customHeight="1">
      <c r="AL51" s="46"/>
      <c r="AM51" s="46"/>
      <c r="AN51" s="46"/>
      <c r="AO51" s="46"/>
      <c r="AP51" s="13"/>
      <c r="AQ51" s="13"/>
      <c r="AR51" s="419"/>
      <c r="AS51" s="409" t="str">
        <f ca="1">IF(AS49="","",IFERROR(INDEX(INDIRECT("$B$" &amp; AS49+11 &amp;  ":$F$31"),MATCH("多能工",INDIRECT("$B$" &amp; AS49+11 &amp; ":$B$31"),0),2),""))</f>
        <v/>
      </c>
      <c r="AT51" s="410"/>
      <c r="AU51" s="425" t="str">
        <f ca="1">IF(AS49="","",IFERROR(INDEX(INDIRECT("$B$" &amp; AS49+11 &amp;  ":$F$31"),MATCH("多能工",INDIRECT("$B$" &amp; AS49+11 &amp; ":$B$31"),0),5),""))</f>
        <v/>
      </c>
      <c r="AV51" s="414"/>
      <c r="AW51" s="416">
        <f>IF(90000&lt;=AV51,90000,AV51)</f>
        <v>0</v>
      </c>
      <c r="AX51" s="404"/>
      <c r="AY51" s="403">
        <f>IF(10000&lt;=AX51,10000,AX51)</f>
        <v>0</v>
      </c>
      <c r="AZ51" s="404"/>
      <c r="BA51" s="403"/>
      <c r="BB51" s="404"/>
      <c r="BC51" s="615"/>
      <c r="BD51" s="403"/>
      <c r="BE51" s="405"/>
      <c r="BF51" s="406"/>
      <c r="BG51" s="407"/>
    </row>
    <row r="52" spans="1:59" ht="16.5" customHeight="1">
      <c r="A52" s="579" t="s">
        <v>54</v>
      </c>
      <c r="B52" s="580"/>
      <c r="C52" s="580"/>
      <c r="D52" s="580"/>
      <c r="E52" s="581"/>
      <c r="F52" s="50" t="s">
        <v>55</v>
      </c>
      <c r="G52" s="51" t="s">
        <v>31</v>
      </c>
      <c r="H52" s="51" t="s">
        <v>29</v>
      </c>
      <c r="I52" s="51" t="s">
        <v>30</v>
      </c>
      <c r="J52" s="51" t="s">
        <v>56</v>
      </c>
      <c r="K52" s="51" t="s">
        <v>57</v>
      </c>
      <c r="L52" s="51" t="s">
        <v>58</v>
      </c>
      <c r="M52" s="51" t="s">
        <v>59</v>
      </c>
      <c r="N52" s="51" t="s">
        <v>60</v>
      </c>
      <c r="O52" s="51" t="s">
        <v>61</v>
      </c>
      <c r="P52" s="51" t="s">
        <v>62</v>
      </c>
      <c r="Q52" s="51" t="s">
        <v>63</v>
      </c>
      <c r="R52" s="51" t="s">
        <v>64</v>
      </c>
      <c r="S52" s="51" t="s">
        <v>65</v>
      </c>
      <c r="T52" s="51" t="s">
        <v>66</v>
      </c>
      <c r="U52" s="51" t="s">
        <v>67</v>
      </c>
      <c r="V52" s="51" t="s">
        <v>68</v>
      </c>
      <c r="W52" s="563" t="s">
        <v>69</v>
      </c>
      <c r="X52" s="564"/>
      <c r="Y52" s="565"/>
      <c r="AL52" s="46"/>
      <c r="AM52" s="46"/>
      <c r="AN52" s="46"/>
      <c r="AO52" s="46"/>
      <c r="AP52" s="46"/>
      <c r="AQ52" s="46"/>
      <c r="AR52" s="419"/>
      <c r="AS52" s="409"/>
      <c r="AT52" s="411"/>
      <c r="AU52" s="426"/>
      <c r="AV52" s="427"/>
      <c r="AW52" s="416"/>
      <c r="AX52" s="404"/>
      <c r="AY52" s="403"/>
      <c r="AZ52" s="404"/>
      <c r="BA52" s="403"/>
      <c r="BB52" s="404"/>
      <c r="BC52" s="615"/>
      <c r="BD52" s="403"/>
      <c r="BE52" s="405"/>
      <c r="BF52" s="406"/>
      <c r="BG52" s="408"/>
    </row>
    <row r="53" spans="1:59" ht="16.5" customHeight="1">
      <c r="A53" s="582"/>
      <c r="B53" s="583"/>
      <c r="C53" s="583"/>
      <c r="D53" s="583"/>
      <c r="E53" s="584"/>
      <c r="F53" s="50" t="s">
        <v>70</v>
      </c>
      <c r="G53" s="52"/>
      <c r="H53" s="52"/>
      <c r="I53" s="52"/>
      <c r="J53" s="52"/>
      <c r="K53" s="52"/>
      <c r="L53" s="52"/>
      <c r="M53" s="52"/>
      <c r="N53" s="52"/>
      <c r="O53" s="52"/>
      <c r="P53" s="52"/>
      <c r="Q53" s="52"/>
      <c r="R53" s="52"/>
      <c r="S53" s="52"/>
      <c r="T53" s="52"/>
      <c r="U53" s="52"/>
      <c r="V53" s="52"/>
      <c r="W53" s="566">
        <f>SUM(G53:S53)</f>
        <v>0</v>
      </c>
      <c r="X53" s="567"/>
      <c r="Y53" s="568"/>
      <c r="AL53" s="46"/>
      <c r="AM53" s="46"/>
      <c r="AN53" s="46"/>
      <c r="AO53" s="46"/>
      <c r="AP53" s="46"/>
      <c r="AQ53" s="46"/>
      <c r="AR53" s="419"/>
      <c r="AS53" s="409" t="str">
        <f ca="1">IF(AS51="","",IFERROR(INDEX(INDIRECT("$B$" &amp; AS51+11 &amp;  ":$F$31"),MATCH("多能工",INDIRECT("$B$" &amp; AS51+11 &amp; ":$B$31"),0),2),""))</f>
        <v/>
      </c>
      <c r="AT53" s="410"/>
      <c r="AU53" s="412" t="str">
        <f ca="1">IF(AS51="","",IFERROR(INDEX(INDIRECT("$B$" &amp; AS51+11 &amp;  ":$F$31"),MATCH("多能工",INDIRECT("$B$" &amp; AS51+11 &amp; ":$B$31"),0),5),""))</f>
        <v/>
      </c>
      <c r="AV53" s="414"/>
      <c r="AW53" s="416">
        <f>IF(90000&lt;=AV53,90000,AV53)</f>
        <v>0</v>
      </c>
      <c r="AX53" s="404"/>
      <c r="AY53" s="403">
        <f>IF(10000&lt;=AX53,10000,AX53)</f>
        <v>0</v>
      </c>
      <c r="AZ53" s="404"/>
      <c r="BA53" s="403"/>
      <c r="BB53" s="404"/>
      <c r="BC53" s="615"/>
      <c r="BD53" s="403"/>
      <c r="BE53" s="405"/>
      <c r="BF53" s="406"/>
      <c r="BG53" s="407"/>
    </row>
    <row r="54" spans="1:59" ht="16.5" customHeight="1" thickBot="1">
      <c r="A54" s="582"/>
      <c r="B54" s="583"/>
      <c r="C54" s="583"/>
      <c r="D54" s="583"/>
      <c r="E54" s="584"/>
      <c r="F54" s="50" t="s">
        <v>71</v>
      </c>
      <c r="G54" s="53">
        <f>AK91</f>
        <v>0</v>
      </c>
      <c r="H54" s="53">
        <f>AK92</f>
        <v>0</v>
      </c>
      <c r="I54" s="53">
        <f>AK93</f>
        <v>0</v>
      </c>
      <c r="J54" s="53">
        <f>AK94</f>
        <v>0</v>
      </c>
      <c r="K54" s="53">
        <f>AK95</f>
        <v>0</v>
      </c>
      <c r="L54" s="53">
        <f>AK96</f>
        <v>0</v>
      </c>
      <c r="M54" s="53">
        <f>AK97</f>
        <v>0</v>
      </c>
      <c r="N54" s="53">
        <f>AK98</f>
        <v>0</v>
      </c>
      <c r="O54" s="53">
        <f>AK99</f>
        <v>0</v>
      </c>
      <c r="P54" s="53">
        <f>AK100</f>
        <v>0</v>
      </c>
      <c r="Q54" s="53">
        <f>AK101</f>
        <v>0</v>
      </c>
      <c r="R54" s="53">
        <f>AK102</f>
        <v>0</v>
      </c>
      <c r="S54" s="53">
        <f>AK103</f>
        <v>0</v>
      </c>
      <c r="T54" s="53">
        <f>AK104</f>
        <v>0</v>
      </c>
      <c r="U54" s="53">
        <f>AK105</f>
        <v>0</v>
      </c>
      <c r="V54" s="53">
        <f>AK106</f>
        <v>0</v>
      </c>
      <c r="W54" s="566">
        <f>SUM(G54:S54)</f>
        <v>0</v>
      </c>
      <c r="X54" s="567"/>
      <c r="Y54" s="568"/>
      <c r="AO54" s="35"/>
      <c r="AP54" s="13"/>
      <c r="AQ54" s="13"/>
      <c r="AR54" s="420"/>
      <c r="AS54" s="409"/>
      <c r="AT54" s="411"/>
      <c r="AU54" s="413"/>
      <c r="AV54" s="415"/>
      <c r="AW54" s="416"/>
      <c r="AX54" s="404"/>
      <c r="AY54" s="403"/>
      <c r="AZ54" s="404"/>
      <c r="BA54" s="403"/>
      <c r="BB54" s="404"/>
      <c r="BC54" s="615"/>
      <c r="BD54" s="403"/>
      <c r="BE54" s="405"/>
      <c r="BF54" s="406"/>
      <c r="BG54" s="417"/>
    </row>
    <row r="55" spans="1:59" ht="16.5" customHeight="1">
      <c r="A55" s="585"/>
      <c r="B55" s="586"/>
      <c r="C55" s="586"/>
      <c r="D55" s="586"/>
      <c r="E55" s="587"/>
      <c r="F55" s="54" t="s">
        <v>72</v>
      </c>
      <c r="G55" s="116">
        <f>G54+【4月】月集計表!G55</f>
        <v>0</v>
      </c>
      <c r="H55" s="116">
        <f>H54+【4月】月集計表!H55</f>
        <v>0</v>
      </c>
      <c r="I55" s="116">
        <f>I54+【4月】月集計表!I55</f>
        <v>0</v>
      </c>
      <c r="J55" s="116">
        <f>J54+【4月】月集計表!J55</f>
        <v>0</v>
      </c>
      <c r="K55" s="116">
        <f>K54+【4月】月集計表!K55</f>
        <v>0</v>
      </c>
      <c r="L55" s="116">
        <f>L54+【4月】月集計表!L55</f>
        <v>0</v>
      </c>
      <c r="M55" s="116">
        <f>M54+【4月】月集計表!M55</f>
        <v>0</v>
      </c>
      <c r="N55" s="116">
        <f>N54+【4月】月集計表!N55</f>
        <v>0</v>
      </c>
      <c r="O55" s="116">
        <f>O54+【4月】月集計表!O55</f>
        <v>0</v>
      </c>
      <c r="P55" s="116">
        <f>P54+【4月】月集計表!P55</f>
        <v>0</v>
      </c>
      <c r="Q55" s="116">
        <f>Q54+【4月】月集計表!Q55</f>
        <v>0</v>
      </c>
      <c r="R55" s="116">
        <f>R54+【4月】月集計表!R55</f>
        <v>0</v>
      </c>
      <c r="S55" s="116">
        <f>S54+【4月】月集計表!S55</f>
        <v>0</v>
      </c>
      <c r="T55" s="116">
        <f>T54+【4月】月集計表!T55</f>
        <v>0</v>
      </c>
      <c r="U55" s="116">
        <f>U54+【4月】月集計表!U55</f>
        <v>0</v>
      </c>
      <c r="V55" s="116">
        <f>V54+【4月】月集計表!V55</f>
        <v>0</v>
      </c>
      <c r="W55" s="569">
        <f>SUM(G55:S55)</f>
        <v>0</v>
      </c>
      <c r="X55" s="569"/>
      <c r="Y55" s="569"/>
      <c r="Z55" s="4" t="s">
        <v>73</v>
      </c>
      <c r="AO55" s="35"/>
      <c r="AP55" s="13"/>
      <c r="AQ55" s="13"/>
      <c r="AR55" s="390" t="s">
        <v>193</v>
      </c>
      <c r="AS55" s="391"/>
      <c r="AT55" s="392"/>
      <c r="AU55" s="396"/>
      <c r="AV55" s="371">
        <f>SUM(AV9:AV18,AV49:AV54)</f>
        <v>0</v>
      </c>
      <c r="AW55" s="399">
        <f t="shared" ref="AW55:BF55" si="19">SUM(AW9:AW18,AW49:AW54)</f>
        <v>0</v>
      </c>
      <c r="AX55" s="383">
        <f t="shared" si="19"/>
        <v>0</v>
      </c>
      <c r="AY55" s="385">
        <f t="shared" si="19"/>
        <v>0</v>
      </c>
      <c r="AZ55" s="371">
        <f t="shared" si="19"/>
        <v>0</v>
      </c>
      <c r="BA55" s="399">
        <f t="shared" si="19"/>
        <v>0</v>
      </c>
      <c r="BB55" s="371">
        <f t="shared" si="19"/>
        <v>0</v>
      </c>
      <c r="BC55" s="624">
        <f t="shared" si="19"/>
        <v>0</v>
      </c>
      <c r="BD55" s="385">
        <f t="shared" si="19"/>
        <v>0</v>
      </c>
      <c r="BE55" s="383">
        <f t="shared" ref="BE55" si="20">SUM(BE9:BE18,BE49:BE54)</f>
        <v>0</v>
      </c>
      <c r="BF55" s="371">
        <f t="shared" si="19"/>
        <v>0</v>
      </c>
      <c r="BG55" s="373"/>
    </row>
    <row r="56" spans="1:59" ht="13.5" customHeight="1" thickBot="1">
      <c r="AO56" s="13"/>
      <c r="AP56" s="13"/>
      <c r="AQ56" s="13"/>
      <c r="AR56" s="393"/>
      <c r="AS56" s="394"/>
      <c r="AT56" s="395"/>
      <c r="AU56" s="397"/>
      <c r="AV56" s="398"/>
      <c r="AW56" s="400"/>
      <c r="AX56" s="384"/>
      <c r="AY56" s="386"/>
      <c r="AZ56" s="398"/>
      <c r="BA56" s="400"/>
      <c r="BB56" s="398"/>
      <c r="BC56" s="625"/>
      <c r="BD56" s="386"/>
      <c r="BE56" s="387"/>
      <c r="BF56" s="372"/>
      <c r="BG56" s="374"/>
    </row>
    <row r="57" spans="1:59" ht="13.5" hidden="1" customHeight="1">
      <c r="AO57" s="13"/>
      <c r="AP57" s="13"/>
      <c r="AQ57" s="13"/>
      <c r="AR57" s="375" t="s">
        <v>185</v>
      </c>
      <c r="AS57" s="376"/>
      <c r="AT57" s="377"/>
      <c r="AU57" s="381"/>
      <c r="AV57" s="383">
        <f>SUM(AV19:AV48)</f>
        <v>0</v>
      </c>
      <c r="AW57" s="385">
        <f t="shared" ref="AW57:BF57" si="21">SUM(AW19:AW48)</f>
        <v>0</v>
      </c>
      <c r="AX57" s="383">
        <f t="shared" si="21"/>
        <v>0</v>
      </c>
      <c r="AY57" s="385">
        <f t="shared" si="21"/>
        <v>0</v>
      </c>
      <c r="AZ57" s="383">
        <f t="shared" si="21"/>
        <v>0</v>
      </c>
      <c r="BA57" s="385">
        <f t="shared" si="21"/>
        <v>0</v>
      </c>
      <c r="BB57" s="383">
        <f t="shared" si="21"/>
        <v>0</v>
      </c>
      <c r="BC57" s="624">
        <f t="shared" si="21"/>
        <v>0</v>
      </c>
      <c r="BD57" s="385">
        <f t="shared" si="21"/>
        <v>0</v>
      </c>
      <c r="BE57" s="383">
        <f t="shared" ref="BE57" si="22">SUM(BE19:BE48)</f>
        <v>0</v>
      </c>
      <c r="BF57" s="383">
        <f t="shared" si="21"/>
        <v>0</v>
      </c>
      <c r="BG57" s="388"/>
    </row>
    <row r="58" spans="1:59" ht="13.5" hidden="1" customHeight="1" thickBot="1">
      <c r="AO58" s="13"/>
      <c r="AP58" s="13"/>
      <c r="AQ58" s="13"/>
      <c r="AR58" s="378"/>
      <c r="AS58" s="379"/>
      <c r="AT58" s="380"/>
      <c r="AU58" s="382"/>
      <c r="AV58" s="384"/>
      <c r="AW58" s="386"/>
      <c r="AX58" s="384"/>
      <c r="AY58" s="386"/>
      <c r="AZ58" s="384"/>
      <c r="BA58" s="386"/>
      <c r="BB58" s="384"/>
      <c r="BC58" s="625"/>
      <c r="BD58" s="386"/>
      <c r="BE58" s="387"/>
      <c r="BF58" s="387"/>
      <c r="BG58" s="389"/>
    </row>
    <row r="59" spans="1:59" ht="15" customHeight="1">
      <c r="AO59" s="13"/>
      <c r="AP59" s="13"/>
      <c r="AQ59" s="13"/>
      <c r="AR59" s="363" t="s">
        <v>136</v>
      </c>
      <c r="AS59" s="364"/>
      <c r="AT59" s="364"/>
      <c r="AU59" s="87"/>
      <c r="AV59" s="88">
        <f t="shared" ref="AV59:BF59" si="23">SUM(AV9:AV18)</f>
        <v>0</v>
      </c>
      <c r="AW59" s="89">
        <f t="shared" si="23"/>
        <v>0</v>
      </c>
      <c r="AX59" s="90">
        <f t="shared" si="23"/>
        <v>0</v>
      </c>
      <c r="AY59" s="91">
        <f t="shared" si="23"/>
        <v>0</v>
      </c>
      <c r="AZ59" s="88">
        <f t="shared" si="23"/>
        <v>0</v>
      </c>
      <c r="BA59" s="89">
        <f t="shared" si="23"/>
        <v>0</v>
      </c>
      <c r="BB59" s="88">
        <f t="shared" si="23"/>
        <v>0</v>
      </c>
      <c r="BC59" s="92">
        <f t="shared" si="23"/>
        <v>0</v>
      </c>
      <c r="BD59" s="91">
        <f t="shared" si="23"/>
        <v>0</v>
      </c>
      <c r="BE59" s="93">
        <f t="shared" ref="BE59" si="24">SUM(BE9:BE18)</f>
        <v>0</v>
      </c>
      <c r="BF59" s="93">
        <f t="shared" si="23"/>
        <v>0</v>
      </c>
      <c r="BG59" s="94"/>
    </row>
    <row r="60" spans="1:59" ht="15" hidden="1" customHeight="1">
      <c r="AO60" s="13"/>
      <c r="AP60" s="13"/>
      <c r="AQ60" s="13"/>
      <c r="AR60" s="365" t="s">
        <v>179</v>
      </c>
      <c r="AS60" s="366"/>
      <c r="AT60" s="366"/>
      <c r="AU60" s="220"/>
      <c r="AV60" s="96">
        <f t="shared" ref="AV60:BF60" si="25">SUM(AV19:AV28)</f>
        <v>0</v>
      </c>
      <c r="AW60" s="97">
        <f t="shared" si="25"/>
        <v>0</v>
      </c>
      <c r="AX60" s="96">
        <f t="shared" si="25"/>
        <v>0</v>
      </c>
      <c r="AY60" s="97">
        <f t="shared" si="25"/>
        <v>0</v>
      </c>
      <c r="AZ60" s="96">
        <f t="shared" si="25"/>
        <v>0</v>
      </c>
      <c r="BA60" s="97">
        <f t="shared" si="25"/>
        <v>0</v>
      </c>
      <c r="BB60" s="96">
        <f t="shared" si="25"/>
        <v>0</v>
      </c>
      <c r="BC60" s="98">
        <f t="shared" si="25"/>
        <v>0</v>
      </c>
      <c r="BD60" s="97">
        <f t="shared" si="25"/>
        <v>0</v>
      </c>
      <c r="BE60" s="272">
        <f t="shared" ref="BE60" si="26">SUM(BE19:BE28)</f>
        <v>0</v>
      </c>
      <c r="BF60" s="272">
        <f t="shared" si="25"/>
        <v>0</v>
      </c>
      <c r="BG60" s="221"/>
    </row>
    <row r="61" spans="1:59" ht="15" hidden="1" customHeight="1">
      <c r="AO61" s="13"/>
      <c r="AP61" s="13"/>
      <c r="AQ61" s="13"/>
      <c r="AR61" s="365" t="s">
        <v>180</v>
      </c>
      <c r="AS61" s="366"/>
      <c r="AT61" s="366"/>
      <c r="AU61" s="220"/>
      <c r="AV61" s="96">
        <f t="shared" ref="AV61:BF61" si="27">SUM(AV29:AV38)</f>
        <v>0</v>
      </c>
      <c r="AW61" s="97">
        <f t="shared" si="27"/>
        <v>0</v>
      </c>
      <c r="AX61" s="96">
        <f t="shared" si="27"/>
        <v>0</v>
      </c>
      <c r="AY61" s="97">
        <f t="shared" si="27"/>
        <v>0</v>
      </c>
      <c r="AZ61" s="96">
        <f t="shared" si="27"/>
        <v>0</v>
      </c>
      <c r="BA61" s="97">
        <f t="shared" si="27"/>
        <v>0</v>
      </c>
      <c r="BB61" s="96">
        <f t="shared" si="27"/>
        <v>0</v>
      </c>
      <c r="BC61" s="98">
        <f t="shared" si="27"/>
        <v>0</v>
      </c>
      <c r="BD61" s="97">
        <f t="shared" si="27"/>
        <v>0</v>
      </c>
      <c r="BE61" s="272">
        <f t="shared" ref="BE61" si="28">SUM(BE29:BE38)</f>
        <v>0</v>
      </c>
      <c r="BF61" s="272">
        <f t="shared" si="27"/>
        <v>0</v>
      </c>
      <c r="BG61" s="221"/>
    </row>
    <row r="62" spans="1:59" ht="15" hidden="1" customHeight="1">
      <c r="AO62" s="13"/>
      <c r="AP62" s="13"/>
      <c r="AQ62" s="13"/>
      <c r="AR62" s="365" t="s">
        <v>181</v>
      </c>
      <c r="AS62" s="366"/>
      <c r="AT62" s="366"/>
      <c r="AU62" s="220"/>
      <c r="AV62" s="96">
        <f t="shared" ref="AV62:BF62" si="29">SUM(AV39:AV48)</f>
        <v>0</v>
      </c>
      <c r="AW62" s="97">
        <f t="shared" si="29"/>
        <v>0</v>
      </c>
      <c r="AX62" s="96">
        <f t="shared" si="29"/>
        <v>0</v>
      </c>
      <c r="AY62" s="97">
        <f t="shared" si="29"/>
        <v>0</v>
      </c>
      <c r="AZ62" s="96">
        <f t="shared" si="29"/>
        <v>0</v>
      </c>
      <c r="BA62" s="97">
        <f t="shared" si="29"/>
        <v>0</v>
      </c>
      <c r="BB62" s="96">
        <f t="shared" si="29"/>
        <v>0</v>
      </c>
      <c r="BC62" s="98">
        <f t="shared" si="29"/>
        <v>0</v>
      </c>
      <c r="BD62" s="97">
        <f t="shared" si="29"/>
        <v>0</v>
      </c>
      <c r="BE62" s="272">
        <f t="shared" ref="BE62" si="30">SUM(BE39:BE48)</f>
        <v>0</v>
      </c>
      <c r="BF62" s="272">
        <f t="shared" si="29"/>
        <v>0</v>
      </c>
      <c r="BG62" s="221"/>
    </row>
    <row r="63" spans="1:59" ht="15" customHeight="1" thickBot="1">
      <c r="AO63" s="55"/>
      <c r="AP63" s="55"/>
      <c r="AQ63" s="55"/>
      <c r="AR63" s="367" t="s">
        <v>194</v>
      </c>
      <c r="AS63" s="368"/>
      <c r="AT63" s="368"/>
      <c r="AU63" s="99"/>
      <c r="AV63" s="100">
        <f>SUM(AV49:AV54)</f>
        <v>0</v>
      </c>
      <c r="AW63" s="219">
        <f>SUM(AW49:AW54)</f>
        <v>0</v>
      </c>
      <c r="AX63" s="217"/>
      <c r="AY63" s="218"/>
      <c r="AZ63" s="101"/>
      <c r="BA63" s="102"/>
      <c r="BB63" s="101"/>
      <c r="BC63" s="103"/>
      <c r="BD63" s="218"/>
      <c r="BE63" s="269"/>
      <c r="BF63" s="274">
        <f>SUM(BF49:BF54)</f>
        <v>0</v>
      </c>
      <c r="BG63" s="104"/>
    </row>
    <row r="64" spans="1:59" ht="13.5" customHeight="1">
      <c r="AO64" s="55"/>
      <c r="AP64" s="55"/>
      <c r="AQ64" s="55"/>
    </row>
    <row r="65" spans="11:43" ht="13.5" hidden="1" customHeight="1">
      <c r="K65" s="56" t="s">
        <v>74</v>
      </c>
      <c r="AO65" s="35"/>
      <c r="AP65" s="35"/>
      <c r="AQ65" s="35"/>
    </row>
    <row r="66" spans="11:43" ht="13.5" hidden="1" customHeight="1">
      <c r="AO66" s="35"/>
      <c r="AP66" s="35"/>
      <c r="AQ66" s="35"/>
    </row>
    <row r="67" spans="11:43" ht="13.5" hidden="1" customHeight="1">
      <c r="K67" s="56" t="s">
        <v>5</v>
      </c>
      <c r="L67" s="56" t="s">
        <v>75</v>
      </c>
      <c r="AO67" s="35"/>
      <c r="AP67" s="35"/>
      <c r="AQ67" s="35"/>
    </row>
    <row r="68" spans="11:43" ht="13.5" hidden="1" customHeight="1">
      <c r="K68" s="56" t="s">
        <v>76</v>
      </c>
      <c r="L68" s="4" t="s">
        <v>77</v>
      </c>
      <c r="AO68" s="35"/>
      <c r="AP68" s="35"/>
      <c r="AQ68" s="35"/>
    </row>
    <row r="69" spans="11:43" ht="13.5" hidden="1" customHeight="1">
      <c r="K69" s="56" t="s">
        <v>78</v>
      </c>
      <c r="L69" s="56" t="s">
        <v>79</v>
      </c>
    </row>
    <row r="70" spans="11:43" ht="13.5" hidden="1" customHeight="1">
      <c r="K70" s="56" t="s">
        <v>80</v>
      </c>
      <c r="L70" s="56" t="s">
        <v>81</v>
      </c>
    </row>
    <row r="71" spans="11:43" ht="13.5" hidden="1" customHeight="1">
      <c r="K71" s="56" t="s">
        <v>82</v>
      </c>
      <c r="L71" s="56" t="s">
        <v>83</v>
      </c>
    </row>
    <row r="72" spans="11:43" ht="13.5" hidden="1" customHeight="1">
      <c r="K72" s="56" t="s">
        <v>84</v>
      </c>
      <c r="L72" s="56" t="s">
        <v>85</v>
      </c>
    </row>
    <row r="73" spans="11:43" ht="13.5" hidden="1" customHeight="1">
      <c r="K73" s="56" t="s">
        <v>86</v>
      </c>
      <c r="L73" s="56" t="s">
        <v>87</v>
      </c>
    </row>
    <row r="74" spans="11:43" ht="13.5" hidden="1" customHeight="1">
      <c r="K74" s="56" t="s">
        <v>88</v>
      </c>
      <c r="L74" s="56" t="s">
        <v>89</v>
      </c>
    </row>
    <row r="75" spans="11:43" ht="13.5" hidden="1" customHeight="1">
      <c r="K75" s="56" t="s">
        <v>90</v>
      </c>
      <c r="L75" s="56" t="s">
        <v>91</v>
      </c>
    </row>
    <row r="76" spans="11:43" ht="13.5" hidden="1" customHeight="1">
      <c r="K76" s="56" t="s">
        <v>92</v>
      </c>
      <c r="L76" s="56" t="s">
        <v>93</v>
      </c>
    </row>
    <row r="77" spans="11:43" ht="13.5" hidden="1" customHeight="1">
      <c r="K77" s="56" t="s">
        <v>94</v>
      </c>
      <c r="L77" s="56" t="s">
        <v>95</v>
      </c>
      <c r="U77" s="56"/>
      <c r="V77" s="56"/>
    </row>
    <row r="78" spans="11:43" ht="13.5" hidden="1" customHeight="1">
      <c r="K78" s="56" t="s">
        <v>96</v>
      </c>
      <c r="L78" s="56" t="s">
        <v>97</v>
      </c>
      <c r="U78" s="56"/>
      <c r="V78" s="56"/>
    </row>
    <row r="79" spans="11:43" ht="13.5" hidden="1" customHeight="1">
      <c r="K79" s="56" t="s">
        <v>98</v>
      </c>
      <c r="L79" s="56" t="s">
        <v>99</v>
      </c>
      <c r="U79" s="56"/>
      <c r="V79" s="56"/>
    </row>
    <row r="80" spans="11:43" ht="13.5" hidden="1" customHeight="1">
      <c r="K80" s="56" t="s">
        <v>100</v>
      </c>
      <c r="L80" s="56" t="s">
        <v>101</v>
      </c>
    </row>
    <row r="81" spans="5:37" ht="13.5" hidden="1" customHeight="1">
      <c r="K81" s="4" t="s">
        <v>102</v>
      </c>
      <c r="L81" s="4" t="s">
        <v>103</v>
      </c>
    </row>
    <row r="82" spans="5:37" ht="13.5" hidden="1" customHeight="1">
      <c r="K82" s="4" t="s">
        <v>68</v>
      </c>
      <c r="L82" s="4" t="s">
        <v>104</v>
      </c>
    </row>
    <row r="83" spans="5:37" ht="13.5" hidden="1" customHeight="1">
      <c r="K83" s="56" t="s">
        <v>66</v>
      </c>
      <c r="L83" s="56" t="s">
        <v>105</v>
      </c>
    </row>
    <row r="84" spans="5:37" ht="13.5" hidden="1" customHeight="1"/>
    <row r="85" spans="5:37" ht="13.5" hidden="1" customHeight="1"/>
    <row r="86" spans="5:37" ht="13.5" hidden="1" customHeight="1"/>
    <row r="87" spans="5:37" ht="13.5" hidden="1" customHeight="1"/>
    <row r="88" spans="5:37" ht="13.5" hidden="1" customHeight="1"/>
    <row r="89" spans="5:37" ht="13.5" hidden="1" customHeight="1"/>
    <row r="90" spans="5:37" ht="13.5" hidden="1" customHeight="1">
      <c r="E90" s="53"/>
      <c r="F90" s="57">
        <v>1</v>
      </c>
      <c r="G90" s="57">
        <v>2</v>
      </c>
      <c r="H90" s="57">
        <v>3</v>
      </c>
      <c r="I90" s="57">
        <v>4</v>
      </c>
      <c r="J90" s="57">
        <v>5</v>
      </c>
      <c r="K90" s="57">
        <v>6</v>
      </c>
      <c r="L90" s="57">
        <v>7</v>
      </c>
      <c r="M90" s="57">
        <v>8</v>
      </c>
      <c r="N90" s="57">
        <v>9</v>
      </c>
      <c r="O90" s="57">
        <v>10</v>
      </c>
      <c r="P90" s="57">
        <v>11</v>
      </c>
      <c r="Q90" s="57">
        <v>12</v>
      </c>
      <c r="R90" s="57">
        <v>13</v>
      </c>
      <c r="S90" s="57">
        <v>14</v>
      </c>
      <c r="T90" s="57">
        <v>15</v>
      </c>
      <c r="U90" s="57">
        <v>16</v>
      </c>
      <c r="V90" s="57">
        <v>17</v>
      </c>
      <c r="W90" s="57">
        <v>18</v>
      </c>
      <c r="X90" s="57">
        <v>19</v>
      </c>
      <c r="Y90" s="57">
        <v>20</v>
      </c>
      <c r="Z90" s="57">
        <v>21</v>
      </c>
      <c r="AA90" s="57">
        <v>22</v>
      </c>
      <c r="AB90" s="57">
        <v>23</v>
      </c>
      <c r="AC90" s="57">
        <v>24</v>
      </c>
      <c r="AD90" s="57">
        <v>25</v>
      </c>
      <c r="AE90" s="57">
        <v>26</v>
      </c>
      <c r="AF90" s="57">
        <v>27</v>
      </c>
      <c r="AG90" s="57">
        <v>28</v>
      </c>
      <c r="AH90" s="57">
        <v>29</v>
      </c>
      <c r="AI90" s="57">
        <v>30</v>
      </c>
      <c r="AJ90" s="58">
        <v>31</v>
      </c>
      <c r="AK90" s="209" t="s">
        <v>37</v>
      </c>
    </row>
    <row r="91" spans="5:37" ht="13.5" hidden="1" customHeight="1">
      <c r="E91" s="51" t="s">
        <v>31</v>
      </c>
      <c r="F91" s="53">
        <f t="shared" ref="F91:AJ91" si="31">IF(COUNTIF(G$11:G$30,$E91)=0,0,1)</f>
        <v>0</v>
      </c>
      <c r="G91" s="53">
        <f t="shared" si="31"/>
        <v>0</v>
      </c>
      <c r="H91" s="53">
        <f t="shared" si="31"/>
        <v>0</v>
      </c>
      <c r="I91" s="53">
        <f t="shared" si="31"/>
        <v>0</v>
      </c>
      <c r="J91" s="53">
        <f t="shared" si="31"/>
        <v>0</v>
      </c>
      <c r="K91" s="53">
        <f t="shared" si="31"/>
        <v>0</v>
      </c>
      <c r="L91" s="53">
        <f t="shared" si="31"/>
        <v>0</v>
      </c>
      <c r="M91" s="53">
        <f t="shared" si="31"/>
        <v>0</v>
      </c>
      <c r="N91" s="53">
        <f t="shared" si="31"/>
        <v>0</v>
      </c>
      <c r="O91" s="53">
        <f t="shared" si="31"/>
        <v>0</v>
      </c>
      <c r="P91" s="53">
        <f t="shared" si="31"/>
        <v>0</v>
      </c>
      <c r="Q91" s="53">
        <f t="shared" si="31"/>
        <v>0</v>
      </c>
      <c r="R91" s="53">
        <f t="shared" si="31"/>
        <v>0</v>
      </c>
      <c r="S91" s="53">
        <f t="shared" si="31"/>
        <v>0</v>
      </c>
      <c r="T91" s="53">
        <f t="shared" si="31"/>
        <v>0</v>
      </c>
      <c r="U91" s="53">
        <f t="shared" si="31"/>
        <v>0</v>
      </c>
      <c r="V91" s="53">
        <f t="shared" si="31"/>
        <v>0</v>
      </c>
      <c r="W91" s="53">
        <f t="shared" si="31"/>
        <v>0</v>
      </c>
      <c r="X91" s="53">
        <f t="shared" si="31"/>
        <v>0</v>
      </c>
      <c r="Y91" s="53">
        <f t="shared" si="31"/>
        <v>0</v>
      </c>
      <c r="Z91" s="53">
        <f t="shared" si="31"/>
        <v>0</v>
      </c>
      <c r="AA91" s="53">
        <f t="shared" si="31"/>
        <v>0</v>
      </c>
      <c r="AB91" s="53">
        <f t="shared" si="31"/>
        <v>0</v>
      </c>
      <c r="AC91" s="53">
        <f t="shared" si="31"/>
        <v>0</v>
      </c>
      <c r="AD91" s="53">
        <f t="shared" si="31"/>
        <v>0</v>
      </c>
      <c r="AE91" s="53">
        <f t="shared" si="31"/>
        <v>0</v>
      </c>
      <c r="AF91" s="53">
        <f t="shared" si="31"/>
        <v>0</v>
      </c>
      <c r="AG91" s="53">
        <f t="shared" si="31"/>
        <v>0</v>
      </c>
      <c r="AH91" s="53">
        <f t="shared" si="31"/>
        <v>0</v>
      </c>
      <c r="AI91" s="53">
        <f t="shared" si="31"/>
        <v>0</v>
      </c>
      <c r="AJ91" s="53">
        <f t="shared" si="31"/>
        <v>0</v>
      </c>
      <c r="AK91" s="53">
        <f>COUNTIF(F91:AJ91,1)</f>
        <v>0</v>
      </c>
    </row>
    <row r="92" spans="5:37" ht="13.5" hidden="1" customHeight="1">
      <c r="E92" s="51" t="s">
        <v>29</v>
      </c>
      <c r="F92" s="53">
        <f t="shared" ref="F92:AJ92" si="32">IF(COUNTIF(G$11:G$30,$E92)=0,0,1)</f>
        <v>0</v>
      </c>
      <c r="G92" s="53">
        <f t="shared" si="32"/>
        <v>0</v>
      </c>
      <c r="H92" s="53">
        <f t="shared" si="32"/>
        <v>0</v>
      </c>
      <c r="I92" s="53">
        <f t="shared" si="32"/>
        <v>0</v>
      </c>
      <c r="J92" s="53">
        <f t="shared" si="32"/>
        <v>0</v>
      </c>
      <c r="K92" s="53">
        <f t="shared" si="32"/>
        <v>0</v>
      </c>
      <c r="L92" s="53">
        <f t="shared" si="32"/>
        <v>0</v>
      </c>
      <c r="M92" s="53">
        <f t="shared" si="32"/>
        <v>0</v>
      </c>
      <c r="N92" s="53">
        <f t="shared" si="32"/>
        <v>0</v>
      </c>
      <c r="O92" s="53">
        <f t="shared" si="32"/>
        <v>0</v>
      </c>
      <c r="P92" s="53">
        <f t="shared" si="32"/>
        <v>0</v>
      </c>
      <c r="Q92" s="53">
        <f t="shared" si="32"/>
        <v>0</v>
      </c>
      <c r="R92" s="53">
        <f t="shared" si="32"/>
        <v>0</v>
      </c>
      <c r="S92" s="53">
        <f t="shared" si="32"/>
        <v>0</v>
      </c>
      <c r="T92" s="53">
        <f t="shared" si="32"/>
        <v>0</v>
      </c>
      <c r="U92" s="53">
        <f t="shared" si="32"/>
        <v>0</v>
      </c>
      <c r="V92" s="53">
        <f t="shared" si="32"/>
        <v>0</v>
      </c>
      <c r="W92" s="53">
        <f t="shared" si="32"/>
        <v>0</v>
      </c>
      <c r="X92" s="53">
        <f t="shared" si="32"/>
        <v>0</v>
      </c>
      <c r="Y92" s="53">
        <f t="shared" si="32"/>
        <v>0</v>
      </c>
      <c r="Z92" s="53">
        <f t="shared" si="32"/>
        <v>0</v>
      </c>
      <c r="AA92" s="53">
        <f t="shared" si="32"/>
        <v>0</v>
      </c>
      <c r="AB92" s="53">
        <f t="shared" si="32"/>
        <v>0</v>
      </c>
      <c r="AC92" s="53">
        <f t="shared" si="32"/>
        <v>0</v>
      </c>
      <c r="AD92" s="53">
        <f t="shared" si="32"/>
        <v>0</v>
      </c>
      <c r="AE92" s="53">
        <f t="shared" si="32"/>
        <v>0</v>
      </c>
      <c r="AF92" s="53">
        <f t="shared" si="32"/>
        <v>0</v>
      </c>
      <c r="AG92" s="53">
        <f t="shared" si="32"/>
        <v>0</v>
      </c>
      <c r="AH92" s="53">
        <f t="shared" si="32"/>
        <v>0</v>
      </c>
      <c r="AI92" s="53">
        <f t="shared" si="32"/>
        <v>0</v>
      </c>
      <c r="AJ92" s="53">
        <f t="shared" si="32"/>
        <v>0</v>
      </c>
      <c r="AK92" s="53">
        <f t="shared" ref="AK92:AK106" si="33">COUNTIF(F92:AJ92,1)</f>
        <v>0</v>
      </c>
    </row>
    <row r="93" spans="5:37" ht="13.5" hidden="1" customHeight="1">
      <c r="E93" s="51" t="s">
        <v>30</v>
      </c>
      <c r="F93" s="53">
        <f t="shared" ref="F93:AJ93" si="34">IF(COUNTIF(G$11:G$30,$E93)=0,0,1)</f>
        <v>0</v>
      </c>
      <c r="G93" s="53">
        <f t="shared" si="34"/>
        <v>0</v>
      </c>
      <c r="H93" s="53">
        <f t="shared" si="34"/>
        <v>0</v>
      </c>
      <c r="I93" s="53">
        <f t="shared" si="34"/>
        <v>0</v>
      </c>
      <c r="J93" s="53">
        <f t="shared" si="34"/>
        <v>0</v>
      </c>
      <c r="K93" s="53">
        <f t="shared" si="34"/>
        <v>0</v>
      </c>
      <c r="L93" s="53">
        <f t="shared" si="34"/>
        <v>0</v>
      </c>
      <c r="M93" s="53">
        <f t="shared" si="34"/>
        <v>0</v>
      </c>
      <c r="N93" s="53">
        <f t="shared" si="34"/>
        <v>0</v>
      </c>
      <c r="O93" s="53">
        <f t="shared" si="34"/>
        <v>0</v>
      </c>
      <c r="P93" s="53">
        <f t="shared" si="34"/>
        <v>0</v>
      </c>
      <c r="Q93" s="53">
        <f t="shared" si="34"/>
        <v>0</v>
      </c>
      <c r="R93" s="53">
        <f t="shared" si="34"/>
        <v>0</v>
      </c>
      <c r="S93" s="53">
        <f t="shared" si="34"/>
        <v>0</v>
      </c>
      <c r="T93" s="53">
        <f t="shared" si="34"/>
        <v>0</v>
      </c>
      <c r="U93" s="53">
        <f t="shared" si="34"/>
        <v>0</v>
      </c>
      <c r="V93" s="53">
        <f t="shared" si="34"/>
        <v>0</v>
      </c>
      <c r="W93" s="53">
        <f t="shared" si="34"/>
        <v>0</v>
      </c>
      <c r="X93" s="53">
        <f t="shared" si="34"/>
        <v>0</v>
      </c>
      <c r="Y93" s="53">
        <f t="shared" si="34"/>
        <v>0</v>
      </c>
      <c r="Z93" s="53">
        <f t="shared" si="34"/>
        <v>0</v>
      </c>
      <c r="AA93" s="53">
        <f t="shared" si="34"/>
        <v>0</v>
      </c>
      <c r="AB93" s="53">
        <f t="shared" si="34"/>
        <v>0</v>
      </c>
      <c r="AC93" s="53">
        <f t="shared" si="34"/>
        <v>0</v>
      </c>
      <c r="AD93" s="53">
        <f t="shared" si="34"/>
        <v>0</v>
      </c>
      <c r="AE93" s="53">
        <f t="shared" si="34"/>
        <v>0</v>
      </c>
      <c r="AF93" s="53">
        <f t="shared" si="34"/>
        <v>0</v>
      </c>
      <c r="AG93" s="53">
        <f t="shared" si="34"/>
        <v>0</v>
      </c>
      <c r="AH93" s="53">
        <f t="shared" si="34"/>
        <v>0</v>
      </c>
      <c r="AI93" s="53">
        <f t="shared" si="34"/>
        <v>0</v>
      </c>
      <c r="AJ93" s="53">
        <f t="shared" si="34"/>
        <v>0</v>
      </c>
      <c r="AK93" s="53">
        <f t="shared" si="33"/>
        <v>0</v>
      </c>
    </row>
    <row r="94" spans="5:37" ht="13.5" hidden="1" customHeight="1">
      <c r="E94" s="51" t="s">
        <v>56</v>
      </c>
      <c r="F94" s="53">
        <f t="shared" ref="F94:AJ94" si="35">IF(COUNTIF(G$11:G$30,$E94)=0,0,1)</f>
        <v>0</v>
      </c>
      <c r="G94" s="53">
        <f t="shared" si="35"/>
        <v>0</v>
      </c>
      <c r="H94" s="53">
        <f t="shared" si="35"/>
        <v>0</v>
      </c>
      <c r="I94" s="53">
        <f t="shared" si="35"/>
        <v>0</v>
      </c>
      <c r="J94" s="53">
        <f t="shared" si="35"/>
        <v>0</v>
      </c>
      <c r="K94" s="53">
        <f t="shared" si="35"/>
        <v>0</v>
      </c>
      <c r="L94" s="53">
        <f t="shared" si="35"/>
        <v>0</v>
      </c>
      <c r="M94" s="53">
        <f t="shared" si="35"/>
        <v>0</v>
      </c>
      <c r="N94" s="53">
        <f t="shared" si="35"/>
        <v>0</v>
      </c>
      <c r="O94" s="53">
        <f t="shared" si="35"/>
        <v>0</v>
      </c>
      <c r="P94" s="53">
        <f t="shared" si="35"/>
        <v>0</v>
      </c>
      <c r="Q94" s="53">
        <f t="shared" si="35"/>
        <v>0</v>
      </c>
      <c r="R94" s="53">
        <f t="shared" si="35"/>
        <v>0</v>
      </c>
      <c r="S94" s="53">
        <f t="shared" si="35"/>
        <v>0</v>
      </c>
      <c r="T94" s="53">
        <f t="shared" si="35"/>
        <v>0</v>
      </c>
      <c r="U94" s="53">
        <f t="shared" si="35"/>
        <v>0</v>
      </c>
      <c r="V94" s="53">
        <f t="shared" si="35"/>
        <v>0</v>
      </c>
      <c r="W94" s="53">
        <f t="shared" si="35"/>
        <v>0</v>
      </c>
      <c r="X94" s="53">
        <f t="shared" si="35"/>
        <v>0</v>
      </c>
      <c r="Y94" s="53">
        <f t="shared" si="35"/>
        <v>0</v>
      </c>
      <c r="Z94" s="53">
        <f t="shared" si="35"/>
        <v>0</v>
      </c>
      <c r="AA94" s="53">
        <f t="shared" si="35"/>
        <v>0</v>
      </c>
      <c r="AB94" s="53">
        <f t="shared" si="35"/>
        <v>0</v>
      </c>
      <c r="AC94" s="53">
        <f t="shared" si="35"/>
        <v>0</v>
      </c>
      <c r="AD94" s="53">
        <f t="shared" si="35"/>
        <v>0</v>
      </c>
      <c r="AE94" s="53">
        <f t="shared" si="35"/>
        <v>0</v>
      </c>
      <c r="AF94" s="53">
        <f t="shared" si="35"/>
        <v>0</v>
      </c>
      <c r="AG94" s="53">
        <f t="shared" si="35"/>
        <v>0</v>
      </c>
      <c r="AH94" s="53">
        <f t="shared" si="35"/>
        <v>0</v>
      </c>
      <c r="AI94" s="53">
        <f t="shared" si="35"/>
        <v>0</v>
      </c>
      <c r="AJ94" s="53">
        <f t="shared" si="35"/>
        <v>0</v>
      </c>
      <c r="AK94" s="53">
        <f t="shared" si="33"/>
        <v>0</v>
      </c>
    </row>
    <row r="95" spans="5:37" ht="13.5" hidden="1" customHeight="1">
      <c r="E95" s="51" t="s">
        <v>57</v>
      </c>
      <c r="F95" s="53">
        <f t="shared" ref="F95:AJ95" si="36">IF(COUNTIF(G$11:G$30,$E95)=0,0,1)</f>
        <v>0</v>
      </c>
      <c r="G95" s="53">
        <f t="shared" si="36"/>
        <v>0</v>
      </c>
      <c r="H95" s="53">
        <f t="shared" si="36"/>
        <v>0</v>
      </c>
      <c r="I95" s="53">
        <f t="shared" si="36"/>
        <v>0</v>
      </c>
      <c r="J95" s="53">
        <f t="shared" si="36"/>
        <v>0</v>
      </c>
      <c r="K95" s="53">
        <f t="shared" si="36"/>
        <v>0</v>
      </c>
      <c r="L95" s="53">
        <f t="shared" si="36"/>
        <v>0</v>
      </c>
      <c r="M95" s="53">
        <f t="shared" si="36"/>
        <v>0</v>
      </c>
      <c r="N95" s="53">
        <f t="shared" si="36"/>
        <v>0</v>
      </c>
      <c r="O95" s="53">
        <f t="shared" si="36"/>
        <v>0</v>
      </c>
      <c r="P95" s="53">
        <f t="shared" si="36"/>
        <v>0</v>
      </c>
      <c r="Q95" s="53">
        <f t="shared" si="36"/>
        <v>0</v>
      </c>
      <c r="R95" s="53">
        <f t="shared" si="36"/>
        <v>0</v>
      </c>
      <c r="S95" s="53">
        <f t="shared" si="36"/>
        <v>0</v>
      </c>
      <c r="T95" s="53">
        <f t="shared" si="36"/>
        <v>0</v>
      </c>
      <c r="U95" s="53">
        <f t="shared" si="36"/>
        <v>0</v>
      </c>
      <c r="V95" s="53">
        <f t="shared" si="36"/>
        <v>0</v>
      </c>
      <c r="W95" s="53">
        <f t="shared" si="36"/>
        <v>0</v>
      </c>
      <c r="X95" s="53">
        <f t="shared" si="36"/>
        <v>0</v>
      </c>
      <c r="Y95" s="53">
        <f t="shared" si="36"/>
        <v>0</v>
      </c>
      <c r="Z95" s="53">
        <f t="shared" si="36"/>
        <v>0</v>
      </c>
      <c r="AA95" s="53">
        <f t="shared" si="36"/>
        <v>0</v>
      </c>
      <c r="AB95" s="53">
        <f t="shared" si="36"/>
        <v>0</v>
      </c>
      <c r="AC95" s="53">
        <f t="shared" si="36"/>
        <v>0</v>
      </c>
      <c r="AD95" s="53">
        <f t="shared" si="36"/>
        <v>0</v>
      </c>
      <c r="AE95" s="53">
        <f t="shared" si="36"/>
        <v>0</v>
      </c>
      <c r="AF95" s="53">
        <f t="shared" si="36"/>
        <v>0</v>
      </c>
      <c r="AG95" s="53">
        <f t="shared" si="36"/>
        <v>0</v>
      </c>
      <c r="AH95" s="53">
        <f t="shared" si="36"/>
        <v>0</v>
      </c>
      <c r="AI95" s="53">
        <f t="shared" si="36"/>
        <v>0</v>
      </c>
      <c r="AJ95" s="53">
        <f t="shared" si="36"/>
        <v>0</v>
      </c>
      <c r="AK95" s="53">
        <f t="shared" si="33"/>
        <v>0</v>
      </c>
    </row>
    <row r="96" spans="5:37" ht="13.5" hidden="1" customHeight="1">
      <c r="E96" s="51" t="s">
        <v>58</v>
      </c>
      <c r="F96" s="53">
        <f t="shared" ref="F96:AJ96" si="37">IF(COUNTIF(G$11:G$30,$E96)=0,0,1)</f>
        <v>0</v>
      </c>
      <c r="G96" s="53">
        <f t="shared" si="37"/>
        <v>0</v>
      </c>
      <c r="H96" s="53">
        <f t="shared" si="37"/>
        <v>0</v>
      </c>
      <c r="I96" s="53">
        <f t="shared" si="37"/>
        <v>0</v>
      </c>
      <c r="J96" s="53">
        <f t="shared" si="37"/>
        <v>0</v>
      </c>
      <c r="K96" s="53">
        <f t="shared" si="37"/>
        <v>0</v>
      </c>
      <c r="L96" s="53">
        <f t="shared" si="37"/>
        <v>0</v>
      </c>
      <c r="M96" s="53">
        <f t="shared" si="37"/>
        <v>0</v>
      </c>
      <c r="N96" s="53">
        <f t="shared" si="37"/>
        <v>0</v>
      </c>
      <c r="O96" s="53">
        <f t="shared" si="37"/>
        <v>0</v>
      </c>
      <c r="P96" s="53">
        <f t="shared" si="37"/>
        <v>0</v>
      </c>
      <c r="Q96" s="53">
        <f t="shared" si="37"/>
        <v>0</v>
      </c>
      <c r="R96" s="53">
        <f t="shared" si="37"/>
        <v>0</v>
      </c>
      <c r="S96" s="53">
        <f t="shared" si="37"/>
        <v>0</v>
      </c>
      <c r="T96" s="53">
        <f t="shared" si="37"/>
        <v>0</v>
      </c>
      <c r="U96" s="53">
        <f t="shared" si="37"/>
        <v>0</v>
      </c>
      <c r="V96" s="53">
        <f t="shared" si="37"/>
        <v>0</v>
      </c>
      <c r="W96" s="53">
        <f t="shared" si="37"/>
        <v>0</v>
      </c>
      <c r="X96" s="53">
        <f t="shared" si="37"/>
        <v>0</v>
      </c>
      <c r="Y96" s="53">
        <f t="shared" si="37"/>
        <v>0</v>
      </c>
      <c r="Z96" s="53">
        <f t="shared" si="37"/>
        <v>0</v>
      </c>
      <c r="AA96" s="53">
        <f t="shared" si="37"/>
        <v>0</v>
      </c>
      <c r="AB96" s="53">
        <f t="shared" si="37"/>
        <v>0</v>
      </c>
      <c r="AC96" s="53">
        <f t="shared" si="37"/>
        <v>0</v>
      </c>
      <c r="AD96" s="53">
        <f t="shared" si="37"/>
        <v>0</v>
      </c>
      <c r="AE96" s="53">
        <f t="shared" si="37"/>
        <v>0</v>
      </c>
      <c r="AF96" s="53">
        <f t="shared" si="37"/>
        <v>0</v>
      </c>
      <c r="AG96" s="53">
        <f t="shared" si="37"/>
        <v>0</v>
      </c>
      <c r="AH96" s="53">
        <f t="shared" si="37"/>
        <v>0</v>
      </c>
      <c r="AI96" s="53">
        <f t="shared" si="37"/>
        <v>0</v>
      </c>
      <c r="AJ96" s="53">
        <f t="shared" si="37"/>
        <v>0</v>
      </c>
      <c r="AK96" s="53">
        <f t="shared" si="33"/>
        <v>0</v>
      </c>
    </row>
    <row r="97" spans="5:37" ht="13.5" hidden="1" customHeight="1">
      <c r="E97" s="51" t="s">
        <v>59</v>
      </c>
      <c r="F97" s="53">
        <f t="shared" ref="F97:AJ97" si="38">IF(COUNTIF(G$11:G$30,$E97)=0,0,1)</f>
        <v>0</v>
      </c>
      <c r="G97" s="53">
        <f t="shared" si="38"/>
        <v>0</v>
      </c>
      <c r="H97" s="53">
        <f t="shared" si="38"/>
        <v>0</v>
      </c>
      <c r="I97" s="53">
        <f t="shared" si="38"/>
        <v>0</v>
      </c>
      <c r="J97" s="53">
        <f t="shared" si="38"/>
        <v>0</v>
      </c>
      <c r="K97" s="53">
        <f t="shared" si="38"/>
        <v>0</v>
      </c>
      <c r="L97" s="53">
        <f t="shared" si="38"/>
        <v>0</v>
      </c>
      <c r="M97" s="53">
        <f t="shared" si="38"/>
        <v>0</v>
      </c>
      <c r="N97" s="53">
        <f t="shared" si="38"/>
        <v>0</v>
      </c>
      <c r="O97" s="53">
        <f t="shared" si="38"/>
        <v>0</v>
      </c>
      <c r="P97" s="53">
        <f t="shared" si="38"/>
        <v>0</v>
      </c>
      <c r="Q97" s="53">
        <f t="shared" si="38"/>
        <v>0</v>
      </c>
      <c r="R97" s="53">
        <f t="shared" si="38"/>
        <v>0</v>
      </c>
      <c r="S97" s="53">
        <f t="shared" si="38"/>
        <v>0</v>
      </c>
      <c r="T97" s="53">
        <f t="shared" si="38"/>
        <v>0</v>
      </c>
      <c r="U97" s="53">
        <f t="shared" si="38"/>
        <v>0</v>
      </c>
      <c r="V97" s="53">
        <f t="shared" si="38"/>
        <v>0</v>
      </c>
      <c r="W97" s="53">
        <f t="shared" si="38"/>
        <v>0</v>
      </c>
      <c r="X97" s="53">
        <f t="shared" si="38"/>
        <v>0</v>
      </c>
      <c r="Y97" s="53">
        <f t="shared" si="38"/>
        <v>0</v>
      </c>
      <c r="Z97" s="53">
        <f t="shared" si="38"/>
        <v>0</v>
      </c>
      <c r="AA97" s="53">
        <f t="shared" si="38"/>
        <v>0</v>
      </c>
      <c r="AB97" s="53">
        <f t="shared" si="38"/>
        <v>0</v>
      </c>
      <c r="AC97" s="53">
        <f t="shared" si="38"/>
        <v>0</v>
      </c>
      <c r="AD97" s="53">
        <f t="shared" si="38"/>
        <v>0</v>
      </c>
      <c r="AE97" s="53">
        <f t="shared" si="38"/>
        <v>0</v>
      </c>
      <c r="AF97" s="53">
        <f t="shared" si="38"/>
        <v>0</v>
      </c>
      <c r="AG97" s="53">
        <f t="shared" si="38"/>
        <v>0</v>
      </c>
      <c r="AH97" s="53">
        <f t="shared" si="38"/>
        <v>0</v>
      </c>
      <c r="AI97" s="53">
        <f t="shared" si="38"/>
        <v>0</v>
      </c>
      <c r="AJ97" s="53">
        <f t="shared" si="38"/>
        <v>0</v>
      </c>
      <c r="AK97" s="53">
        <f t="shared" si="33"/>
        <v>0</v>
      </c>
    </row>
    <row r="98" spans="5:37" ht="13.5" hidden="1" customHeight="1">
      <c r="E98" s="51" t="s">
        <v>60</v>
      </c>
      <c r="F98" s="53">
        <f t="shared" ref="F98:AJ98" si="39">IF(COUNTIF(G$11:G$30,$E98)=0,0,1)</f>
        <v>0</v>
      </c>
      <c r="G98" s="53">
        <f t="shared" si="39"/>
        <v>0</v>
      </c>
      <c r="H98" s="53">
        <f t="shared" si="39"/>
        <v>0</v>
      </c>
      <c r="I98" s="53">
        <f t="shared" si="39"/>
        <v>0</v>
      </c>
      <c r="J98" s="53">
        <f t="shared" si="39"/>
        <v>0</v>
      </c>
      <c r="K98" s="53">
        <f t="shared" si="39"/>
        <v>0</v>
      </c>
      <c r="L98" s="53">
        <f t="shared" si="39"/>
        <v>0</v>
      </c>
      <c r="M98" s="53">
        <f t="shared" si="39"/>
        <v>0</v>
      </c>
      <c r="N98" s="53">
        <f t="shared" si="39"/>
        <v>0</v>
      </c>
      <c r="O98" s="53">
        <f t="shared" si="39"/>
        <v>0</v>
      </c>
      <c r="P98" s="53">
        <f t="shared" si="39"/>
        <v>0</v>
      </c>
      <c r="Q98" s="53">
        <f t="shared" si="39"/>
        <v>0</v>
      </c>
      <c r="R98" s="53">
        <f t="shared" si="39"/>
        <v>0</v>
      </c>
      <c r="S98" s="53">
        <f t="shared" si="39"/>
        <v>0</v>
      </c>
      <c r="T98" s="53">
        <f t="shared" si="39"/>
        <v>0</v>
      </c>
      <c r="U98" s="53">
        <f t="shared" si="39"/>
        <v>0</v>
      </c>
      <c r="V98" s="53">
        <f t="shared" si="39"/>
        <v>0</v>
      </c>
      <c r="W98" s="53">
        <f t="shared" si="39"/>
        <v>0</v>
      </c>
      <c r="X98" s="53">
        <f t="shared" si="39"/>
        <v>0</v>
      </c>
      <c r="Y98" s="53">
        <f t="shared" si="39"/>
        <v>0</v>
      </c>
      <c r="Z98" s="53">
        <f t="shared" si="39"/>
        <v>0</v>
      </c>
      <c r="AA98" s="53">
        <f t="shared" si="39"/>
        <v>0</v>
      </c>
      <c r="AB98" s="53">
        <f t="shared" si="39"/>
        <v>0</v>
      </c>
      <c r="AC98" s="53">
        <f t="shared" si="39"/>
        <v>0</v>
      </c>
      <c r="AD98" s="53">
        <f t="shared" si="39"/>
        <v>0</v>
      </c>
      <c r="AE98" s="53">
        <f t="shared" si="39"/>
        <v>0</v>
      </c>
      <c r="AF98" s="53">
        <f t="shared" si="39"/>
        <v>0</v>
      </c>
      <c r="AG98" s="53">
        <f t="shared" si="39"/>
        <v>0</v>
      </c>
      <c r="AH98" s="53">
        <f t="shared" si="39"/>
        <v>0</v>
      </c>
      <c r="AI98" s="53">
        <f t="shared" si="39"/>
        <v>0</v>
      </c>
      <c r="AJ98" s="53">
        <f t="shared" si="39"/>
        <v>0</v>
      </c>
      <c r="AK98" s="53">
        <f t="shared" si="33"/>
        <v>0</v>
      </c>
    </row>
    <row r="99" spans="5:37" ht="13.5" hidden="1" customHeight="1">
      <c r="E99" s="51" t="s">
        <v>61</v>
      </c>
      <c r="F99" s="53">
        <f t="shared" ref="F99:AJ99" si="40">IF(COUNTIF(G$11:G$30,$E99)=0,0,1)</f>
        <v>0</v>
      </c>
      <c r="G99" s="53">
        <f t="shared" si="40"/>
        <v>0</v>
      </c>
      <c r="H99" s="53">
        <f t="shared" si="40"/>
        <v>0</v>
      </c>
      <c r="I99" s="53">
        <f t="shared" si="40"/>
        <v>0</v>
      </c>
      <c r="J99" s="53">
        <f t="shared" si="40"/>
        <v>0</v>
      </c>
      <c r="K99" s="53">
        <f t="shared" si="40"/>
        <v>0</v>
      </c>
      <c r="L99" s="53">
        <f t="shared" si="40"/>
        <v>0</v>
      </c>
      <c r="M99" s="53">
        <f t="shared" si="40"/>
        <v>0</v>
      </c>
      <c r="N99" s="53">
        <f t="shared" si="40"/>
        <v>0</v>
      </c>
      <c r="O99" s="53">
        <f t="shared" si="40"/>
        <v>0</v>
      </c>
      <c r="P99" s="53">
        <f t="shared" si="40"/>
        <v>0</v>
      </c>
      <c r="Q99" s="53">
        <f t="shared" si="40"/>
        <v>0</v>
      </c>
      <c r="R99" s="53">
        <f t="shared" si="40"/>
        <v>0</v>
      </c>
      <c r="S99" s="53">
        <f t="shared" si="40"/>
        <v>0</v>
      </c>
      <c r="T99" s="53">
        <f t="shared" si="40"/>
        <v>0</v>
      </c>
      <c r="U99" s="53">
        <f t="shared" si="40"/>
        <v>0</v>
      </c>
      <c r="V99" s="53">
        <f t="shared" si="40"/>
        <v>0</v>
      </c>
      <c r="W99" s="53">
        <f t="shared" si="40"/>
        <v>0</v>
      </c>
      <c r="X99" s="53">
        <f t="shared" si="40"/>
        <v>0</v>
      </c>
      <c r="Y99" s="53">
        <f t="shared" si="40"/>
        <v>0</v>
      </c>
      <c r="Z99" s="53">
        <f t="shared" si="40"/>
        <v>0</v>
      </c>
      <c r="AA99" s="53">
        <f t="shared" si="40"/>
        <v>0</v>
      </c>
      <c r="AB99" s="53">
        <f t="shared" si="40"/>
        <v>0</v>
      </c>
      <c r="AC99" s="53">
        <f t="shared" si="40"/>
        <v>0</v>
      </c>
      <c r="AD99" s="53">
        <f t="shared" si="40"/>
        <v>0</v>
      </c>
      <c r="AE99" s="53">
        <f t="shared" si="40"/>
        <v>0</v>
      </c>
      <c r="AF99" s="53">
        <f t="shared" si="40"/>
        <v>0</v>
      </c>
      <c r="AG99" s="53">
        <f t="shared" si="40"/>
        <v>0</v>
      </c>
      <c r="AH99" s="53">
        <f t="shared" si="40"/>
        <v>0</v>
      </c>
      <c r="AI99" s="53">
        <f t="shared" si="40"/>
        <v>0</v>
      </c>
      <c r="AJ99" s="53">
        <f t="shared" si="40"/>
        <v>0</v>
      </c>
      <c r="AK99" s="53">
        <f>COUNTIF(F99:AJ99,1)</f>
        <v>0</v>
      </c>
    </row>
    <row r="100" spans="5:37" ht="13.5" hidden="1" customHeight="1">
      <c r="E100" s="51" t="s">
        <v>106</v>
      </c>
      <c r="F100" s="53">
        <f t="shared" ref="F100:AJ100" si="41">IF(COUNTIF(G$11:G$30,$E100)=0,0,1)</f>
        <v>0</v>
      </c>
      <c r="G100" s="53">
        <f t="shared" si="41"/>
        <v>0</v>
      </c>
      <c r="H100" s="53">
        <f t="shared" si="41"/>
        <v>0</v>
      </c>
      <c r="I100" s="53">
        <f t="shared" si="41"/>
        <v>0</v>
      </c>
      <c r="J100" s="53">
        <f t="shared" si="41"/>
        <v>0</v>
      </c>
      <c r="K100" s="53">
        <f t="shared" si="41"/>
        <v>0</v>
      </c>
      <c r="L100" s="53">
        <f t="shared" si="41"/>
        <v>0</v>
      </c>
      <c r="M100" s="53">
        <f t="shared" si="41"/>
        <v>0</v>
      </c>
      <c r="N100" s="53">
        <f t="shared" si="41"/>
        <v>0</v>
      </c>
      <c r="O100" s="53">
        <f t="shared" si="41"/>
        <v>0</v>
      </c>
      <c r="P100" s="53">
        <f t="shared" si="41"/>
        <v>0</v>
      </c>
      <c r="Q100" s="53">
        <f t="shared" si="41"/>
        <v>0</v>
      </c>
      <c r="R100" s="53">
        <f t="shared" si="41"/>
        <v>0</v>
      </c>
      <c r="S100" s="53">
        <f t="shared" si="41"/>
        <v>0</v>
      </c>
      <c r="T100" s="53">
        <f t="shared" si="41"/>
        <v>0</v>
      </c>
      <c r="U100" s="53">
        <f t="shared" si="41"/>
        <v>0</v>
      </c>
      <c r="V100" s="53">
        <f t="shared" si="41"/>
        <v>0</v>
      </c>
      <c r="W100" s="53">
        <f t="shared" si="41"/>
        <v>0</v>
      </c>
      <c r="X100" s="53">
        <f t="shared" si="41"/>
        <v>0</v>
      </c>
      <c r="Y100" s="53">
        <f t="shared" si="41"/>
        <v>0</v>
      </c>
      <c r="Z100" s="53">
        <f t="shared" si="41"/>
        <v>0</v>
      </c>
      <c r="AA100" s="53">
        <f t="shared" si="41"/>
        <v>0</v>
      </c>
      <c r="AB100" s="53">
        <f t="shared" si="41"/>
        <v>0</v>
      </c>
      <c r="AC100" s="53">
        <f t="shared" si="41"/>
        <v>0</v>
      </c>
      <c r="AD100" s="53">
        <f t="shared" si="41"/>
        <v>0</v>
      </c>
      <c r="AE100" s="53">
        <f t="shared" si="41"/>
        <v>0</v>
      </c>
      <c r="AF100" s="53">
        <f t="shared" si="41"/>
        <v>0</v>
      </c>
      <c r="AG100" s="53">
        <f t="shared" si="41"/>
        <v>0</v>
      </c>
      <c r="AH100" s="53">
        <f t="shared" si="41"/>
        <v>0</v>
      </c>
      <c r="AI100" s="53">
        <f t="shared" si="41"/>
        <v>0</v>
      </c>
      <c r="AJ100" s="53">
        <f t="shared" si="41"/>
        <v>0</v>
      </c>
      <c r="AK100" s="53">
        <f>COUNTIF(F100:AJ100,1)</f>
        <v>0</v>
      </c>
    </row>
    <row r="101" spans="5:37" ht="13.5" hidden="1" customHeight="1">
      <c r="E101" s="51" t="s">
        <v>107</v>
      </c>
      <c r="F101" s="53">
        <f t="shared" ref="F101:AJ101" si="42">IF(COUNTIF(G$11:G$30,$E101)=0,0,1)</f>
        <v>0</v>
      </c>
      <c r="G101" s="53">
        <f t="shared" si="42"/>
        <v>0</v>
      </c>
      <c r="H101" s="53">
        <f t="shared" si="42"/>
        <v>0</v>
      </c>
      <c r="I101" s="53">
        <f t="shared" si="42"/>
        <v>0</v>
      </c>
      <c r="J101" s="53">
        <f t="shared" si="42"/>
        <v>0</v>
      </c>
      <c r="K101" s="53">
        <f t="shared" si="42"/>
        <v>0</v>
      </c>
      <c r="L101" s="53">
        <f t="shared" si="42"/>
        <v>0</v>
      </c>
      <c r="M101" s="53">
        <f t="shared" si="42"/>
        <v>0</v>
      </c>
      <c r="N101" s="53">
        <f t="shared" si="42"/>
        <v>0</v>
      </c>
      <c r="O101" s="53">
        <f t="shared" si="42"/>
        <v>0</v>
      </c>
      <c r="P101" s="53">
        <f t="shared" si="42"/>
        <v>0</v>
      </c>
      <c r="Q101" s="53">
        <f t="shared" si="42"/>
        <v>0</v>
      </c>
      <c r="R101" s="53">
        <f t="shared" si="42"/>
        <v>0</v>
      </c>
      <c r="S101" s="53">
        <f t="shared" si="42"/>
        <v>0</v>
      </c>
      <c r="T101" s="53">
        <f t="shared" si="42"/>
        <v>0</v>
      </c>
      <c r="U101" s="53">
        <f t="shared" si="42"/>
        <v>0</v>
      </c>
      <c r="V101" s="53">
        <f t="shared" si="42"/>
        <v>0</v>
      </c>
      <c r="W101" s="53">
        <f t="shared" si="42"/>
        <v>0</v>
      </c>
      <c r="X101" s="53">
        <f t="shared" si="42"/>
        <v>0</v>
      </c>
      <c r="Y101" s="53">
        <f t="shared" si="42"/>
        <v>0</v>
      </c>
      <c r="Z101" s="53">
        <f t="shared" si="42"/>
        <v>0</v>
      </c>
      <c r="AA101" s="53">
        <f t="shared" si="42"/>
        <v>0</v>
      </c>
      <c r="AB101" s="53">
        <f t="shared" si="42"/>
        <v>0</v>
      </c>
      <c r="AC101" s="53">
        <f t="shared" si="42"/>
        <v>0</v>
      </c>
      <c r="AD101" s="53">
        <f t="shared" si="42"/>
        <v>0</v>
      </c>
      <c r="AE101" s="53">
        <f t="shared" si="42"/>
        <v>0</v>
      </c>
      <c r="AF101" s="53">
        <f t="shared" si="42"/>
        <v>0</v>
      </c>
      <c r="AG101" s="53">
        <f t="shared" si="42"/>
        <v>0</v>
      </c>
      <c r="AH101" s="53">
        <f t="shared" si="42"/>
        <v>0</v>
      </c>
      <c r="AI101" s="53">
        <f t="shared" si="42"/>
        <v>0</v>
      </c>
      <c r="AJ101" s="53">
        <f t="shared" si="42"/>
        <v>0</v>
      </c>
      <c r="AK101" s="53">
        <f>COUNTIF(F101:AJ101,1)</f>
        <v>0</v>
      </c>
    </row>
    <row r="102" spans="5:37" ht="13.5" hidden="1" customHeight="1">
      <c r="E102" s="51" t="s">
        <v>108</v>
      </c>
      <c r="F102" s="53">
        <f t="shared" ref="F102:AJ102" si="43">IF(COUNTIF(G$11:G$30,$E102)=0,0,1)</f>
        <v>0</v>
      </c>
      <c r="G102" s="53">
        <f t="shared" si="43"/>
        <v>0</v>
      </c>
      <c r="H102" s="53">
        <f t="shared" si="43"/>
        <v>0</v>
      </c>
      <c r="I102" s="53">
        <f t="shared" si="43"/>
        <v>0</v>
      </c>
      <c r="J102" s="53">
        <f t="shared" si="43"/>
        <v>0</v>
      </c>
      <c r="K102" s="53">
        <f t="shared" si="43"/>
        <v>0</v>
      </c>
      <c r="L102" s="53">
        <f t="shared" si="43"/>
        <v>0</v>
      </c>
      <c r="M102" s="53">
        <f t="shared" si="43"/>
        <v>0</v>
      </c>
      <c r="N102" s="53">
        <f t="shared" si="43"/>
        <v>0</v>
      </c>
      <c r="O102" s="53">
        <f t="shared" si="43"/>
        <v>0</v>
      </c>
      <c r="P102" s="53">
        <f t="shared" si="43"/>
        <v>0</v>
      </c>
      <c r="Q102" s="53">
        <f t="shared" si="43"/>
        <v>0</v>
      </c>
      <c r="R102" s="53">
        <f t="shared" si="43"/>
        <v>0</v>
      </c>
      <c r="S102" s="53">
        <f t="shared" si="43"/>
        <v>0</v>
      </c>
      <c r="T102" s="53">
        <f t="shared" si="43"/>
        <v>0</v>
      </c>
      <c r="U102" s="53">
        <f t="shared" si="43"/>
        <v>0</v>
      </c>
      <c r="V102" s="53">
        <f t="shared" si="43"/>
        <v>0</v>
      </c>
      <c r="W102" s="53">
        <f t="shared" si="43"/>
        <v>0</v>
      </c>
      <c r="X102" s="53">
        <f t="shared" si="43"/>
        <v>0</v>
      </c>
      <c r="Y102" s="53">
        <f t="shared" si="43"/>
        <v>0</v>
      </c>
      <c r="Z102" s="53">
        <f t="shared" si="43"/>
        <v>0</v>
      </c>
      <c r="AA102" s="53">
        <f t="shared" si="43"/>
        <v>0</v>
      </c>
      <c r="AB102" s="53">
        <f t="shared" si="43"/>
        <v>0</v>
      </c>
      <c r="AC102" s="53">
        <f t="shared" si="43"/>
        <v>0</v>
      </c>
      <c r="AD102" s="53">
        <f t="shared" si="43"/>
        <v>0</v>
      </c>
      <c r="AE102" s="53">
        <f t="shared" si="43"/>
        <v>0</v>
      </c>
      <c r="AF102" s="53">
        <f t="shared" si="43"/>
        <v>0</v>
      </c>
      <c r="AG102" s="53">
        <f t="shared" si="43"/>
        <v>0</v>
      </c>
      <c r="AH102" s="53">
        <f t="shared" si="43"/>
        <v>0</v>
      </c>
      <c r="AI102" s="53">
        <f t="shared" si="43"/>
        <v>0</v>
      </c>
      <c r="AJ102" s="53">
        <f t="shared" si="43"/>
        <v>0</v>
      </c>
      <c r="AK102" s="53">
        <f>COUNTIF(F102:AJ102,1)</f>
        <v>0</v>
      </c>
    </row>
    <row r="103" spans="5:37" ht="13.5" hidden="1" customHeight="1">
      <c r="E103" s="51" t="s">
        <v>109</v>
      </c>
      <c r="F103" s="53">
        <f t="shared" ref="F103:AJ103" si="44">IF(COUNTIF(G$11:G$30,$E103)=0,0,1)</f>
        <v>0</v>
      </c>
      <c r="G103" s="53">
        <f t="shared" si="44"/>
        <v>0</v>
      </c>
      <c r="H103" s="53">
        <f t="shared" si="44"/>
        <v>0</v>
      </c>
      <c r="I103" s="53">
        <f t="shared" si="44"/>
        <v>0</v>
      </c>
      <c r="J103" s="53">
        <f t="shared" si="44"/>
        <v>0</v>
      </c>
      <c r="K103" s="53">
        <f t="shared" si="44"/>
        <v>0</v>
      </c>
      <c r="L103" s="53">
        <f t="shared" si="44"/>
        <v>0</v>
      </c>
      <c r="M103" s="53">
        <f t="shared" si="44"/>
        <v>0</v>
      </c>
      <c r="N103" s="53">
        <f t="shared" si="44"/>
        <v>0</v>
      </c>
      <c r="O103" s="53">
        <f t="shared" si="44"/>
        <v>0</v>
      </c>
      <c r="P103" s="53">
        <f t="shared" si="44"/>
        <v>0</v>
      </c>
      <c r="Q103" s="53">
        <f t="shared" si="44"/>
        <v>0</v>
      </c>
      <c r="R103" s="53">
        <f t="shared" si="44"/>
        <v>0</v>
      </c>
      <c r="S103" s="53">
        <f t="shared" si="44"/>
        <v>0</v>
      </c>
      <c r="T103" s="53">
        <f t="shared" si="44"/>
        <v>0</v>
      </c>
      <c r="U103" s="53">
        <f t="shared" si="44"/>
        <v>0</v>
      </c>
      <c r="V103" s="53">
        <f t="shared" si="44"/>
        <v>0</v>
      </c>
      <c r="W103" s="53">
        <f t="shared" si="44"/>
        <v>0</v>
      </c>
      <c r="X103" s="53">
        <f t="shared" si="44"/>
        <v>0</v>
      </c>
      <c r="Y103" s="53">
        <f t="shared" si="44"/>
        <v>0</v>
      </c>
      <c r="Z103" s="53">
        <f t="shared" si="44"/>
        <v>0</v>
      </c>
      <c r="AA103" s="53">
        <f t="shared" si="44"/>
        <v>0</v>
      </c>
      <c r="AB103" s="53">
        <f t="shared" si="44"/>
        <v>0</v>
      </c>
      <c r="AC103" s="53">
        <f t="shared" si="44"/>
        <v>0</v>
      </c>
      <c r="AD103" s="53">
        <f t="shared" si="44"/>
        <v>0</v>
      </c>
      <c r="AE103" s="53">
        <f t="shared" si="44"/>
        <v>0</v>
      </c>
      <c r="AF103" s="53">
        <f t="shared" si="44"/>
        <v>0</v>
      </c>
      <c r="AG103" s="53">
        <f t="shared" si="44"/>
        <v>0</v>
      </c>
      <c r="AH103" s="53">
        <f t="shared" si="44"/>
        <v>0</v>
      </c>
      <c r="AI103" s="53">
        <f t="shared" si="44"/>
        <v>0</v>
      </c>
      <c r="AJ103" s="53">
        <f t="shared" si="44"/>
        <v>0</v>
      </c>
      <c r="AK103" s="53">
        <f>COUNTIF(F103:AJ103,1)</f>
        <v>0</v>
      </c>
    </row>
    <row r="104" spans="5:37" ht="13.5" hidden="1" customHeight="1">
      <c r="E104" s="51" t="s">
        <v>66</v>
      </c>
      <c r="F104" s="53">
        <f t="shared" ref="F104:AJ104" si="45">IF(COUNTIF(G$11:G$30,$E104)=0,0,1)</f>
        <v>0</v>
      </c>
      <c r="G104" s="53">
        <f t="shared" si="45"/>
        <v>0</v>
      </c>
      <c r="H104" s="53">
        <f t="shared" si="45"/>
        <v>0</v>
      </c>
      <c r="I104" s="53">
        <f t="shared" si="45"/>
        <v>0</v>
      </c>
      <c r="J104" s="53">
        <f t="shared" si="45"/>
        <v>0</v>
      </c>
      <c r="K104" s="53">
        <f t="shared" si="45"/>
        <v>0</v>
      </c>
      <c r="L104" s="53">
        <f t="shared" si="45"/>
        <v>0</v>
      </c>
      <c r="M104" s="53">
        <f t="shared" si="45"/>
        <v>0</v>
      </c>
      <c r="N104" s="53">
        <f t="shared" si="45"/>
        <v>0</v>
      </c>
      <c r="O104" s="53">
        <f t="shared" si="45"/>
        <v>0</v>
      </c>
      <c r="P104" s="53">
        <f t="shared" si="45"/>
        <v>0</v>
      </c>
      <c r="Q104" s="53">
        <f t="shared" si="45"/>
        <v>0</v>
      </c>
      <c r="R104" s="53">
        <f t="shared" si="45"/>
        <v>0</v>
      </c>
      <c r="S104" s="53">
        <f t="shared" si="45"/>
        <v>0</v>
      </c>
      <c r="T104" s="53">
        <f t="shared" si="45"/>
        <v>0</v>
      </c>
      <c r="U104" s="53">
        <f t="shared" si="45"/>
        <v>0</v>
      </c>
      <c r="V104" s="53">
        <f t="shared" si="45"/>
        <v>0</v>
      </c>
      <c r="W104" s="53">
        <f t="shared" si="45"/>
        <v>0</v>
      </c>
      <c r="X104" s="53">
        <f t="shared" si="45"/>
        <v>0</v>
      </c>
      <c r="Y104" s="53">
        <f t="shared" si="45"/>
        <v>0</v>
      </c>
      <c r="Z104" s="53">
        <f t="shared" si="45"/>
        <v>0</v>
      </c>
      <c r="AA104" s="53">
        <f t="shared" si="45"/>
        <v>0</v>
      </c>
      <c r="AB104" s="53">
        <f t="shared" si="45"/>
        <v>0</v>
      </c>
      <c r="AC104" s="53">
        <f t="shared" si="45"/>
        <v>0</v>
      </c>
      <c r="AD104" s="53">
        <f t="shared" si="45"/>
        <v>0</v>
      </c>
      <c r="AE104" s="53">
        <f t="shared" si="45"/>
        <v>0</v>
      </c>
      <c r="AF104" s="53">
        <f t="shared" si="45"/>
        <v>0</v>
      </c>
      <c r="AG104" s="53">
        <f t="shared" si="45"/>
        <v>0</v>
      </c>
      <c r="AH104" s="53">
        <f t="shared" si="45"/>
        <v>0</v>
      </c>
      <c r="AI104" s="53">
        <f t="shared" si="45"/>
        <v>0</v>
      </c>
      <c r="AJ104" s="53">
        <f t="shared" si="45"/>
        <v>0</v>
      </c>
      <c r="AK104" s="53">
        <f t="shared" si="33"/>
        <v>0</v>
      </c>
    </row>
    <row r="105" spans="5:37" ht="13.5" hidden="1" customHeight="1">
      <c r="E105" s="51" t="s">
        <v>67</v>
      </c>
      <c r="F105" s="53">
        <f t="shared" ref="F105:AJ105" si="46">IF(COUNTIF(G$11:G$30,$E105)=0,0,1)</f>
        <v>0</v>
      </c>
      <c r="G105" s="53">
        <f t="shared" si="46"/>
        <v>0</v>
      </c>
      <c r="H105" s="53">
        <f t="shared" si="46"/>
        <v>0</v>
      </c>
      <c r="I105" s="53">
        <f t="shared" si="46"/>
        <v>0</v>
      </c>
      <c r="J105" s="53">
        <f t="shared" si="46"/>
        <v>0</v>
      </c>
      <c r="K105" s="53">
        <f t="shared" si="46"/>
        <v>0</v>
      </c>
      <c r="L105" s="53">
        <f t="shared" si="46"/>
        <v>0</v>
      </c>
      <c r="M105" s="53">
        <f t="shared" si="46"/>
        <v>0</v>
      </c>
      <c r="N105" s="53">
        <f t="shared" si="46"/>
        <v>0</v>
      </c>
      <c r="O105" s="53">
        <f t="shared" si="46"/>
        <v>0</v>
      </c>
      <c r="P105" s="53">
        <f t="shared" si="46"/>
        <v>0</v>
      </c>
      <c r="Q105" s="53">
        <f t="shared" si="46"/>
        <v>0</v>
      </c>
      <c r="R105" s="53">
        <f t="shared" si="46"/>
        <v>0</v>
      </c>
      <c r="S105" s="53">
        <f t="shared" si="46"/>
        <v>0</v>
      </c>
      <c r="T105" s="53">
        <f t="shared" si="46"/>
        <v>0</v>
      </c>
      <c r="U105" s="53">
        <f t="shared" si="46"/>
        <v>0</v>
      </c>
      <c r="V105" s="53">
        <f t="shared" si="46"/>
        <v>0</v>
      </c>
      <c r="W105" s="53">
        <f t="shared" si="46"/>
        <v>0</v>
      </c>
      <c r="X105" s="53">
        <f t="shared" si="46"/>
        <v>0</v>
      </c>
      <c r="Y105" s="53">
        <f t="shared" si="46"/>
        <v>0</v>
      </c>
      <c r="Z105" s="53">
        <f t="shared" si="46"/>
        <v>0</v>
      </c>
      <c r="AA105" s="53">
        <f t="shared" si="46"/>
        <v>0</v>
      </c>
      <c r="AB105" s="53">
        <f t="shared" si="46"/>
        <v>0</v>
      </c>
      <c r="AC105" s="53">
        <f t="shared" si="46"/>
        <v>0</v>
      </c>
      <c r="AD105" s="53">
        <f t="shared" si="46"/>
        <v>0</v>
      </c>
      <c r="AE105" s="53">
        <f t="shared" si="46"/>
        <v>0</v>
      </c>
      <c r="AF105" s="53">
        <f t="shared" si="46"/>
        <v>0</v>
      </c>
      <c r="AG105" s="53">
        <f t="shared" si="46"/>
        <v>0</v>
      </c>
      <c r="AH105" s="53">
        <f t="shared" si="46"/>
        <v>0</v>
      </c>
      <c r="AI105" s="53">
        <f t="shared" si="46"/>
        <v>0</v>
      </c>
      <c r="AJ105" s="53">
        <f t="shared" si="46"/>
        <v>0</v>
      </c>
      <c r="AK105" s="53">
        <f t="shared" si="33"/>
        <v>0</v>
      </c>
    </row>
    <row r="106" spans="5:37" ht="13.5" hidden="1" customHeight="1">
      <c r="E106" s="51" t="s">
        <v>68</v>
      </c>
      <c r="F106" s="53">
        <f t="shared" ref="F106:AJ106" si="47">IF(COUNTIF(G$11:G$30,$E106)=0,0,1)</f>
        <v>0</v>
      </c>
      <c r="G106" s="53">
        <f t="shared" si="47"/>
        <v>0</v>
      </c>
      <c r="H106" s="53">
        <f t="shared" si="47"/>
        <v>0</v>
      </c>
      <c r="I106" s="53">
        <f t="shared" si="47"/>
        <v>0</v>
      </c>
      <c r="J106" s="53">
        <f t="shared" si="47"/>
        <v>0</v>
      </c>
      <c r="K106" s="53">
        <f t="shared" si="47"/>
        <v>0</v>
      </c>
      <c r="L106" s="53">
        <f t="shared" si="47"/>
        <v>0</v>
      </c>
      <c r="M106" s="53">
        <f t="shared" si="47"/>
        <v>0</v>
      </c>
      <c r="N106" s="53">
        <f t="shared" si="47"/>
        <v>0</v>
      </c>
      <c r="O106" s="53">
        <f t="shared" si="47"/>
        <v>0</v>
      </c>
      <c r="P106" s="53">
        <f t="shared" si="47"/>
        <v>0</v>
      </c>
      <c r="Q106" s="53">
        <f t="shared" si="47"/>
        <v>0</v>
      </c>
      <c r="R106" s="53">
        <f t="shared" si="47"/>
        <v>0</v>
      </c>
      <c r="S106" s="53">
        <f t="shared" si="47"/>
        <v>0</v>
      </c>
      <c r="T106" s="53">
        <f t="shared" si="47"/>
        <v>0</v>
      </c>
      <c r="U106" s="53">
        <f t="shared" si="47"/>
        <v>0</v>
      </c>
      <c r="V106" s="53">
        <f t="shared" si="47"/>
        <v>0</v>
      </c>
      <c r="W106" s="53">
        <f t="shared" si="47"/>
        <v>0</v>
      </c>
      <c r="X106" s="53">
        <f t="shared" si="47"/>
        <v>0</v>
      </c>
      <c r="Y106" s="53">
        <f t="shared" si="47"/>
        <v>0</v>
      </c>
      <c r="Z106" s="53">
        <f t="shared" si="47"/>
        <v>0</v>
      </c>
      <c r="AA106" s="53">
        <f t="shared" si="47"/>
        <v>0</v>
      </c>
      <c r="AB106" s="53">
        <f t="shared" si="47"/>
        <v>0</v>
      </c>
      <c r="AC106" s="53">
        <f t="shared" si="47"/>
        <v>0</v>
      </c>
      <c r="AD106" s="53">
        <f t="shared" si="47"/>
        <v>0</v>
      </c>
      <c r="AE106" s="53">
        <f t="shared" si="47"/>
        <v>0</v>
      </c>
      <c r="AF106" s="53">
        <f t="shared" si="47"/>
        <v>0</v>
      </c>
      <c r="AG106" s="53">
        <f t="shared" si="47"/>
        <v>0</v>
      </c>
      <c r="AH106" s="53">
        <f t="shared" si="47"/>
        <v>0</v>
      </c>
      <c r="AI106" s="53">
        <f t="shared" si="47"/>
        <v>0</v>
      </c>
      <c r="AJ106" s="53">
        <f t="shared" si="47"/>
        <v>0</v>
      </c>
      <c r="AK106" s="53">
        <f t="shared" si="33"/>
        <v>0</v>
      </c>
    </row>
    <row r="107" spans="5:37" ht="13.5" customHeight="1"/>
  </sheetData>
  <mergeCells count="502">
    <mergeCell ref="BE37:BE38"/>
    <mergeCell ref="BE39:BE40"/>
    <mergeCell ref="BE41:BE42"/>
    <mergeCell ref="BE43:BE44"/>
    <mergeCell ref="BE45:BE46"/>
    <mergeCell ref="BE47:BE48"/>
    <mergeCell ref="BE49:BE50"/>
    <mergeCell ref="BE51:BE52"/>
    <mergeCell ref="BE53:BE54"/>
    <mergeCell ref="BE19:BE20"/>
    <mergeCell ref="BE21:BE22"/>
    <mergeCell ref="BE23:BE24"/>
    <mergeCell ref="BE25:BE26"/>
    <mergeCell ref="BE27:BE28"/>
    <mergeCell ref="BE29:BE30"/>
    <mergeCell ref="BE31:BE32"/>
    <mergeCell ref="BE33:BE34"/>
    <mergeCell ref="BE35:BE36"/>
    <mergeCell ref="AM5:AO5"/>
    <mergeCell ref="AN1:AO1"/>
    <mergeCell ref="AN2:AO3"/>
    <mergeCell ref="BE7:BE8"/>
    <mergeCell ref="BE9:BE10"/>
    <mergeCell ref="BE11:BE12"/>
    <mergeCell ref="BE13:BE14"/>
    <mergeCell ref="BE15:BE16"/>
    <mergeCell ref="BE17:BE18"/>
    <mergeCell ref="AW15:AW16"/>
    <mergeCell ref="AX15:AX16"/>
    <mergeCell ref="AY15:AY16"/>
    <mergeCell ref="BB17:BB18"/>
    <mergeCell ref="BC17:BC18"/>
    <mergeCell ref="BD17:BD18"/>
    <mergeCell ref="AS3:AV5"/>
    <mergeCell ref="AW3:BB5"/>
    <mergeCell ref="BB7:BB8"/>
    <mergeCell ref="BC7:BC8"/>
    <mergeCell ref="BD7:BD8"/>
    <mergeCell ref="AU7:AU8"/>
    <mergeCell ref="AV7:AV8"/>
    <mergeCell ref="AR63:AT63"/>
    <mergeCell ref="AR57:AT58"/>
    <mergeCell ref="AU57:AU58"/>
    <mergeCell ref="AV57:AV58"/>
    <mergeCell ref="AW57:AW58"/>
    <mergeCell ref="AX57:AX58"/>
    <mergeCell ref="AY57:AY58"/>
    <mergeCell ref="AZ57:AZ58"/>
    <mergeCell ref="BA57:BA58"/>
    <mergeCell ref="AR61:AT61"/>
    <mergeCell ref="AR62:AT62"/>
    <mergeCell ref="BD55:BD56"/>
    <mergeCell ref="BF55:BF56"/>
    <mergeCell ref="BG55:BG56"/>
    <mergeCell ref="AR59:AT59"/>
    <mergeCell ref="AR60:AT60"/>
    <mergeCell ref="AY55:AY56"/>
    <mergeCell ref="AZ55:AZ56"/>
    <mergeCell ref="BA55:BA56"/>
    <mergeCell ref="BB55:BB56"/>
    <mergeCell ref="BC55:BC56"/>
    <mergeCell ref="AR55:AT56"/>
    <mergeCell ref="AU55:AU56"/>
    <mergeCell ref="AV55:AV56"/>
    <mergeCell ref="AW55:AW56"/>
    <mergeCell ref="AX55:AX56"/>
    <mergeCell ref="BB57:BB58"/>
    <mergeCell ref="BC57:BC58"/>
    <mergeCell ref="BD57:BD58"/>
    <mergeCell ref="BF57:BF58"/>
    <mergeCell ref="BG57:BG58"/>
    <mergeCell ref="BE55:BE56"/>
    <mergeCell ref="BE57:BE58"/>
    <mergeCell ref="BB43:BB44"/>
    <mergeCell ref="AS43:AS44"/>
    <mergeCell ref="AT43:AT44"/>
    <mergeCell ref="AU43:AU44"/>
    <mergeCell ref="BF45:BF46"/>
    <mergeCell ref="BG45:BG46"/>
    <mergeCell ref="AS47:AS48"/>
    <mergeCell ref="AT47:AT48"/>
    <mergeCell ref="AU47:AU48"/>
    <mergeCell ref="AV47:AV48"/>
    <mergeCell ref="AW47:AW48"/>
    <mergeCell ref="AX47:AX48"/>
    <mergeCell ref="AY47:AY48"/>
    <mergeCell ref="AZ47:AZ48"/>
    <mergeCell ref="BA47:BA48"/>
    <mergeCell ref="BB47:BB48"/>
    <mergeCell ref="BC47:BC48"/>
    <mergeCell ref="BD47:BD48"/>
    <mergeCell ref="BF47:BF48"/>
    <mergeCell ref="BG47:BG48"/>
    <mergeCell ref="AX41:AX42"/>
    <mergeCell ref="AY41:AY42"/>
    <mergeCell ref="AZ41:AZ42"/>
    <mergeCell ref="BA41:BA42"/>
    <mergeCell ref="BC43:BC44"/>
    <mergeCell ref="BD43:BD44"/>
    <mergeCell ref="BF43:BF44"/>
    <mergeCell ref="BG43:BG44"/>
    <mergeCell ref="AS45:AS46"/>
    <mergeCell ref="AT45:AT46"/>
    <mergeCell ref="AU45:AU46"/>
    <mergeCell ref="AV45:AV46"/>
    <mergeCell ref="AW45:AW46"/>
    <mergeCell ref="AX45:AX46"/>
    <mergeCell ref="AY45:AY46"/>
    <mergeCell ref="AZ45:AZ46"/>
    <mergeCell ref="BA45:BA46"/>
    <mergeCell ref="BB45:BB46"/>
    <mergeCell ref="BC45:BC46"/>
    <mergeCell ref="BD45:BD46"/>
    <mergeCell ref="AX43:AX44"/>
    <mergeCell ref="AY43:AY44"/>
    <mergeCell ref="AZ43:AZ44"/>
    <mergeCell ref="BA43:BA44"/>
    <mergeCell ref="BF37:BF38"/>
    <mergeCell ref="BG37:BG38"/>
    <mergeCell ref="AR39:AR48"/>
    <mergeCell ref="AS39:AS40"/>
    <mergeCell ref="AT39:AT40"/>
    <mergeCell ref="AU39:AU40"/>
    <mergeCell ref="AV39:AV40"/>
    <mergeCell ref="AW39:AW40"/>
    <mergeCell ref="AX39:AX40"/>
    <mergeCell ref="AY39:AY40"/>
    <mergeCell ref="AZ39:AZ40"/>
    <mergeCell ref="BA39:BA40"/>
    <mergeCell ref="BB39:BB40"/>
    <mergeCell ref="BC39:BC40"/>
    <mergeCell ref="BD39:BD40"/>
    <mergeCell ref="BF39:BF40"/>
    <mergeCell ref="AV43:AV44"/>
    <mergeCell ref="AW43:AW44"/>
    <mergeCell ref="BB41:BB42"/>
    <mergeCell ref="BC41:BC42"/>
    <mergeCell ref="BD41:BD42"/>
    <mergeCell ref="BF41:BF42"/>
    <mergeCell ref="BG41:BG42"/>
    <mergeCell ref="AW41:AW42"/>
    <mergeCell ref="BB37:BB38"/>
    <mergeCell ref="BC37:BC38"/>
    <mergeCell ref="BD37:BD38"/>
    <mergeCell ref="AX35:AX36"/>
    <mergeCell ref="AY35:AY36"/>
    <mergeCell ref="AZ35:AZ36"/>
    <mergeCell ref="BA35:BA36"/>
    <mergeCell ref="BB35:BB36"/>
    <mergeCell ref="AS35:AS36"/>
    <mergeCell ref="AT35:AT36"/>
    <mergeCell ref="AU35:AU36"/>
    <mergeCell ref="AS37:AS38"/>
    <mergeCell ref="AT37:AT38"/>
    <mergeCell ref="AU37:AU38"/>
    <mergeCell ref="AV37:AV38"/>
    <mergeCell ref="AW37:AW38"/>
    <mergeCell ref="AX37:AX38"/>
    <mergeCell ref="AY37:AY38"/>
    <mergeCell ref="AZ37:AZ38"/>
    <mergeCell ref="BA37:BA38"/>
    <mergeCell ref="AV35:AV36"/>
    <mergeCell ref="AW35:AW36"/>
    <mergeCell ref="BC35:BC36"/>
    <mergeCell ref="BD35:BD36"/>
    <mergeCell ref="BG31:BG32"/>
    <mergeCell ref="AS33:AS34"/>
    <mergeCell ref="AT33:AT34"/>
    <mergeCell ref="AU33:AU34"/>
    <mergeCell ref="AV33:AV34"/>
    <mergeCell ref="AW33:AW34"/>
    <mergeCell ref="AX33:AX34"/>
    <mergeCell ref="AY33:AY34"/>
    <mergeCell ref="AZ33:AZ34"/>
    <mergeCell ref="BA33:BA34"/>
    <mergeCell ref="BB33:BB34"/>
    <mergeCell ref="BC33:BC34"/>
    <mergeCell ref="BD33:BD34"/>
    <mergeCell ref="BF33:BF34"/>
    <mergeCell ref="BG33:BG34"/>
    <mergeCell ref="BF35:BF36"/>
    <mergeCell ref="BG35:BG36"/>
    <mergeCell ref="BD29:BD30"/>
    <mergeCell ref="BF29:BF30"/>
    <mergeCell ref="BG29:BG30"/>
    <mergeCell ref="AS31:AS32"/>
    <mergeCell ref="AT31:AT32"/>
    <mergeCell ref="AU31:AU32"/>
    <mergeCell ref="AV31:AV32"/>
    <mergeCell ref="AW31:AW32"/>
    <mergeCell ref="AX31:AX32"/>
    <mergeCell ref="AY31:AY32"/>
    <mergeCell ref="AZ31:AZ32"/>
    <mergeCell ref="BA31:BA32"/>
    <mergeCell ref="BB31:BB32"/>
    <mergeCell ref="BC31:BC32"/>
    <mergeCell ref="BD31:BD32"/>
    <mergeCell ref="BF31:BF32"/>
    <mergeCell ref="AY29:AY30"/>
    <mergeCell ref="AZ29:AZ30"/>
    <mergeCell ref="BA29:BA30"/>
    <mergeCell ref="BB29:BB30"/>
    <mergeCell ref="BC29:BC30"/>
    <mergeCell ref="AU29:AU30"/>
    <mergeCell ref="BD27:BD28"/>
    <mergeCell ref="BF27:BF28"/>
    <mergeCell ref="BG27:BG28"/>
    <mergeCell ref="BA25:BA26"/>
    <mergeCell ref="BB25:BB26"/>
    <mergeCell ref="BC25:BC26"/>
    <mergeCell ref="BD25:BD26"/>
    <mergeCell ref="BF25:BF26"/>
    <mergeCell ref="AZ25:AZ26"/>
    <mergeCell ref="BG25:BG26"/>
    <mergeCell ref="AU25:AU26"/>
    <mergeCell ref="AV25:AV26"/>
    <mergeCell ref="BB23:BB24"/>
    <mergeCell ref="BC23:BC24"/>
    <mergeCell ref="AV29:AV30"/>
    <mergeCell ref="AW29:AW30"/>
    <mergeCell ref="BB27:BB28"/>
    <mergeCell ref="BC27:BC28"/>
    <mergeCell ref="AW25:AW26"/>
    <mergeCell ref="AX25:AX26"/>
    <mergeCell ref="AY25:AY26"/>
    <mergeCell ref="AX29:AX30"/>
    <mergeCell ref="AU27:AU28"/>
    <mergeCell ref="AV27:AV28"/>
    <mergeCell ref="AW27:AW28"/>
    <mergeCell ref="AX27:AX28"/>
    <mergeCell ref="AY27:AY28"/>
    <mergeCell ref="AZ27:AZ28"/>
    <mergeCell ref="BA27:BA28"/>
    <mergeCell ref="AU23:AU24"/>
    <mergeCell ref="AV23:AV24"/>
    <mergeCell ref="BB19:BB20"/>
    <mergeCell ref="BC19:BC20"/>
    <mergeCell ref="BD19:BD20"/>
    <mergeCell ref="BF23:BF24"/>
    <mergeCell ref="BG23:BG24"/>
    <mergeCell ref="AW23:AW24"/>
    <mergeCell ref="AX23:AX24"/>
    <mergeCell ref="AY23:AY24"/>
    <mergeCell ref="AZ23:AZ24"/>
    <mergeCell ref="BA23:BA24"/>
    <mergeCell ref="BC21:BC22"/>
    <mergeCell ref="BD21:BD22"/>
    <mergeCell ref="BF21:BF22"/>
    <mergeCell ref="BG21:BG22"/>
    <mergeCell ref="AW21:AW22"/>
    <mergeCell ref="AX21:AX22"/>
    <mergeCell ref="AY21:AY22"/>
    <mergeCell ref="AZ21:AZ22"/>
    <mergeCell ref="BA21:BA22"/>
    <mergeCell ref="BD23:BD24"/>
    <mergeCell ref="BF19:BF20"/>
    <mergeCell ref="BG19:BG20"/>
    <mergeCell ref="AW19:AW20"/>
    <mergeCell ref="AX19:AX20"/>
    <mergeCell ref="BF17:BF18"/>
    <mergeCell ref="BG17:BG18"/>
    <mergeCell ref="AW17:AW18"/>
    <mergeCell ref="AX17:AX18"/>
    <mergeCell ref="AY17:AY18"/>
    <mergeCell ref="AZ17:AZ18"/>
    <mergeCell ref="BA17:BA18"/>
    <mergeCell ref="AZ15:AZ16"/>
    <mergeCell ref="BA15:BA16"/>
    <mergeCell ref="BG15:BG16"/>
    <mergeCell ref="AY19:AY20"/>
    <mergeCell ref="AZ19:AZ20"/>
    <mergeCell ref="BA19:BA20"/>
    <mergeCell ref="BB21:BB22"/>
    <mergeCell ref="BN12:BN15"/>
    <mergeCell ref="BO12:BO15"/>
    <mergeCell ref="AS13:AS14"/>
    <mergeCell ref="AT13:AT14"/>
    <mergeCell ref="AU13:AU14"/>
    <mergeCell ref="AV13:AV14"/>
    <mergeCell ref="AW13:AW14"/>
    <mergeCell ref="AX13:AX14"/>
    <mergeCell ref="AY13:AY14"/>
    <mergeCell ref="AZ13:AZ14"/>
    <mergeCell ref="BA13:BA14"/>
    <mergeCell ref="BB13:BB14"/>
    <mergeCell ref="BC13:BC14"/>
    <mergeCell ref="BD13:BD14"/>
    <mergeCell ref="BF13:BF14"/>
    <mergeCell ref="BG13:BG14"/>
    <mergeCell ref="BB15:BB16"/>
    <mergeCell ref="BC15:BC16"/>
    <mergeCell ref="BD15:BD16"/>
    <mergeCell ref="BF15:BF16"/>
    <mergeCell ref="BI9:BJ9"/>
    <mergeCell ref="AS11:AS12"/>
    <mergeCell ref="AT11:AT12"/>
    <mergeCell ref="AU11:AU12"/>
    <mergeCell ref="AV11:AV12"/>
    <mergeCell ref="AW11:AW12"/>
    <mergeCell ref="AX11:AX12"/>
    <mergeCell ref="AY11:AY12"/>
    <mergeCell ref="AZ11:AZ12"/>
    <mergeCell ref="BA11:BA12"/>
    <mergeCell ref="BB11:BB12"/>
    <mergeCell ref="BC11:BC12"/>
    <mergeCell ref="BD11:BD12"/>
    <mergeCell ref="BF11:BF12"/>
    <mergeCell ref="BG11:BG12"/>
    <mergeCell ref="BI11:BL11"/>
    <mergeCell ref="BB9:BB10"/>
    <mergeCell ref="BC9:BC10"/>
    <mergeCell ref="BD9:BD10"/>
    <mergeCell ref="BF9:BF10"/>
    <mergeCell ref="BG9:BG10"/>
    <mergeCell ref="AW9:AW10"/>
    <mergeCell ref="AX9:AX10"/>
    <mergeCell ref="AY9:AY10"/>
    <mergeCell ref="BF7:BF8"/>
    <mergeCell ref="BG7:BG8"/>
    <mergeCell ref="AW7:AW8"/>
    <mergeCell ref="AX7:AX8"/>
    <mergeCell ref="AY7:AY8"/>
    <mergeCell ref="AZ7:AZ8"/>
    <mergeCell ref="BA7:BA8"/>
    <mergeCell ref="BF3:BG3"/>
    <mergeCell ref="BF5:BG5"/>
    <mergeCell ref="CB8:CB10"/>
    <mergeCell ref="CF8:CF10"/>
    <mergeCell ref="CE8:CE10"/>
    <mergeCell ref="CD8:CD10"/>
    <mergeCell ref="CC8:CC10"/>
    <mergeCell ref="W52:Y52"/>
    <mergeCell ref="W53:Y53"/>
    <mergeCell ref="W54:Y54"/>
    <mergeCell ref="W55:Y55"/>
    <mergeCell ref="AM42:AM44"/>
    <mergeCell ref="AN42:AN44"/>
    <mergeCell ref="AO42:AO44"/>
    <mergeCell ref="BG39:BG40"/>
    <mergeCell ref="AS41:AS42"/>
    <mergeCell ref="AT41:AT42"/>
    <mergeCell ref="AU41:AU42"/>
    <mergeCell ref="AV41:AV42"/>
    <mergeCell ref="AZ9:AZ10"/>
    <mergeCell ref="BA9:BA10"/>
    <mergeCell ref="AR9:AR18"/>
    <mergeCell ref="AS9:AS10"/>
    <mergeCell ref="AU9:AU10"/>
    <mergeCell ref="AV9:AV10"/>
    <mergeCell ref="AS15:AS16"/>
    <mergeCell ref="AB7:AB10"/>
    <mergeCell ref="AM39:AM41"/>
    <mergeCell ref="C40:D40"/>
    <mergeCell ref="A37:B50"/>
    <mergeCell ref="C37:D37"/>
    <mergeCell ref="C45:D45"/>
    <mergeCell ref="AM45:AM47"/>
    <mergeCell ref="C41:D41"/>
    <mergeCell ref="C42:D42"/>
    <mergeCell ref="C43:D43"/>
    <mergeCell ref="C44:D44"/>
    <mergeCell ref="C50:F50"/>
    <mergeCell ref="C46:D46"/>
    <mergeCell ref="C47:D47"/>
    <mergeCell ref="C48:D48"/>
    <mergeCell ref="C49:D49"/>
    <mergeCell ref="AL36:AL47"/>
    <mergeCell ref="AM36:AM38"/>
    <mergeCell ref="AN45:AN47"/>
    <mergeCell ref="J7:J10"/>
    <mergeCell ref="K7:K10"/>
    <mergeCell ref="G7:G10"/>
    <mergeCell ref="C35:D36"/>
    <mergeCell ref="E35:E36"/>
    <mergeCell ref="F35:F36"/>
    <mergeCell ref="C38:D38"/>
    <mergeCell ref="AS29:AS30"/>
    <mergeCell ref="AO36:AO38"/>
    <mergeCell ref="AO45:AO47"/>
    <mergeCell ref="AO39:AO41"/>
    <mergeCell ref="AN39:AN41"/>
    <mergeCell ref="AN36:AN38"/>
    <mergeCell ref="A32:F32"/>
    <mergeCell ref="A33:F33"/>
    <mergeCell ref="A11:A31"/>
    <mergeCell ref="B31:F31"/>
    <mergeCell ref="AC7:AC10"/>
    <mergeCell ref="AD7:AD10"/>
    <mergeCell ref="AE7:AE10"/>
    <mergeCell ref="T7:T10"/>
    <mergeCell ref="U7:U10"/>
    <mergeCell ref="V7:V10"/>
    <mergeCell ref="AT29:AT30"/>
    <mergeCell ref="AR7:AR8"/>
    <mergeCell ref="AS7:AS8"/>
    <mergeCell ref="AT7:AT8"/>
    <mergeCell ref="AR19:AR28"/>
    <mergeCell ref="AS19:AS20"/>
    <mergeCell ref="AT19:AT20"/>
    <mergeCell ref="AT15:AT16"/>
    <mergeCell ref="AS17:AS18"/>
    <mergeCell ref="AT17:AT18"/>
    <mergeCell ref="AT21:AT22"/>
    <mergeCell ref="AS23:AS24"/>
    <mergeCell ref="AT23:AT24"/>
    <mergeCell ref="AT9:AT10"/>
    <mergeCell ref="AS27:AS28"/>
    <mergeCell ref="AT27:AT28"/>
    <mergeCell ref="AS25:AS26"/>
    <mergeCell ref="AT25:AT26"/>
    <mergeCell ref="AR29:AR38"/>
    <mergeCell ref="AU19:AU20"/>
    <mergeCell ref="AV19:AV20"/>
    <mergeCell ref="AS21:AS22"/>
    <mergeCell ref="L7:L10"/>
    <mergeCell ref="M7:M10"/>
    <mergeCell ref="AL7:AL10"/>
    <mergeCell ref="AM7:AM10"/>
    <mergeCell ref="AN7:AN10"/>
    <mergeCell ref="AO7:AO10"/>
    <mergeCell ref="AU15:AU16"/>
    <mergeCell ref="AV15:AV16"/>
    <mergeCell ref="AU17:AU18"/>
    <mergeCell ref="AV17:AV18"/>
    <mergeCell ref="AU21:AU22"/>
    <mergeCell ref="AV21:AV22"/>
    <mergeCell ref="AF7:AF10"/>
    <mergeCell ref="AG7:AG10"/>
    <mergeCell ref="AH7:AH10"/>
    <mergeCell ref="AI7:AI10"/>
    <mergeCell ref="AJ7:AJ10"/>
    <mergeCell ref="AK7:AK10"/>
    <mergeCell ref="Z7:Z10"/>
    <mergeCell ref="AA7:AA10"/>
    <mergeCell ref="X7:X10"/>
    <mergeCell ref="A52:E55"/>
    <mergeCell ref="AE5:AK5"/>
    <mergeCell ref="A1:E1"/>
    <mergeCell ref="A3:G5"/>
    <mergeCell ref="H3:Z5"/>
    <mergeCell ref="AB5:AD5"/>
    <mergeCell ref="A7:B10"/>
    <mergeCell ref="C7:C10"/>
    <mergeCell ref="D7:D10"/>
    <mergeCell ref="E7:E10"/>
    <mergeCell ref="F7:F10"/>
    <mergeCell ref="S7:S10"/>
    <mergeCell ref="H7:H10"/>
    <mergeCell ref="N7:N10"/>
    <mergeCell ref="O7:O10"/>
    <mergeCell ref="P7:P10"/>
    <mergeCell ref="Q7:Q10"/>
    <mergeCell ref="R7:R10"/>
    <mergeCell ref="I7:I10"/>
    <mergeCell ref="Y7:Y10"/>
    <mergeCell ref="G35:AK35"/>
    <mergeCell ref="C39:D39"/>
    <mergeCell ref="W7:W10"/>
    <mergeCell ref="A35:B36"/>
    <mergeCell ref="BG51:BG52"/>
    <mergeCell ref="AS49:AS50"/>
    <mergeCell ref="AT49:AT50"/>
    <mergeCell ref="AU49:AU50"/>
    <mergeCell ref="AV49:AV50"/>
    <mergeCell ref="AW49:AW50"/>
    <mergeCell ref="AX49:AX50"/>
    <mergeCell ref="AY49:AY50"/>
    <mergeCell ref="AZ49:AZ50"/>
    <mergeCell ref="BA49:BA50"/>
    <mergeCell ref="AW51:AW52"/>
    <mergeCell ref="AX51:AX52"/>
    <mergeCell ref="AY51:AY52"/>
    <mergeCell ref="AZ51:AZ52"/>
    <mergeCell ref="BA51:BA52"/>
    <mergeCell ref="BB51:BB52"/>
    <mergeCell ref="BC51:BC52"/>
    <mergeCell ref="BD51:BD52"/>
    <mergeCell ref="BF51:BF52"/>
    <mergeCell ref="BB53:BB54"/>
    <mergeCell ref="BC53:BC54"/>
    <mergeCell ref="BD53:BD54"/>
    <mergeCell ref="BF53:BF54"/>
    <mergeCell ref="BG53:BG54"/>
    <mergeCell ref="AR49:AR54"/>
    <mergeCell ref="AS53:AS54"/>
    <mergeCell ref="AT53:AT54"/>
    <mergeCell ref="AU53:AU54"/>
    <mergeCell ref="AV53:AV54"/>
    <mergeCell ref="AW53:AW54"/>
    <mergeCell ref="AX53:AX54"/>
    <mergeCell ref="AY53:AY54"/>
    <mergeCell ref="AZ53:AZ54"/>
    <mergeCell ref="BA53:BA54"/>
    <mergeCell ref="BB49:BB50"/>
    <mergeCell ref="BC49:BC50"/>
    <mergeCell ref="BD49:BD50"/>
    <mergeCell ref="BF49:BF50"/>
    <mergeCell ref="BG49:BG50"/>
    <mergeCell ref="AS51:AS52"/>
    <mergeCell ref="AT51:AT52"/>
    <mergeCell ref="AU51:AU52"/>
    <mergeCell ref="AV51:AV52"/>
  </mergeCells>
  <phoneticPr fontId="1"/>
  <conditionalFormatting sqref="B11:B30 E11:AK30 F37:AK49">
    <cfRule type="containsBlanks" dxfId="34" priority="31" stopIfTrue="1">
      <formula>LEN(TRIM(B11))=0</formula>
    </cfRule>
  </conditionalFormatting>
  <conditionalFormatting sqref="G33:AK33">
    <cfRule type="containsBlanks" dxfId="33" priority="29" stopIfTrue="1">
      <formula>LEN(TRIM(G33))=0</formula>
    </cfRule>
  </conditionalFormatting>
  <conditionalFormatting sqref="G53:V53">
    <cfRule type="containsBlanks" dxfId="32" priority="28" stopIfTrue="1">
      <formula>LEN(TRIM(G53))=0</formula>
    </cfRule>
  </conditionalFormatting>
  <conditionalFormatting sqref="AE5 AM5">
    <cfRule type="containsBlanks" dxfId="31" priority="25" stopIfTrue="1">
      <formula>LEN(TRIM(AE5))=0</formula>
    </cfRule>
  </conditionalFormatting>
  <conditionalFormatting sqref="AU9:AU18 AS9:AS18 AS49:AS54 AU49:AU54 BF3 BF5">
    <cfRule type="containsBlanks" dxfId="30" priority="10">
      <formula>LEN(TRIM(AS3))=0</formula>
    </cfRule>
  </conditionalFormatting>
  <conditionalFormatting sqref="G36:AK36 G7:AK10">
    <cfRule type="expression" dxfId="29" priority="2" stopIfTrue="1">
      <formula>WEEKDAY(G7,1)=1</formula>
    </cfRule>
    <cfRule type="expression" dxfId="28" priority="27" stopIfTrue="1">
      <formula>WEEKDAY(G7,1)=7</formula>
    </cfRule>
  </conditionalFormatting>
  <conditionalFormatting sqref="G7:AK10">
    <cfRule type="expression" dxfId="27" priority="3">
      <formula>COUNTIF(祝日1,G7)=1</formula>
    </cfRule>
  </conditionalFormatting>
  <conditionalFormatting sqref="G36:AK36">
    <cfRule type="expression" dxfId="26" priority="26" stopIfTrue="1">
      <formula>COUNTIF(祝日1,G36)=1</formula>
    </cfRule>
  </conditionalFormatting>
  <conditionalFormatting sqref="AV9:AV18 AZ9:AZ18 BB9:BB18 BG9:BG18 AV49:AV54 BF49:BG54">
    <cfRule type="containsBlanks" dxfId="25" priority="1">
      <formula>LEN(TRIM(AV9))=0</formula>
    </cfRule>
  </conditionalFormatting>
  <dataValidations count="6">
    <dataValidation type="list" allowBlank="1" showInputMessage="1" showErrorMessage="1" sqref="WWP983080:WXT983080 KE33:LI33 UA33:VE33 ADW33:AFA33 ANS33:AOW33 AXO33:AYS33 BHK33:BIO33 BRG33:BSK33 CBC33:CCG33 CKY33:CMC33 CUU33:CVY33 DEQ33:DFU33 DOM33:DPQ33 DYI33:DZM33 EIE33:EJI33 ESA33:ETE33 FBW33:FDA33 FLS33:FMW33 FVO33:FWS33 GFK33:GGO33 GPG33:GQK33 GZC33:HAG33 HIY33:HKC33 HSU33:HTY33 ICQ33:IDU33 IMM33:INQ33 IWI33:IXM33 JGE33:JHI33 JQA33:JRE33 JZW33:KBA33 KJS33:KKW33 KTO33:KUS33 LDK33:LEO33 LNG33:LOK33 LXC33:LYG33 MGY33:MIC33 MQU33:MRY33 NAQ33:NBU33 NKM33:NLQ33 NUI33:NVM33 OEE33:OFI33 OOA33:OPE33 OXW33:OZA33 PHS33:PIW33 PRO33:PSS33 QBK33:QCO33 QLG33:QMK33 QVC33:QWG33 REY33:RGC33 ROU33:RPY33 RYQ33:RZU33 SIM33:SJQ33 SSI33:STM33 TCE33:TDI33 TMA33:TNE33 TVW33:TXA33 UFS33:UGW33 UPO33:UQS33 UZK33:VAO33 VJG33:VKK33 VTC33:VUG33 WCY33:WEC33 WMU33:WNY33 WWQ33:WXU33 F65576:AK65576 KD65576:LH65576 TZ65576:VD65576 ADV65576:AEZ65576 ANR65576:AOV65576 AXN65576:AYR65576 BHJ65576:BIN65576 BRF65576:BSJ65576 CBB65576:CCF65576 CKX65576:CMB65576 CUT65576:CVX65576 DEP65576:DFT65576 DOL65576:DPP65576 DYH65576:DZL65576 EID65576:EJH65576 ERZ65576:ETD65576 FBV65576:FCZ65576 FLR65576:FMV65576 FVN65576:FWR65576 GFJ65576:GGN65576 GPF65576:GQJ65576 GZB65576:HAF65576 HIX65576:HKB65576 HST65576:HTX65576 ICP65576:IDT65576 IML65576:INP65576 IWH65576:IXL65576 JGD65576:JHH65576 JPZ65576:JRD65576 JZV65576:KAZ65576 KJR65576:KKV65576 KTN65576:KUR65576 LDJ65576:LEN65576 LNF65576:LOJ65576 LXB65576:LYF65576 MGX65576:MIB65576 MQT65576:MRX65576 NAP65576:NBT65576 NKL65576:NLP65576 NUH65576:NVL65576 OED65576:OFH65576 ONZ65576:OPD65576 OXV65576:OYZ65576 PHR65576:PIV65576 PRN65576:PSR65576 QBJ65576:QCN65576 QLF65576:QMJ65576 QVB65576:QWF65576 REX65576:RGB65576 ROT65576:RPX65576 RYP65576:RZT65576 SIL65576:SJP65576 SSH65576:STL65576 TCD65576:TDH65576 TLZ65576:TND65576 TVV65576:TWZ65576 UFR65576:UGV65576 UPN65576:UQR65576 UZJ65576:VAN65576 VJF65576:VKJ65576 VTB65576:VUF65576 WCX65576:WEB65576 WMT65576:WNX65576 WWP65576:WXT65576 F131112:AK131112 KD131112:LH131112 TZ131112:VD131112 ADV131112:AEZ131112 ANR131112:AOV131112 AXN131112:AYR131112 BHJ131112:BIN131112 BRF131112:BSJ131112 CBB131112:CCF131112 CKX131112:CMB131112 CUT131112:CVX131112 DEP131112:DFT131112 DOL131112:DPP131112 DYH131112:DZL131112 EID131112:EJH131112 ERZ131112:ETD131112 FBV131112:FCZ131112 FLR131112:FMV131112 FVN131112:FWR131112 GFJ131112:GGN131112 GPF131112:GQJ131112 GZB131112:HAF131112 HIX131112:HKB131112 HST131112:HTX131112 ICP131112:IDT131112 IML131112:INP131112 IWH131112:IXL131112 JGD131112:JHH131112 JPZ131112:JRD131112 JZV131112:KAZ131112 KJR131112:KKV131112 KTN131112:KUR131112 LDJ131112:LEN131112 LNF131112:LOJ131112 LXB131112:LYF131112 MGX131112:MIB131112 MQT131112:MRX131112 NAP131112:NBT131112 NKL131112:NLP131112 NUH131112:NVL131112 OED131112:OFH131112 ONZ131112:OPD131112 OXV131112:OYZ131112 PHR131112:PIV131112 PRN131112:PSR131112 QBJ131112:QCN131112 QLF131112:QMJ131112 QVB131112:QWF131112 REX131112:RGB131112 ROT131112:RPX131112 RYP131112:RZT131112 SIL131112:SJP131112 SSH131112:STL131112 TCD131112:TDH131112 TLZ131112:TND131112 TVV131112:TWZ131112 UFR131112:UGV131112 UPN131112:UQR131112 UZJ131112:VAN131112 VJF131112:VKJ131112 VTB131112:VUF131112 WCX131112:WEB131112 WMT131112:WNX131112 WWP131112:WXT131112 F196648:AK196648 KD196648:LH196648 TZ196648:VD196648 ADV196648:AEZ196648 ANR196648:AOV196648 AXN196648:AYR196648 BHJ196648:BIN196648 BRF196648:BSJ196648 CBB196648:CCF196648 CKX196648:CMB196648 CUT196648:CVX196648 DEP196648:DFT196648 DOL196648:DPP196648 DYH196648:DZL196648 EID196648:EJH196648 ERZ196648:ETD196648 FBV196648:FCZ196648 FLR196648:FMV196648 FVN196648:FWR196648 GFJ196648:GGN196648 GPF196648:GQJ196648 GZB196648:HAF196648 HIX196648:HKB196648 HST196648:HTX196648 ICP196648:IDT196648 IML196648:INP196648 IWH196648:IXL196648 JGD196648:JHH196648 JPZ196648:JRD196648 JZV196648:KAZ196648 KJR196648:KKV196648 KTN196648:KUR196648 LDJ196648:LEN196648 LNF196648:LOJ196648 LXB196648:LYF196648 MGX196648:MIB196648 MQT196648:MRX196648 NAP196648:NBT196648 NKL196648:NLP196648 NUH196648:NVL196648 OED196648:OFH196648 ONZ196648:OPD196648 OXV196648:OYZ196648 PHR196648:PIV196648 PRN196648:PSR196648 QBJ196648:QCN196648 QLF196648:QMJ196648 QVB196648:QWF196648 REX196648:RGB196648 ROT196648:RPX196648 RYP196648:RZT196648 SIL196648:SJP196648 SSH196648:STL196648 TCD196648:TDH196648 TLZ196648:TND196648 TVV196648:TWZ196648 UFR196648:UGV196648 UPN196648:UQR196648 UZJ196648:VAN196648 VJF196648:VKJ196648 VTB196648:VUF196648 WCX196648:WEB196648 WMT196648:WNX196648 WWP196648:WXT196648 F262184:AK262184 KD262184:LH262184 TZ262184:VD262184 ADV262184:AEZ262184 ANR262184:AOV262184 AXN262184:AYR262184 BHJ262184:BIN262184 BRF262184:BSJ262184 CBB262184:CCF262184 CKX262184:CMB262184 CUT262184:CVX262184 DEP262184:DFT262184 DOL262184:DPP262184 DYH262184:DZL262184 EID262184:EJH262184 ERZ262184:ETD262184 FBV262184:FCZ262184 FLR262184:FMV262184 FVN262184:FWR262184 GFJ262184:GGN262184 GPF262184:GQJ262184 GZB262184:HAF262184 HIX262184:HKB262184 HST262184:HTX262184 ICP262184:IDT262184 IML262184:INP262184 IWH262184:IXL262184 JGD262184:JHH262184 JPZ262184:JRD262184 JZV262184:KAZ262184 KJR262184:KKV262184 KTN262184:KUR262184 LDJ262184:LEN262184 LNF262184:LOJ262184 LXB262184:LYF262184 MGX262184:MIB262184 MQT262184:MRX262184 NAP262184:NBT262184 NKL262184:NLP262184 NUH262184:NVL262184 OED262184:OFH262184 ONZ262184:OPD262184 OXV262184:OYZ262184 PHR262184:PIV262184 PRN262184:PSR262184 QBJ262184:QCN262184 QLF262184:QMJ262184 QVB262184:QWF262184 REX262184:RGB262184 ROT262184:RPX262184 RYP262184:RZT262184 SIL262184:SJP262184 SSH262184:STL262184 TCD262184:TDH262184 TLZ262184:TND262184 TVV262184:TWZ262184 UFR262184:UGV262184 UPN262184:UQR262184 UZJ262184:VAN262184 VJF262184:VKJ262184 VTB262184:VUF262184 WCX262184:WEB262184 WMT262184:WNX262184 WWP262184:WXT262184 F327720:AK327720 KD327720:LH327720 TZ327720:VD327720 ADV327720:AEZ327720 ANR327720:AOV327720 AXN327720:AYR327720 BHJ327720:BIN327720 BRF327720:BSJ327720 CBB327720:CCF327720 CKX327720:CMB327720 CUT327720:CVX327720 DEP327720:DFT327720 DOL327720:DPP327720 DYH327720:DZL327720 EID327720:EJH327720 ERZ327720:ETD327720 FBV327720:FCZ327720 FLR327720:FMV327720 FVN327720:FWR327720 GFJ327720:GGN327720 GPF327720:GQJ327720 GZB327720:HAF327720 HIX327720:HKB327720 HST327720:HTX327720 ICP327720:IDT327720 IML327720:INP327720 IWH327720:IXL327720 JGD327720:JHH327720 JPZ327720:JRD327720 JZV327720:KAZ327720 KJR327720:KKV327720 KTN327720:KUR327720 LDJ327720:LEN327720 LNF327720:LOJ327720 LXB327720:LYF327720 MGX327720:MIB327720 MQT327720:MRX327720 NAP327720:NBT327720 NKL327720:NLP327720 NUH327720:NVL327720 OED327720:OFH327720 ONZ327720:OPD327720 OXV327720:OYZ327720 PHR327720:PIV327720 PRN327720:PSR327720 QBJ327720:QCN327720 QLF327720:QMJ327720 QVB327720:QWF327720 REX327720:RGB327720 ROT327720:RPX327720 RYP327720:RZT327720 SIL327720:SJP327720 SSH327720:STL327720 TCD327720:TDH327720 TLZ327720:TND327720 TVV327720:TWZ327720 UFR327720:UGV327720 UPN327720:UQR327720 UZJ327720:VAN327720 VJF327720:VKJ327720 VTB327720:VUF327720 WCX327720:WEB327720 WMT327720:WNX327720 WWP327720:WXT327720 F393256:AK393256 KD393256:LH393256 TZ393256:VD393256 ADV393256:AEZ393256 ANR393256:AOV393256 AXN393256:AYR393256 BHJ393256:BIN393256 BRF393256:BSJ393256 CBB393256:CCF393256 CKX393256:CMB393256 CUT393256:CVX393256 DEP393256:DFT393256 DOL393256:DPP393256 DYH393256:DZL393256 EID393256:EJH393256 ERZ393256:ETD393256 FBV393256:FCZ393256 FLR393256:FMV393256 FVN393256:FWR393256 GFJ393256:GGN393256 GPF393256:GQJ393256 GZB393256:HAF393256 HIX393256:HKB393256 HST393256:HTX393256 ICP393256:IDT393256 IML393256:INP393256 IWH393256:IXL393256 JGD393256:JHH393256 JPZ393256:JRD393256 JZV393256:KAZ393256 KJR393256:KKV393256 KTN393256:KUR393256 LDJ393256:LEN393256 LNF393256:LOJ393256 LXB393256:LYF393256 MGX393256:MIB393256 MQT393256:MRX393256 NAP393256:NBT393256 NKL393256:NLP393256 NUH393256:NVL393256 OED393256:OFH393256 ONZ393256:OPD393256 OXV393256:OYZ393256 PHR393256:PIV393256 PRN393256:PSR393256 QBJ393256:QCN393256 QLF393256:QMJ393256 QVB393256:QWF393256 REX393256:RGB393256 ROT393256:RPX393256 RYP393256:RZT393256 SIL393256:SJP393256 SSH393256:STL393256 TCD393256:TDH393256 TLZ393256:TND393256 TVV393256:TWZ393256 UFR393256:UGV393256 UPN393256:UQR393256 UZJ393256:VAN393256 VJF393256:VKJ393256 VTB393256:VUF393256 WCX393256:WEB393256 WMT393256:WNX393256 WWP393256:WXT393256 F458792:AK458792 KD458792:LH458792 TZ458792:VD458792 ADV458792:AEZ458792 ANR458792:AOV458792 AXN458792:AYR458792 BHJ458792:BIN458792 BRF458792:BSJ458792 CBB458792:CCF458792 CKX458792:CMB458792 CUT458792:CVX458792 DEP458792:DFT458792 DOL458792:DPP458792 DYH458792:DZL458792 EID458792:EJH458792 ERZ458792:ETD458792 FBV458792:FCZ458792 FLR458792:FMV458792 FVN458792:FWR458792 GFJ458792:GGN458792 GPF458792:GQJ458792 GZB458792:HAF458792 HIX458792:HKB458792 HST458792:HTX458792 ICP458792:IDT458792 IML458792:INP458792 IWH458792:IXL458792 JGD458792:JHH458792 JPZ458792:JRD458792 JZV458792:KAZ458792 KJR458792:KKV458792 KTN458792:KUR458792 LDJ458792:LEN458792 LNF458792:LOJ458792 LXB458792:LYF458792 MGX458792:MIB458792 MQT458792:MRX458792 NAP458792:NBT458792 NKL458792:NLP458792 NUH458792:NVL458792 OED458792:OFH458792 ONZ458792:OPD458792 OXV458792:OYZ458792 PHR458792:PIV458792 PRN458792:PSR458792 QBJ458792:QCN458792 QLF458792:QMJ458792 QVB458792:QWF458792 REX458792:RGB458792 ROT458792:RPX458792 RYP458792:RZT458792 SIL458792:SJP458792 SSH458792:STL458792 TCD458792:TDH458792 TLZ458792:TND458792 TVV458792:TWZ458792 UFR458792:UGV458792 UPN458792:UQR458792 UZJ458792:VAN458792 VJF458792:VKJ458792 VTB458792:VUF458792 WCX458792:WEB458792 WMT458792:WNX458792 WWP458792:WXT458792 F524328:AK524328 KD524328:LH524328 TZ524328:VD524328 ADV524328:AEZ524328 ANR524328:AOV524328 AXN524328:AYR524328 BHJ524328:BIN524328 BRF524328:BSJ524328 CBB524328:CCF524328 CKX524328:CMB524328 CUT524328:CVX524328 DEP524328:DFT524328 DOL524328:DPP524328 DYH524328:DZL524328 EID524328:EJH524328 ERZ524328:ETD524328 FBV524328:FCZ524328 FLR524328:FMV524328 FVN524328:FWR524328 GFJ524328:GGN524328 GPF524328:GQJ524328 GZB524328:HAF524328 HIX524328:HKB524328 HST524328:HTX524328 ICP524328:IDT524328 IML524328:INP524328 IWH524328:IXL524328 JGD524328:JHH524328 JPZ524328:JRD524328 JZV524328:KAZ524328 KJR524328:KKV524328 KTN524328:KUR524328 LDJ524328:LEN524328 LNF524328:LOJ524328 LXB524328:LYF524328 MGX524328:MIB524328 MQT524328:MRX524328 NAP524328:NBT524328 NKL524328:NLP524328 NUH524328:NVL524328 OED524328:OFH524328 ONZ524328:OPD524328 OXV524328:OYZ524328 PHR524328:PIV524328 PRN524328:PSR524328 QBJ524328:QCN524328 QLF524328:QMJ524328 QVB524328:QWF524328 REX524328:RGB524328 ROT524328:RPX524328 RYP524328:RZT524328 SIL524328:SJP524328 SSH524328:STL524328 TCD524328:TDH524328 TLZ524328:TND524328 TVV524328:TWZ524328 UFR524328:UGV524328 UPN524328:UQR524328 UZJ524328:VAN524328 VJF524328:VKJ524328 VTB524328:VUF524328 WCX524328:WEB524328 WMT524328:WNX524328 WWP524328:WXT524328 F589864:AK589864 KD589864:LH589864 TZ589864:VD589864 ADV589864:AEZ589864 ANR589864:AOV589864 AXN589864:AYR589864 BHJ589864:BIN589864 BRF589864:BSJ589864 CBB589864:CCF589864 CKX589864:CMB589864 CUT589864:CVX589864 DEP589864:DFT589864 DOL589864:DPP589864 DYH589864:DZL589864 EID589864:EJH589864 ERZ589864:ETD589864 FBV589864:FCZ589864 FLR589864:FMV589864 FVN589864:FWR589864 GFJ589864:GGN589864 GPF589864:GQJ589864 GZB589864:HAF589864 HIX589864:HKB589864 HST589864:HTX589864 ICP589864:IDT589864 IML589864:INP589864 IWH589864:IXL589864 JGD589864:JHH589864 JPZ589864:JRD589864 JZV589864:KAZ589864 KJR589864:KKV589864 KTN589864:KUR589864 LDJ589864:LEN589864 LNF589864:LOJ589864 LXB589864:LYF589864 MGX589864:MIB589864 MQT589864:MRX589864 NAP589864:NBT589864 NKL589864:NLP589864 NUH589864:NVL589864 OED589864:OFH589864 ONZ589864:OPD589864 OXV589864:OYZ589864 PHR589864:PIV589864 PRN589864:PSR589864 QBJ589864:QCN589864 QLF589864:QMJ589864 QVB589864:QWF589864 REX589864:RGB589864 ROT589864:RPX589864 RYP589864:RZT589864 SIL589864:SJP589864 SSH589864:STL589864 TCD589864:TDH589864 TLZ589864:TND589864 TVV589864:TWZ589864 UFR589864:UGV589864 UPN589864:UQR589864 UZJ589864:VAN589864 VJF589864:VKJ589864 VTB589864:VUF589864 WCX589864:WEB589864 WMT589864:WNX589864 WWP589864:WXT589864 F655400:AK655400 KD655400:LH655400 TZ655400:VD655400 ADV655400:AEZ655400 ANR655400:AOV655400 AXN655400:AYR655400 BHJ655400:BIN655400 BRF655400:BSJ655400 CBB655400:CCF655400 CKX655400:CMB655400 CUT655400:CVX655400 DEP655400:DFT655400 DOL655400:DPP655400 DYH655400:DZL655400 EID655400:EJH655400 ERZ655400:ETD655400 FBV655400:FCZ655400 FLR655400:FMV655400 FVN655400:FWR655400 GFJ655400:GGN655400 GPF655400:GQJ655400 GZB655400:HAF655400 HIX655400:HKB655400 HST655400:HTX655400 ICP655400:IDT655400 IML655400:INP655400 IWH655400:IXL655400 JGD655400:JHH655400 JPZ655400:JRD655400 JZV655400:KAZ655400 KJR655400:KKV655400 KTN655400:KUR655400 LDJ655400:LEN655400 LNF655400:LOJ655400 LXB655400:LYF655400 MGX655400:MIB655400 MQT655400:MRX655400 NAP655400:NBT655400 NKL655400:NLP655400 NUH655400:NVL655400 OED655400:OFH655400 ONZ655400:OPD655400 OXV655400:OYZ655400 PHR655400:PIV655400 PRN655400:PSR655400 QBJ655400:QCN655400 QLF655400:QMJ655400 QVB655400:QWF655400 REX655400:RGB655400 ROT655400:RPX655400 RYP655400:RZT655400 SIL655400:SJP655400 SSH655400:STL655400 TCD655400:TDH655400 TLZ655400:TND655400 TVV655400:TWZ655400 UFR655400:UGV655400 UPN655400:UQR655400 UZJ655400:VAN655400 VJF655400:VKJ655400 VTB655400:VUF655400 WCX655400:WEB655400 WMT655400:WNX655400 WWP655400:WXT655400 F720936:AK720936 KD720936:LH720936 TZ720936:VD720936 ADV720936:AEZ720936 ANR720936:AOV720936 AXN720936:AYR720936 BHJ720936:BIN720936 BRF720936:BSJ720936 CBB720936:CCF720936 CKX720936:CMB720936 CUT720936:CVX720936 DEP720936:DFT720936 DOL720936:DPP720936 DYH720936:DZL720936 EID720936:EJH720936 ERZ720936:ETD720936 FBV720936:FCZ720936 FLR720936:FMV720936 FVN720936:FWR720936 GFJ720936:GGN720936 GPF720936:GQJ720936 GZB720936:HAF720936 HIX720936:HKB720936 HST720936:HTX720936 ICP720936:IDT720936 IML720936:INP720936 IWH720936:IXL720936 JGD720936:JHH720936 JPZ720936:JRD720936 JZV720936:KAZ720936 KJR720936:KKV720936 KTN720936:KUR720936 LDJ720936:LEN720936 LNF720936:LOJ720936 LXB720936:LYF720936 MGX720936:MIB720936 MQT720936:MRX720936 NAP720936:NBT720936 NKL720936:NLP720936 NUH720936:NVL720936 OED720936:OFH720936 ONZ720936:OPD720936 OXV720936:OYZ720936 PHR720936:PIV720936 PRN720936:PSR720936 QBJ720936:QCN720936 QLF720936:QMJ720936 QVB720936:QWF720936 REX720936:RGB720936 ROT720936:RPX720936 RYP720936:RZT720936 SIL720936:SJP720936 SSH720936:STL720936 TCD720936:TDH720936 TLZ720936:TND720936 TVV720936:TWZ720936 UFR720936:UGV720936 UPN720936:UQR720936 UZJ720936:VAN720936 VJF720936:VKJ720936 VTB720936:VUF720936 WCX720936:WEB720936 WMT720936:WNX720936 WWP720936:WXT720936 F786472:AK786472 KD786472:LH786472 TZ786472:VD786472 ADV786472:AEZ786472 ANR786472:AOV786472 AXN786472:AYR786472 BHJ786472:BIN786472 BRF786472:BSJ786472 CBB786472:CCF786472 CKX786472:CMB786472 CUT786472:CVX786472 DEP786472:DFT786472 DOL786472:DPP786472 DYH786472:DZL786472 EID786472:EJH786472 ERZ786472:ETD786472 FBV786472:FCZ786472 FLR786472:FMV786472 FVN786472:FWR786472 GFJ786472:GGN786472 GPF786472:GQJ786472 GZB786472:HAF786472 HIX786472:HKB786472 HST786472:HTX786472 ICP786472:IDT786472 IML786472:INP786472 IWH786472:IXL786472 JGD786472:JHH786472 JPZ786472:JRD786472 JZV786472:KAZ786472 KJR786472:KKV786472 KTN786472:KUR786472 LDJ786472:LEN786472 LNF786472:LOJ786472 LXB786472:LYF786472 MGX786472:MIB786472 MQT786472:MRX786472 NAP786472:NBT786472 NKL786472:NLP786472 NUH786472:NVL786472 OED786472:OFH786472 ONZ786472:OPD786472 OXV786472:OYZ786472 PHR786472:PIV786472 PRN786472:PSR786472 QBJ786472:QCN786472 QLF786472:QMJ786472 QVB786472:QWF786472 REX786472:RGB786472 ROT786472:RPX786472 RYP786472:RZT786472 SIL786472:SJP786472 SSH786472:STL786472 TCD786472:TDH786472 TLZ786472:TND786472 TVV786472:TWZ786472 UFR786472:UGV786472 UPN786472:UQR786472 UZJ786472:VAN786472 VJF786472:VKJ786472 VTB786472:VUF786472 WCX786472:WEB786472 WMT786472:WNX786472 WWP786472:WXT786472 F852008:AK852008 KD852008:LH852008 TZ852008:VD852008 ADV852008:AEZ852008 ANR852008:AOV852008 AXN852008:AYR852008 BHJ852008:BIN852008 BRF852008:BSJ852008 CBB852008:CCF852008 CKX852008:CMB852008 CUT852008:CVX852008 DEP852008:DFT852008 DOL852008:DPP852008 DYH852008:DZL852008 EID852008:EJH852008 ERZ852008:ETD852008 FBV852008:FCZ852008 FLR852008:FMV852008 FVN852008:FWR852008 GFJ852008:GGN852008 GPF852008:GQJ852008 GZB852008:HAF852008 HIX852008:HKB852008 HST852008:HTX852008 ICP852008:IDT852008 IML852008:INP852008 IWH852008:IXL852008 JGD852008:JHH852008 JPZ852008:JRD852008 JZV852008:KAZ852008 KJR852008:KKV852008 KTN852008:KUR852008 LDJ852008:LEN852008 LNF852008:LOJ852008 LXB852008:LYF852008 MGX852008:MIB852008 MQT852008:MRX852008 NAP852008:NBT852008 NKL852008:NLP852008 NUH852008:NVL852008 OED852008:OFH852008 ONZ852008:OPD852008 OXV852008:OYZ852008 PHR852008:PIV852008 PRN852008:PSR852008 QBJ852008:QCN852008 QLF852008:QMJ852008 QVB852008:QWF852008 REX852008:RGB852008 ROT852008:RPX852008 RYP852008:RZT852008 SIL852008:SJP852008 SSH852008:STL852008 TCD852008:TDH852008 TLZ852008:TND852008 TVV852008:TWZ852008 UFR852008:UGV852008 UPN852008:UQR852008 UZJ852008:VAN852008 VJF852008:VKJ852008 VTB852008:VUF852008 WCX852008:WEB852008 WMT852008:WNX852008 WWP852008:WXT852008 F917544:AK917544 KD917544:LH917544 TZ917544:VD917544 ADV917544:AEZ917544 ANR917544:AOV917544 AXN917544:AYR917544 BHJ917544:BIN917544 BRF917544:BSJ917544 CBB917544:CCF917544 CKX917544:CMB917544 CUT917544:CVX917544 DEP917544:DFT917544 DOL917544:DPP917544 DYH917544:DZL917544 EID917544:EJH917544 ERZ917544:ETD917544 FBV917544:FCZ917544 FLR917544:FMV917544 FVN917544:FWR917544 GFJ917544:GGN917544 GPF917544:GQJ917544 GZB917544:HAF917544 HIX917544:HKB917544 HST917544:HTX917544 ICP917544:IDT917544 IML917544:INP917544 IWH917544:IXL917544 JGD917544:JHH917544 JPZ917544:JRD917544 JZV917544:KAZ917544 KJR917544:KKV917544 KTN917544:KUR917544 LDJ917544:LEN917544 LNF917544:LOJ917544 LXB917544:LYF917544 MGX917544:MIB917544 MQT917544:MRX917544 NAP917544:NBT917544 NKL917544:NLP917544 NUH917544:NVL917544 OED917544:OFH917544 ONZ917544:OPD917544 OXV917544:OYZ917544 PHR917544:PIV917544 PRN917544:PSR917544 QBJ917544:QCN917544 QLF917544:QMJ917544 QVB917544:QWF917544 REX917544:RGB917544 ROT917544:RPX917544 RYP917544:RZT917544 SIL917544:SJP917544 SSH917544:STL917544 TCD917544:TDH917544 TLZ917544:TND917544 TVV917544:TWZ917544 UFR917544:UGV917544 UPN917544:UQR917544 UZJ917544:VAN917544 VJF917544:VKJ917544 VTB917544:VUF917544 WCX917544:WEB917544 WMT917544:WNX917544 WWP917544:WXT917544 F983080:AK983080 KD983080:LH983080 TZ983080:VD983080 ADV983080:AEZ983080 ANR983080:AOV983080 AXN983080:AYR983080 BHJ983080:BIN983080 BRF983080:BSJ983080 CBB983080:CCF983080 CKX983080:CMB983080 CUT983080:CVX983080 DEP983080:DFT983080 DOL983080:DPP983080 DYH983080:DZL983080 EID983080:EJH983080 ERZ983080:ETD983080 FBV983080:FCZ983080 FLR983080:FMV983080 FVN983080:FWR983080 GFJ983080:GGN983080 GPF983080:GQJ983080 GZB983080:HAF983080 HIX983080:HKB983080 HST983080:HTX983080 ICP983080:IDT983080 IML983080:INP983080 IWH983080:IXL983080 JGD983080:JHH983080 JPZ983080:JRD983080 JZV983080:KAZ983080 KJR983080:KKV983080 KTN983080:KUR983080 LDJ983080:LEN983080 LNF983080:LOJ983080 LXB983080:LYF983080 MGX983080:MIB983080 MQT983080:MRX983080 NAP983080:NBT983080 NKL983080:NLP983080 NUH983080:NVL983080 OED983080:OFH983080 ONZ983080:OPD983080 OXV983080:OYZ983080 PHR983080:PIV983080 PRN983080:PSR983080 QBJ983080:QCN983080 QLF983080:QMJ983080 QVB983080:QWF983080 REX983080:RGB983080 ROT983080:RPX983080 RYP983080:RZT983080 SIL983080:SJP983080 SSH983080:STL983080 TCD983080:TDH983080 TLZ983080:TND983080 TVV983080:TWZ983080 UFR983080:UGV983080 UPN983080:UQR983080 UZJ983080:VAN983080 VJF983080:VKJ983080 VTB983080:VUF983080 WCX983080:WEB983080 WMT983080:WNX983080 G33:AK33">
      <formula1>"○"</formula1>
    </dataValidation>
    <dataValidation type="list" allowBlank="1" showInputMessage="1" showErrorMessage="1" sqref="WWP983058:WXT983077 KE11:LI30 UA11:VE30 ADW11:AFA30 ANS11:AOW30 AXO11:AYS30 BHK11:BIO30 BRG11:BSK30 CBC11:CCG30 CKY11:CMC30 CUU11:CVY30 DEQ11:DFU30 DOM11:DPQ30 DYI11:DZM30 EIE11:EJI30 ESA11:ETE30 FBW11:FDA30 FLS11:FMW30 FVO11:FWS30 GFK11:GGO30 GPG11:GQK30 GZC11:HAG30 HIY11:HKC30 HSU11:HTY30 ICQ11:IDU30 IMM11:INQ30 IWI11:IXM30 JGE11:JHI30 JQA11:JRE30 JZW11:KBA30 KJS11:KKW30 KTO11:KUS30 LDK11:LEO30 LNG11:LOK30 LXC11:LYG30 MGY11:MIC30 MQU11:MRY30 NAQ11:NBU30 NKM11:NLQ30 NUI11:NVM30 OEE11:OFI30 OOA11:OPE30 OXW11:OZA30 PHS11:PIW30 PRO11:PSS30 QBK11:QCO30 QLG11:QMK30 QVC11:QWG30 REY11:RGC30 ROU11:RPY30 RYQ11:RZU30 SIM11:SJQ30 SSI11:STM30 TCE11:TDI30 TMA11:TNE30 TVW11:TXA30 UFS11:UGW30 UPO11:UQS30 UZK11:VAO30 VJG11:VKK30 VTC11:VUG30 WCY11:WEC30 WMU11:WNY30 WWQ11:WXU30 F65554:AK65573 KD65554:LH65573 TZ65554:VD65573 ADV65554:AEZ65573 ANR65554:AOV65573 AXN65554:AYR65573 BHJ65554:BIN65573 BRF65554:BSJ65573 CBB65554:CCF65573 CKX65554:CMB65573 CUT65554:CVX65573 DEP65554:DFT65573 DOL65554:DPP65573 DYH65554:DZL65573 EID65554:EJH65573 ERZ65554:ETD65573 FBV65554:FCZ65573 FLR65554:FMV65573 FVN65554:FWR65573 GFJ65554:GGN65573 GPF65554:GQJ65573 GZB65554:HAF65573 HIX65554:HKB65573 HST65554:HTX65573 ICP65554:IDT65573 IML65554:INP65573 IWH65554:IXL65573 JGD65554:JHH65573 JPZ65554:JRD65573 JZV65554:KAZ65573 KJR65554:KKV65573 KTN65554:KUR65573 LDJ65554:LEN65573 LNF65554:LOJ65573 LXB65554:LYF65573 MGX65554:MIB65573 MQT65554:MRX65573 NAP65554:NBT65573 NKL65554:NLP65573 NUH65554:NVL65573 OED65554:OFH65573 ONZ65554:OPD65573 OXV65554:OYZ65573 PHR65554:PIV65573 PRN65554:PSR65573 QBJ65554:QCN65573 QLF65554:QMJ65573 QVB65554:QWF65573 REX65554:RGB65573 ROT65554:RPX65573 RYP65554:RZT65573 SIL65554:SJP65573 SSH65554:STL65573 TCD65554:TDH65573 TLZ65554:TND65573 TVV65554:TWZ65573 UFR65554:UGV65573 UPN65554:UQR65573 UZJ65554:VAN65573 VJF65554:VKJ65573 VTB65554:VUF65573 WCX65554:WEB65573 WMT65554:WNX65573 WWP65554:WXT65573 F131090:AK131109 KD131090:LH131109 TZ131090:VD131109 ADV131090:AEZ131109 ANR131090:AOV131109 AXN131090:AYR131109 BHJ131090:BIN131109 BRF131090:BSJ131109 CBB131090:CCF131109 CKX131090:CMB131109 CUT131090:CVX131109 DEP131090:DFT131109 DOL131090:DPP131109 DYH131090:DZL131109 EID131090:EJH131109 ERZ131090:ETD131109 FBV131090:FCZ131109 FLR131090:FMV131109 FVN131090:FWR131109 GFJ131090:GGN131109 GPF131090:GQJ131109 GZB131090:HAF131109 HIX131090:HKB131109 HST131090:HTX131109 ICP131090:IDT131109 IML131090:INP131109 IWH131090:IXL131109 JGD131090:JHH131109 JPZ131090:JRD131109 JZV131090:KAZ131109 KJR131090:KKV131109 KTN131090:KUR131109 LDJ131090:LEN131109 LNF131090:LOJ131109 LXB131090:LYF131109 MGX131090:MIB131109 MQT131090:MRX131109 NAP131090:NBT131109 NKL131090:NLP131109 NUH131090:NVL131109 OED131090:OFH131109 ONZ131090:OPD131109 OXV131090:OYZ131109 PHR131090:PIV131109 PRN131090:PSR131109 QBJ131090:QCN131109 QLF131090:QMJ131109 QVB131090:QWF131109 REX131090:RGB131109 ROT131090:RPX131109 RYP131090:RZT131109 SIL131090:SJP131109 SSH131090:STL131109 TCD131090:TDH131109 TLZ131090:TND131109 TVV131090:TWZ131109 UFR131090:UGV131109 UPN131090:UQR131109 UZJ131090:VAN131109 VJF131090:VKJ131109 VTB131090:VUF131109 WCX131090:WEB131109 WMT131090:WNX131109 WWP131090:WXT131109 F196626:AK196645 KD196626:LH196645 TZ196626:VD196645 ADV196626:AEZ196645 ANR196626:AOV196645 AXN196626:AYR196645 BHJ196626:BIN196645 BRF196626:BSJ196645 CBB196626:CCF196645 CKX196626:CMB196645 CUT196626:CVX196645 DEP196626:DFT196645 DOL196626:DPP196645 DYH196626:DZL196645 EID196626:EJH196645 ERZ196626:ETD196645 FBV196626:FCZ196645 FLR196626:FMV196645 FVN196626:FWR196645 GFJ196626:GGN196645 GPF196626:GQJ196645 GZB196626:HAF196645 HIX196626:HKB196645 HST196626:HTX196645 ICP196626:IDT196645 IML196626:INP196645 IWH196626:IXL196645 JGD196626:JHH196645 JPZ196626:JRD196645 JZV196626:KAZ196645 KJR196626:KKV196645 KTN196626:KUR196645 LDJ196626:LEN196645 LNF196626:LOJ196645 LXB196626:LYF196645 MGX196626:MIB196645 MQT196626:MRX196645 NAP196626:NBT196645 NKL196626:NLP196645 NUH196626:NVL196645 OED196626:OFH196645 ONZ196626:OPD196645 OXV196626:OYZ196645 PHR196626:PIV196645 PRN196626:PSR196645 QBJ196626:QCN196645 QLF196626:QMJ196645 QVB196626:QWF196645 REX196626:RGB196645 ROT196626:RPX196645 RYP196626:RZT196645 SIL196626:SJP196645 SSH196626:STL196645 TCD196626:TDH196645 TLZ196626:TND196645 TVV196626:TWZ196645 UFR196626:UGV196645 UPN196626:UQR196645 UZJ196626:VAN196645 VJF196626:VKJ196645 VTB196626:VUF196645 WCX196626:WEB196645 WMT196626:WNX196645 WWP196626:WXT196645 F262162:AK262181 KD262162:LH262181 TZ262162:VD262181 ADV262162:AEZ262181 ANR262162:AOV262181 AXN262162:AYR262181 BHJ262162:BIN262181 BRF262162:BSJ262181 CBB262162:CCF262181 CKX262162:CMB262181 CUT262162:CVX262181 DEP262162:DFT262181 DOL262162:DPP262181 DYH262162:DZL262181 EID262162:EJH262181 ERZ262162:ETD262181 FBV262162:FCZ262181 FLR262162:FMV262181 FVN262162:FWR262181 GFJ262162:GGN262181 GPF262162:GQJ262181 GZB262162:HAF262181 HIX262162:HKB262181 HST262162:HTX262181 ICP262162:IDT262181 IML262162:INP262181 IWH262162:IXL262181 JGD262162:JHH262181 JPZ262162:JRD262181 JZV262162:KAZ262181 KJR262162:KKV262181 KTN262162:KUR262181 LDJ262162:LEN262181 LNF262162:LOJ262181 LXB262162:LYF262181 MGX262162:MIB262181 MQT262162:MRX262181 NAP262162:NBT262181 NKL262162:NLP262181 NUH262162:NVL262181 OED262162:OFH262181 ONZ262162:OPD262181 OXV262162:OYZ262181 PHR262162:PIV262181 PRN262162:PSR262181 QBJ262162:QCN262181 QLF262162:QMJ262181 QVB262162:QWF262181 REX262162:RGB262181 ROT262162:RPX262181 RYP262162:RZT262181 SIL262162:SJP262181 SSH262162:STL262181 TCD262162:TDH262181 TLZ262162:TND262181 TVV262162:TWZ262181 UFR262162:UGV262181 UPN262162:UQR262181 UZJ262162:VAN262181 VJF262162:VKJ262181 VTB262162:VUF262181 WCX262162:WEB262181 WMT262162:WNX262181 WWP262162:WXT262181 F327698:AK327717 KD327698:LH327717 TZ327698:VD327717 ADV327698:AEZ327717 ANR327698:AOV327717 AXN327698:AYR327717 BHJ327698:BIN327717 BRF327698:BSJ327717 CBB327698:CCF327717 CKX327698:CMB327717 CUT327698:CVX327717 DEP327698:DFT327717 DOL327698:DPP327717 DYH327698:DZL327717 EID327698:EJH327717 ERZ327698:ETD327717 FBV327698:FCZ327717 FLR327698:FMV327717 FVN327698:FWR327717 GFJ327698:GGN327717 GPF327698:GQJ327717 GZB327698:HAF327717 HIX327698:HKB327717 HST327698:HTX327717 ICP327698:IDT327717 IML327698:INP327717 IWH327698:IXL327717 JGD327698:JHH327717 JPZ327698:JRD327717 JZV327698:KAZ327717 KJR327698:KKV327717 KTN327698:KUR327717 LDJ327698:LEN327717 LNF327698:LOJ327717 LXB327698:LYF327717 MGX327698:MIB327717 MQT327698:MRX327717 NAP327698:NBT327717 NKL327698:NLP327717 NUH327698:NVL327717 OED327698:OFH327717 ONZ327698:OPD327717 OXV327698:OYZ327717 PHR327698:PIV327717 PRN327698:PSR327717 QBJ327698:QCN327717 QLF327698:QMJ327717 QVB327698:QWF327717 REX327698:RGB327717 ROT327698:RPX327717 RYP327698:RZT327717 SIL327698:SJP327717 SSH327698:STL327717 TCD327698:TDH327717 TLZ327698:TND327717 TVV327698:TWZ327717 UFR327698:UGV327717 UPN327698:UQR327717 UZJ327698:VAN327717 VJF327698:VKJ327717 VTB327698:VUF327717 WCX327698:WEB327717 WMT327698:WNX327717 WWP327698:WXT327717 F393234:AK393253 KD393234:LH393253 TZ393234:VD393253 ADV393234:AEZ393253 ANR393234:AOV393253 AXN393234:AYR393253 BHJ393234:BIN393253 BRF393234:BSJ393253 CBB393234:CCF393253 CKX393234:CMB393253 CUT393234:CVX393253 DEP393234:DFT393253 DOL393234:DPP393253 DYH393234:DZL393253 EID393234:EJH393253 ERZ393234:ETD393253 FBV393234:FCZ393253 FLR393234:FMV393253 FVN393234:FWR393253 GFJ393234:GGN393253 GPF393234:GQJ393253 GZB393234:HAF393253 HIX393234:HKB393253 HST393234:HTX393253 ICP393234:IDT393253 IML393234:INP393253 IWH393234:IXL393253 JGD393234:JHH393253 JPZ393234:JRD393253 JZV393234:KAZ393253 KJR393234:KKV393253 KTN393234:KUR393253 LDJ393234:LEN393253 LNF393234:LOJ393253 LXB393234:LYF393253 MGX393234:MIB393253 MQT393234:MRX393253 NAP393234:NBT393253 NKL393234:NLP393253 NUH393234:NVL393253 OED393234:OFH393253 ONZ393234:OPD393253 OXV393234:OYZ393253 PHR393234:PIV393253 PRN393234:PSR393253 QBJ393234:QCN393253 QLF393234:QMJ393253 QVB393234:QWF393253 REX393234:RGB393253 ROT393234:RPX393253 RYP393234:RZT393253 SIL393234:SJP393253 SSH393234:STL393253 TCD393234:TDH393253 TLZ393234:TND393253 TVV393234:TWZ393253 UFR393234:UGV393253 UPN393234:UQR393253 UZJ393234:VAN393253 VJF393234:VKJ393253 VTB393234:VUF393253 WCX393234:WEB393253 WMT393234:WNX393253 WWP393234:WXT393253 F458770:AK458789 KD458770:LH458789 TZ458770:VD458789 ADV458770:AEZ458789 ANR458770:AOV458789 AXN458770:AYR458789 BHJ458770:BIN458789 BRF458770:BSJ458789 CBB458770:CCF458789 CKX458770:CMB458789 CUT458770:CVX458789 DEP458770:DFT458789 DOL458770:DPP458789 DYH458770:DZL458789 EID458770:EJH458789 ERZ458770:ETD458789 FBV458770:FCZ458789 FLR458770:FMV458789 FVN458770:FWR458789 GFJ458770:GGN458789 GPF458770:GQJ458789 GZB458770:HAF458789 HIX458770:HKB458789 HST458770:HTX458789 ICP458770:IDT458789 IML458770:INP458789 IWH458770:IXL458789 JGD458770:JHH458789 JPZ458770:JRD458789 JZV458770:KAZ458789 KJR458770:KKV458789 KTN458770:KUR458789 LDJ458770:LEN458789 LNF458770:LOJ458789 LXB458770:LYF458789 MGX458770:MIB458789 MQT458770:MRX458789 NAP458770:NBT458789 NKL458770:NLP458789 NUH458770:NVL458789 OED458770:OFH458789 ONZ458770:OPD458789 OXV458770:OYZ458789 PHR458770:PIV458789 PRN458770:PSR458789 QBJ458770:QCN458789 QLF458770:QMJ458789 QVB458770:QWF458789 REX458770:RGB458789 ROT458770:RPX458789 RYP458770:RZT458789 SIL458770:SJP458789 SSH458770:STL458789 TCD458770:TDH458789 TLZ458770:TND458789 TVV458770:TWZ458789 UFR458770:UGV458789 UPN458770:UQR458789 UZJ458770:VAN458789 VJF458770:VKJ458789 VTB458770:VUF458789 WCX458770:WEB458789 WMT458770:WNX458789 WWP458770:WXT458789 F524306:AK524325 KD524306:LH524325 TZ524306:VD524325 ADV524306:AEZ524325 ANR524306:AOV524325 AXN524306:AYR524325 BHJ524306:BIN524325 BRF524306:BSJ524325 CBB524306:CCF524325 CKX524306:CMB524325 CUT524306:CVX524325 DEP524306:DFT524325 DOL524306:DPP524325 DYH524306:DZL524325 EID524306:EJH524325 ERZ524306:ETD524325 FBV524306:FCZ524325 FLR524306:FMV524325 FVN524306:FWR524325 GFJ524306:GGN524325 GPF524306:GQJ524325 GZB524306:HAF524325 HIX524306:HKB524325 HST524306:HTX524325 ICP524306:IDT524325 IML524306:INP524325 IWH524306:IXL524325 JGD524306:JHH524325 JPZ524306:JRD524325 JZV524306:KAZ524325 KJR524306:KKV524325 KTN524306:KUR524325 LDJ524306:LEN524325 LNF524306:LOJ524325 LXB524306:LYF524325 MGX524306:MIB524325 MQT524306:MRX524325 NAP524306:NBT524325 NKL524306:NLP524325 NUH524306:NVL524325 OED524306:OFH524325 ONZ524306:OPD524325 OXV524306:OYZ524325 PHR524306:PIV524325 PRN524306:PSR524325 QBJ524306:QCN524325 QLF524306:QMJ524325 QVB524306:QWF524325 REX524306:RGB524325 ROT524306:RPX524325 RYP524306:RZT524325 SIL524306:SJP524325 SSH524306:STL524325 TCD524306:TDH524325 TLZ524306:TND524325 TVV524306:TWZ524325 UFR524306:UGV524325 UPN524306:UQR524325 UZJ524306:VAN524325 VJF524306:VKJ524325 VTB524306:VUF524325 WCX524306:WEB524325 WMT524306:WNX524325 WWP524306:WXT524325 F589842:AK589861 KD589842:LH589861 TZ589842:VD589861 ADV589842:AEZ589861 ANR589842:AOV589861 AXN589842:AYR589861 BHJ589842:BIN589861 BRF589842:BSJ589861 CBB589842:CCF589861 CKX589842:CMB589861 CUT589842:CVX589861 DEP589842:DFT589861 DOL589842:DPP589861 DYH589842:DZL589861 EID589842:EJH589861 ERZ589842:ETD589861 FBV589842:FCZ589861 FLR589842:FMV589861 FVN589842:FWR589861 GFJ589842:GGN589861 GPF589842:GQJ589861 GZB589842:HAF589861 HIX589842:HKB589861 HST589842:HTX589861 ICP589842:IDT589861 IML589842:INP589861 IWH589842:IXL589861 JGD589842:JHH589861 JPZ589842:JRD589861 JZV589842:KAZ589861 KJR589842:KKV589861 KTN589842:KUR589861 LDJ589842:LEN589861 LNF589842:LOJ589861 LXB589842:LYF589861 MGX589842:MIB589861 MQT589842:MRX589861 NAP589842:NBT589861 NKL589842:NLP589861 NUH589842:NVL589861 OED589842:OFH589861 ONZ589842:OPD589861 OXV589842:OYZ589861 PHR589842:PIV589861 PRN589842:PSR589861 QBJ589842:QCN589861 QLF589842:QMJ589861 QVB589842:QWF589861 REX589842:RGB589861 ROT589842:RPX589861 RYP589842:RZT589861 SIL589842:SJP589861 SSH589842:STL589861 TCD589842:TDH589861 TLZ589842:TND589861 TVV589842:TWZ589861 UFR589842:UGV589861 UPN589842:UQR589861 UZJ589842:VAN589861 VJF589842:VKJ589861 VTB589842:VUF589861 WCX589842:WEB589861 WMT589842:WNX589861 WWP589842:WXT589861 F655378:AK655397 KD655378:LH655397 TZ655378:VD655397 ADV655378:AEZ655397 ANR655378:AOV655397 AXN655378:AYR655397 BHJ655378:BIN655397 BRF655378:BSJ655397 CBB655378:CCF655397 CKX655378:CMB655397 CUT655378:CVX655397 DEP655378:DFT655397 DOL655378:DPP655397 DYH655378:DZL655397 EID655378:EJH655397 ERZ655378:ETD655397 FBV655378:FCZ655397 FLR655378:FMV655397 FVN655378:FWR655397 GFJ655378:GGN655397 GPF655378:GQJ655397 GZB655378:HAF655397 HIX655378:HKB655397 HST655378:HTX655397 ICP655378:IDT655397 IML655378:INP655397 IWH655378:IXL655397 JGD655378:JHH655397 JPZ655378:JRD655397 JZV655378:KAZ655397 KJR655378:KKV655397 KTN655378:KUR655397 LDJ655378:LEN655397 LNF655378:LOJ655397 LXB655378:LYF655397 MGX655378:MIB655397 MQT655378:MRX655397 NAP655378:NBT655397 NKL655378:NLP655397 NUH655378:NVL655397 OED655378:OFH655397 ONZ655378:OPD655397 OXV655378:OYZ655397 PHR655378:PIV655397 PRN655378:PSR655397 QBJ655378:QCN655397 QLF655378:QMJ655397 QVB655378:QWF655397 REX655378:RGB655397 ROT655378:RPX655397 RYP655378:RZT655397 SIL655378:SJP655397 SSH655378:STL655397 TCD655378:TDH655397 TLZ655378:TND655397 TVV655378:TWZ655397 UFR655378:UGV655397 UPN655378:UQR655397 UZJ655378:VAN655397 VJF655378:VKJ655397 VTB655378:VUF655397 WCX655378:WEB655397 WMT655378:WNX655397 WWP655378:WXT655397 F720914:AK720933 KD720914:LH720933 TZ720914:VD720933 ADV720914:AEZ720933 ANR720914:AOV720933 AXN720914:AYR720933 BHJ720914:BIN720933 BRF720914:BSJ720933 CBB720914:CCF720933 CKX720914:CMB720933 CUT720914:CVX720933 DEP720914:DFT720933 DOL720914:DPP720933 DYH720914:DZL720933 EID720914:EJH720933 ERZ720914:ETD720933 FBV720914:FCZ720933 FLR720914:FMV720933 FVN720914:FWR720933 GFJ720914:GGN720933 GPF720914:GQJ720933 GZB720914:HAF720933 HIX720914:HKB720933 HST720914:HTX720933 ICP720914:IDT720933 IML720914:INP720933 IWH720914:IXL720933 JGD720914:JHH720933 JPZ720914:JRD720933 JZV720914:KAZ720933 KJR720914:KKV720933 KTN720914:KUR720933 LDJ720914:LEN720933 LNF720914:LOJ720933 LXB720914:LYF720933 MGX720914:MIB720933 MQT720914:MRX720933 NAP720914:NBT720933 NKL720914:NLP720933 NUH720914:NVL720933 OED720914:OFH720933 ONZ720914:OPD720933 OXV720914:OYZ720933 PHR720914:PIV720933 PRN720914:PSR720933 QBJ720914:QCN720933 QLF720914:QMJ720933 QVB720914:QWF720933 REX720914:RGB720933 ROT720914:RPX720933 RYP720914:RZT720933 SIL720914:SJP720933 SSH720914:STL720933 TCD720914:TDH720933 TLZ720914:TND720933 TVV720914:TWZ720933 UFR720914:UGV720933 UPN720914:UQR720933 UZJ720914:VAN720933 VJF720914:VKJ720933 VTB720914:VUF720933 WCX720914:WEB720933 WMT720914:WNX720933 WWP720914:WXT720933 F786450:AK786469 KD786450:LH786469 TZ786450:VD786469 ADV786450:AEZ786469 ANR786450:AOV786469 AXN786450:AYR786469 BHJ786450:BIN786469 BRF786450:BSJ786469 CBB786450:CCF786469 CKX786450:CMB786469 CUT786450:CVX786469 DEP786450:DFT786469 DOL786450:DPP786469 DYH786450:DZL786469 EID786450:EJH786469 ERZ786450:ETD786469 FBV786450:FCZ786469 FLR786450:FMV786469 FVN786450:FWR786469 GFJ786450:GGN786469 GPF786450:GQJ786469 GZB786450:HAF786469 HIX786450:HKB786469 HST786450:HTX786469 ICP786450:IDT786469 IML786450:INP786469 IWH786450:IXL786469 JGD786450:JHH786469 JPZ786450:JRD786469 JZV786450:KAZ786469 KJR786450:KKV786469 KTN786450:KUR786469 LDJ786450:LEN786469 LNF786450:LOJ786469 LXB786450:LYF786469 MGX786450:MIB786469 MQT786450:MRX786469 NAP786450:NBT786469 NKL786450:NLP786469 NUH786450:NVL786469 OED786450:OFH786469 ONZ786450:OPD786469 OXV786450:OYZ786469 PHR786450:PIV786469 PRN786450:PSR786469 QBJ786450:QCN786469 QLF786450:QMJ786469 QVB786450:QWF786469 REX786450:RGB786469 ROT786450:RPX786469 RYP786450:RZT786469 SIL786450:SJP786469 SSH786450:STL786469 TCD786450:TDH786469 TLZ786450:TND786469 TVV786450:TWZ786469 UFR786450:UGV786469 UPN786450:UQR786469 UZJ786450:VAN786469 VJF786450:VKJ786469 VTB786450:VUF786469 WCX786450:WEB786469 WMT786450:WNX786469 WWP786450:WXT786469 F851986:AK852005 KD851986:LH852005 TZ851986:VD852005 ADV851986:AEZ852005 ANR851986:AOV852005 AXN851986:AYR852005 BHJ851986:BIN852005 BRF851986:BSJ852005 CBB851986:CCF852005 CKX851986:CMB852005 CUT851986:CVX852005 DEP851986:DFT852005 DOL851986:DPP852005 DYH851986:DZL852005 EID851986:EJH852005 ERZ851986:ETD852005 FBV851986:FCZ852005 FLR851986:FMV852005 FVN851986:FWR852005 GFJ851986:GGN852005 GPF851986:GQJ852005 GZB851986:HAF852005 HIX851986:HKB852005 HST851986:HTX852005 ICP851986:IDT852005 IML851986:INP852005 IWH851986:IXL852005 JGD851986:JHH852005 JPZ851986:JRD852005 JZV851986:KAZ852005 KJR851986:KKV852005 KTN851986:KUR852005 LDJ851986:LEN852005 LNF851986:LOJ852005 LXB851986:LYF852005 MGX851986:MIB852005 MQT851986:MRX852005 NAP851986:NBT852005 NKL851986:NLP852005 NUH851986:NVL852005 OED851986:OFH852005 ONZ851986:OPD852005 OXV851986:OYZ852005 PHR851986:PIV852005 PRN851986:PSR852005 QBJ851986:QCN852005 QLF851986:QMJ852005 QVB851986:QWF852005 REX851986:RGB852005 ROT851986:RPX852005 RYP851986:RZT852005 SIL851986:SJP852005 SSH851986:STL852005 TCD851986:TDH852005 TLZ851986:TND852005 TVV851986:TWZ852005 UFR851986:UGV852005 UPN851986:UQR852005 UZJ851986:VAN852005 VJF851986:VKJ852005 VTB851986:VUF852005 WCX851986:WEB852005 WMT851986:WNX852005 WWP851986:WXT852005 F917522:AK917541 KD917522:LH917541 TZ917522:VD917541 ADV917522:AEZ917541 ANR917522:AOV917541 AXN917522:AYR917541 BHJ917522:BIN917541 BRF917522:BSJ917541 CBB917522:CCF917541 CKX917522:CMB917541 CUT917522:CVX917541 DEP917522:DFT917541 DOL917522:DPP917541 DYH917522:DZL917541 EID917522:EJH917541 ERZ917522:ETD917541 FBV917522:FCZ917541 FLR917522:FMV917541 FVN917522:FWR917541 GFJ917522:GGN917541 GPF917522:GQJ917541 GZB917522:HAF917541 HIX917522:HKB917541 HST917522:HTX917541 ICP917522:IDT917541 IML917522:INP917541 IWH917522:IXL917541 JGD917522:JHH917541 JPZ917522:JRD917541 JZV917522:KAZ917541 KJR917522:KKV917541 KTN917522:KUR917541 LDJ917522:LEN917541 LNF917522:LOJ917541 LXB917522:LYF917541 MGX917522:MIB917541 MQT917522:MRX917541 NAP917522:NBT917541 NKL917522:NLP917541 NUH917522:NVL917541 OED917522:OFH917541 ONZ917522:OPD917541 OXV917522:OYZ917541 PHR917522:PIV917541 PRN917522:PSR917541 QBJ917522:QCN917541 QLF917522:QMJ917541 QVB917522:QWF917541 REX917522:RGB917541 ROT917522:RPX917541 RYP917522:RZT917541 SIL917522:SJP917541 SSH917522:STL917541 TCD917522:TDH917541 TLZ917522:TND917541 TVV917522:TWZ917541 UFR917522:UGV917541 UPN917522:UQR917541 UZJ917522:VAN917541 VJF917522:VKJ917541 VTB917522:VUF917541 WCX917522:WEB917541 WMT917522:WNX917541 WWP917522:WXT917541 F983058:AK983077 KD983058:LH983077 TZ983058:VD983077 ADV983058:AEZ983077 ANR983058:AOV983077 AXN983058:AYR983077 BHJ983058:BIN983077 BRF983058:BSJ983077 CBB983058:CCF983077 CKX983058:CMB983077 CUT983058:CVX983077 DEP983058:DFT983077 DOL983058:DPP983077 DYH983058:DZL983077 EID983058:EJH983077 ERZ983058:ETD983077 FBV983058:FCZ983077 FLR983058:FMV983077 FVN983058:FWR983077 GFJ983058:GGN983077 GPF983058:GQJ983077 GZB983058:HAF983077 HIX983058:HKB983077 HST983058:HTX983077 ICP983058:IDT983077 IML983058:INP983077 IWH983058:IXL983077 JGD983058:JHH983077 JPZ983058:JRD983077 JZV983058:KAZ983077 KJR983058:KKV983077 KTN983058:KUR983077 LDJ983058:LEN983077 LNF983058:LOJ983077 LXB983058:LYF983077 MGX983058:MIB983077 MQT983058:MRX983077 NAP983058:NBT983077 NKL983058:NLP983077 NUH983058:NVL983077 OED983058:OFH983077 ONZ983058:OPD983077 OXV983058:OYZ983077 PHR983058:PIV983077 PRN983058:PSR983077 QBJ983058:QCN983077 QLF983058:QMJ983077 QVB983058:QWF983077 REX983058:RGB983077 ROT983058:RPX983077 RYP983058:RZT983077 SIL983058:SJP983077 SSH983058:STL983077 TCD983058:TDH983077 TLZ983058:TND983077 TVV983058:TWZ983077 UFR983058:UGV983077 UPN983058:UQR983077 UZJ983058:VAN983077 VJF983058:VKJ983077 VTB983058:VUF983077 WCX983058:WEB983077 WMT983058:WNX983077 G11:AK30">
      <formula1>$K$68:$K$83</formula1>
    </dataValidation>
    <dataValidation type="list" allowBlank="1" showInputMessage="1" showErrorMessage="1" sqref="WWP983084:WXT983096 KE37:LI49 UA37:VE49 ADW37:AFA49 ANS37:AOW49 AXO37:AYS49 BHK37:BIO49 BRG37:BSK49 CBC37:CCG49 CKY37:CMC49 CUU37:CVY49 DEQ37:DFU49 DOM37:DPQ49 DYI37:DZM49 EIE37:EJI49 ESA37:ETE49 FBW37:FDA49 FLS37:FMW49 FVO37:FWS49 GFK37:GGO49 GPG37:GQK49 GZC37:HAG49 HIY37:HKC49 HSU37:HTY49 ICQ37:IDU49 IMM37:INQ49 IWI37:IXM49 JGE37:JHI49 JQA37:JRE49 JZW37:KBA49 KJS37:KKW49 KTO37:KUS49 LDK37:LEO49 LNG37:LOK49 LXC37:LYG49 MGY37:MIC49 MQU37:MRY49 NAQ37:NBU49 NKM37:NLQ49 NUI37:NVM49 OEE37:OFI49 OOA37:OPE49 OXW37:OZA49 PHS37:PIW49 PRO37:PSS49 QBK37:QCO49 QLG37:QMK49 QVC37:QWG49 REY37:RGC49 ROU37:RPY49 RYQ37:RZU49 SIM37:SJQ49 SSI37:STM49 TCE37:TDI49 TMA37:TNE49 TVW37:TXA49 UFS37:UGW49 UPO37:UQS49 UZK37:VAO49 VJG37:VKK49 VTC37:VUG49 WCY37:WEC49 WMU37:WNY49 WWQ37:WXU49 F65580:AK65592 KD65580:LH65592 TZ65580:VD65592 ADV65580:AEZ65592 ANR65580:AOV65592 AXN65580:AYR65592 BHJ65580:BIN65592 BRF65580:BSJ65592 CBB65580:CCF65592 CKX65580:CMB65592 CUT65580:CVX65592 DEP65580:DFT65592 DOL65580:DPP65592 DYH65580:DZL65592 EID65580:EJH65592 ERZ65580:ETD65592 FBV65580:FCZ65592 FLR65580:FMV65592 FVN65580:FWR65592 GFJ65580:GGN65592 GPF65580:GQJ65592 GZB65580:HAF65592 HIX65580:HKB65592 HST65580:HTX65592 ICP65580:IDT65592 IML65580:INP65592 IWH65580:IXL65592 JGD65580:JHH65592 JPZ65580:JRD65592 JZV65580:KAZ65592 KJR65580:KKV65592 KTN65580:KUR65592 LDJ65580:LEN65592 LNF65580:LOJ65592 LXB65580:LYF65592 MGX65580:MIB65592 MQT65580:MRX65592 NAP65580:NBT65592 NKL65580:NLP65592 NUH65580:NVL65592 OED65580:OFH65592 ONZ65580:OPD65592 OXV65580:OYZ65592 PHR65580:PIV65592 PRN65580:PSR65592 QBJ65580:QCN65592 QLF65580:QMJ65592 QVB65580:QWF65592 REX65580:RGB65592 ROT65580:RPX65592 RYP65580:RZT65592 SIL65580:SJP65592 SSH65580:STL65592 TCD65580:TDH65592 TLZ65580:TND65592 TVV65580:TWZ65592 UFR65580:UGV65592 UPN65580:UQR65592 UZJ65580:VAN65592 VJF65580:VKJ65592 VTB65580:VUF65592 WCX65580:WEB65592 WMT65580:WNX65592 WWP65580:WXT65592 F131116:AK131128 KD131116:LH131128 TZ131116:VD131128 ADV131116:AEZ131128 ANR131116:AOV131128 AXN131116:AYR131128 BHJ131116:BIN131128 BRF131116:BSJ131128 CBB131116:CCF131128 CKX131116:CMB131128 CUT131116:CVX131128 DEP131116:DFT131128 DOL131116:DPP131128 DYH131116:DZL131128 EID131116:EJH131128 ERZ131116:ETD131128 FBV131116:FCZ131128 FLR131116:FMV131128 FVN131116:FWR131128 GFJ131116:GGN131128 GPF131116:GQJ131128 GZB131116:HAF131128 HIX131116:HKB131128 HST131116:HTX131128 ICP131116:IDT131128 IML131116:INP131128 IWH131116:IXL131128 JGD131116:JHH131128 JPZ131116:JRD131128 JZV131116:KAZ131128 KJR131116:KKV131128 KTN131116:KUR131128 LDJ131116:LEN131128 LNF131116:LOJ131128 LXB131116:LYF131128 MGX131116:MIB131128 MQT131116:MRX131128 NAP131116:NBT131128 NKL131116:NLP131128 NUH131116:NVL131128 OED131116:OFH131128 ONZ131116:OPD131128 OXV131116:OYZ131128 PHR131116:PIV131128 PRN131116:PSR131128 QBJ131116:QCN131128 QLF131116:QMJ131128 QVB131116:QWF131128 REX131116:RGB131128 ROT131116:RPX131128 RYP131116:RZT131128 SIL131116:SJP131128 SSH131116:STL131128 TCD131116:TDH131128 TLZ131116:TND131128 TVV131116:TWZ131128 UFR131116:UGV131128 UPN131116:UQR131128 UZJ131116:VAN131128 VJF131116:VKJ131128 VTB131116:VUF131128 WCX131116:WEB131128 WMT131116:WNX131128 WWP131116:WXT131128 F196652:AK196664 KD196652:LH196664 TZ196652:VD196664 ADV196652:AEZ196664 ANR196652:AOV196664 AXN196652:AYR196664 BHJ196652:BIN196664 BRF196652:BSJ196664 CBB196652:CCF196664 CKX196652:CMB196664 CUT196652:CVX196664 DEP196652:DFT196664 DOL196652:DPP196664 DYH196652:DZL196664 EID196652:EJH196664 ERZ196652:ETD196664 FBV196652:FCZ196664 FLR196652:FMV196664 FVN196652:FWR196664 GFJ196652:GGN196664 GPF196652:GQJ196664 GZB196652:HAF196664 HIX196652:HKB196664 HST196652:HTX196664 ICP196652:IDT196664 IML196652:INP196664 IWH196652:IXL196664 JGD196652:JHH196664 JPZ196652:JRD196664 JZV196652:KAZ196664 KJR196652:KKV196664 KTN196652:KUR196664 LDJ196652:LEN196664 LNF196652:LOJ196664 LXB196652:LYF196664 MGX196652:MIB196664 MQT196652:MRX196664 NAP196652:NBT196664 NKL196652:NLP196664 NUH196652:NVL196664 OED196652:OFH196664 ONZ196652:OPD196664 OXV196652:OYZ196664 PHR196652:PIV196664 PRN196652:PSR196664 QBJ196652:QCN196664 QLF196652:QMJ196664 QVB196652:QWF196664 REX196652:RGB196664 ROT196652:RPX196664 RYP196652:RZT196664 SIL196652:SJP196664 SSH196652:STL196664 TCD196652:TDH196664 TLZ196652:TND196664 TVV196652:TWZ196664 UFR196652:UGV196664 UPN196652:UQR196664 UZJ196652:VAN196664 VJF196652:VKJ196664 VTB196652:VUF196664 WCX196652:WEB196664 WMT196652:WNX196664 WWP196652:WXT196664 F262188:AK262200 KD262188:LH262200 TZ262188:VD262200 ADV262188:AEZ262200 ANR262188:AOV262200 AXN262188:AYR262200 BHJ262188:BIN262200 BRF262188:BSJ262200 CBB262188:CCF262200 CKX262188:CMB262200 CUT262188:CVX262200 DEP262188:DFT262200 DOL262188:DPP262200 DYH262188:DZL262200 EID262188:EJH262200 ERZ262188:ETD262200 FBV262188:FCZ262200 FLR262188:FMV262200 FVN262188:FWR262200 GFJ262188:GGN262200 GPF262188:GQJ262200 GZB262188:HAF262200 HIX262188:HKB262200 HST262188:HTX262200 ICP262188:IDT262200 IML262188:INP262200 IWH262188:IXL262200 JGD262188:JHH262200 JPZ262188:JRD262200 JZV262188:KAZ262200 KJR262188:KKV262200 KTN262188:KUR262200 LDJ262188:LEN262200 LNF262188:LOJ262200 LXB262188:LYF262200 MGX262188:MIB262200 MQT262188:MRX262200 NAP262188:NBT262200 NKL262188:NLP262200 NUH262188:NVL262200 OED262188:OFH262200 ONZ262188:OPD262200 OXV262188:OYZ262200 PHR262188:PIV262200 PRN262188:PSR262200 QBJ262188:QCN262200 QLF262188:QMJ262200 QVB262188:QWF262200 REX262188:RGB262200 ROT262188:RPX262200 RYP262188:RZT262200 SIL262188:SJP262200 SSH262188:STL262200 TCD262188:TDH262200 TLZ262188:TND262200 TVV262188:TWZ262200 UFR262188:UGV262200 UPN262188:UQR262200 UZJ262188:VAN262200 VJF262188:VKJ262200 VTB262188:VUF262200 WCX262188:WEB262200 WMT262188:WNX262200 WWP262188:WXT262200 F327724:AK327736 KD327724:LH327736 TZ327724:VD327736 ADV327724:AEZ327736 ANR327724:AOV327736 AXN327724:AYR327736 BHJ327724:BIN327736 BRF327724:BSJ327736 CBB327724:CCF327736 CKX327724:CMB327736 CUT327724:CVX327736 DEP327724:DFT327736 DOL327724:DPP327736 DYH327724:DZL327736 EID327724:EJH327736 ERZ327724:ETD327736 FBV327724:FCZ327736 FLR327724:FMV327736 FVN327724:FWR327736 GFJ327724:GGN327736 GPF327724:GQJ327736 GZB327724:HAF327736 HIX327724:HKB327736 HST327724:HTX327736 ICP327724:IDT327736 IML327724:INP327736 IWH327724:IXL327736 JGD327724:JHH327736 JPZ327724:JRD327736 JZV327724:KAZ327736 KJR327724:KKV327736 KTN327724:KUR327736 LDJ327724:LEN327736 LNF327724:LOJ327736 LXB327724:LYF327736 MGX327724:MIB327736 MQT327724:MRX327736 NAP327724:NBT327736 NKL327724:NLP327736 NUH327724:NVL327736 OED327724:OFH327736 ONZ327724:OPD327736 OXV327724:OYZ327736 PHR327724:PIV327736 PRN327724:PSR327736 QBJ327724:QCN327736 QLF327724:QMJ327736 QVB327724:QWF327736 REX327724:RGB327736 ROT327724:RPX327736 RYP327724:RZT327736 SIL327724:SJP327736 SSH327724:STL327736 TCD327724:TDH327736 TLZ327724:TND327736 TVV327724:TWZ327736 UFR327724:UGV327736 UPN327724:UQR327736 UZJ327724:VAN327736 VJF327724:VKJ327736 VTB327724:VUF327736 WCX327724:WEB327736 WMT327724:WNX327736 WWP327724:WXT327736 F393260:AK393272 KD393260:LH393272 TZ393260:VD393272 ADV393260:AEZ393272 ANR393260:AOV393272 AXN393260:AYR393272 BHJ393260:BIN393272 BRF393260:BSJ393272 CBB393260:CCF393272 CKX393260:CMB393272 CUT393260:CVX393272 DEP393260:DFT393272 DOL393260:DPP393272 DYH393260:DZL393272 EID393260:EJH393272 ERZ393260:ETD393272 FBV393260:FCZ393272 FLR393260:FMV393272 FVN393260:FWR393272 GFJ393260:GGN393272 GPF393260:GQJ393272 GZB393260:HAF393272 HIX393260:HKB393272 HST393260:HTX393272 ICP393260:IDT393272 IML393260:INP393272 IWH393260:IXL393272 JGD393260:JHH393272 JPZ393260:JRD393272 JZV393260:KAZ393272 KJR393260:KKV393272 KTN393260:KUR393272 LDJ393260:LEN393272 LNF393260:LOJ393272 LXB393260:LYF393272 MGX393260:MIB393272 MQT393260:MRX393272 NAP393260:NBT393272 NKL393260:NLP393272 NUH393260:NVL393272 OED393260:OFH393272 ONZ393260:OPD393272 OXV393260:OYZ393272 PHR393260:PIV393272 PRN393260:PSR393272 QBJ393260:QCN393272 QLF393260:QMJ393272 QVB393260:QWF393272 REX393260:RGB393272 ROT393260:RPX393272 RYP393260:RZT393272 SIL393260:SJP393272 SSH393260:STL393272 TCD393260:TDH393272 TLZ393260:TND393272 TVV393260:TWZ393272 UFR393260:UGV393272 UPN393260:UQR393272 UZJ393260:VAN393272 VJF393260:VKJ393272 VTB393260:VUF393272 WCX393260:WEB393272 WMT393260:WNX393272 WWP393260:WXT393272 F458796:AK458808 KD458796:LH458808 TZ458796:VD458808 ADV458796:AEZ458808 ANR458796:AOV458808 AXN458796:AYR458808 BHJ458796:BIN458808 BRF458796:BSJ458808 CBB458796:CCF458808 CKX458796:CMB458808 CUT458796:CVX458808 DEP458796:DFT458808 DOL458796:DPP458808 DYH458796:DZL458808 EID458796:EJH458808 ERZ458796:ETD458808 FBV458796:FCZ458808 FLR458796:FMV458808 FVN458796:FWR458808 GFJ458796:GGN458808 GPF458796:GQJ458808 GZB458796:HAF458808 HIX458796:HKB458808 HST458796:HTX458808 ICP458796:IDT458808 IML458796:INP458808 IWH458796:IXL458808 JGD458796:JHH458808 JPZ458796:JRD458808 JZV458796:KAZ458808 KJR458796:KKV458808 KTN458796:KUR458808 LDJ458796:LEN458808 LNF458796:LOJ458808 LXB458796:LYF458808 MGX458796:MIB458808 MQT458796:MRX458808 NAP458796:NBT458808 NKL458796:NLP458808 NUH458796:NVL458808 OED458796:OFH458808 ONZ458796:OPD458808 OXV458796:OYZ458808 PHR458796:PIV458808 PRN458796:PSR458808 QBJ458796:QCN458808 QLF458796:QMJ458808 QVB458796:QWF458808 REX458796:RGB458808 ROT458796:RPX458808 RYP458796:RZT458808 SIL458796:SJP458808 SSH458796:STL458808 TCD458796:TDH458808 TLZ458796:TND458808 TVV458796:TWZ458808 UFR458796:UGV458808 UPN458796:UQR458808 UZJ458796:VAN458808 VJF458796:VKJ458808 VTB458796:VUF458808 WCX458796:WEB458808 WMT458796:WNX458808 WWP458796:WXT458808 F524332:AK524344 KD524332:LH524344 TZ524332:VD524344 ADV524332:AEZ524344 ANR524332:AOV524344 AXN524332:AYR524344 BHJ524332:BIN524344 BRF524332:BSJ524344 CBB524332:CCF524344 CKX524332:CMB524344 CUT524332:CVX524344 DEP524332:DFT524344 DOL524332:DPP524344 DYH524332:DZL524344 EID524332:EJH524344 ERZ524332:ETD524344 FBV524332:FCZ524344 FLR524332:FMV524344 FVN524332:FWR524344 GFJ524332:GGN524344 GPF524332:GQJ524344 GZB524332:HAF524344 HIX524332:HKB524344 HST524332:HTX524344 ICP524332:IDT524344 IML524332:INP524344 IWH524332:IXL524344 JGD524332:JHH524344 JPZ524332:JRD524344 JZV524332:KAZ524344 KJR524332:KKV524344 KTN524332:KUR524344 LDJ524332:LEN524344 LNF524332:LOJ524344 LXB524332:LYF524344 MGX524332:MIB524344 MQT524332:MRX524344 NAP524332:NBT524344 NKL524332:NLP524344 NUH524332:NVL524344 OED524332:OFH524344 ONZ524332:OPD524344 OXV524332:OYZ524344 PHR524332:PIV524344 PRN524332:PSR524344 QBJ524332:QCN524344 QLF524332:QMJ524344 QVB524332:QWF524344 REX524332:RGB524344 ROT524332:RPX524344 RYP524332:RZT524344 SIL524332:SJP524344 SSH524332:STL524344 TCD524332:TDH524344 TLZ524332:TND524344 TVV524332:TWZ524344 UFR524332:UGV524344 UPN524332:UQR524344 UZJ524332:VAN524344 VJF524332:VKJ524344 VTB524332:VUF524344 WCX524332:WEB524344 WMT524332:WNX524344 WWP524332:WXT524344 F589868:AK589880 KD589868:LH589880 TZ589868:VD589880 ADV589868:AEZ589880 ANR589868:AOV589880 AXN589868:AYR589880 BHJ589868:BIN589880 BRF589868:BSJ589880 CBB589868:CCF589880 CKX589868:CMB589880 CUT589868:CVX589880 DEP589868:DFT589880 DOL589868:DPP589880 DYH589868:DZL589880 EID589868:EJH589880 ERZ589868:ETD589880 FBV589868:FCZ589880 FLR589868:FMV589880 FVN589868:FWR589880 GFJ589868:GGN589880 GPF589868:GQJ589880 GZB589868:HAF589880 HIX589868:HKB589880 HST589868:HTX589880 ICP589868:IDT589880 IML589868:INP589880 IWH589868:IXL589880 JGD589868:JHH589880 JPZ589868:JRD589880 JZV589868:KAZ589880 KJR589868:KKV589880 KTN589868:KUR589880 LDJ589868:LEN589880 LNF589868:LOJ589880 LXB589868:LYF589880 MGX589868:MIB589880 MQT589868:MRX589880 NAP589868:NBT589880 NKL589868:NLP589880 NUH589868:NVL589880 OED589868:OFH589880 ONZ589868:OPD589880 OXV589868:OYZ589880 PHR589868:PIV589880 PRN589868:PSR589880 QBJ589868:QCN589880 QLF589868:QMJ589880 QVB589868:QWF589880 REX589868:RGB589880 ROT589868:RPX589880 RYP589868:RZT589880 SIL589868:SJP589880 SSH589868:STL589880 TCD589868:TDH589880 TLZ589868:TND589880 TVV589868:TWZ589880 UFR589868:UGV589880 UPN589868:UQR589880 UZJ589868:VAN589880 VJF589868:VKJ589880 VTB589868:VUF589880 WCX589868:WEB589880 WMT589868:WNX589880 WWP589868:WXT589880 F655404:AK655416 KD655404:LH655416 TZ655404:VD655416 ADV655404:AEZ655416 ANR655404:AOV655416 AXN655404:AYR655416 BHJ655404:BIN655416 BRF655404:BSJ655416 CBB655404:CCF655416 CKX655404:CMB655416 CUT655404:CVX655416 DEP655404:DFT655416 DOL655404:DPP655416 DYH655404:DZL655416 EID655404:EJH655416 ERZ655404:ETD655416 FBV655404:FCZ655416 FLR655404:FMV655416 FVN655404:FWR655416 GFJ655404:GGN655416 GPF655404:GQJ655416 GZB655404:HAF655416 HIX655404:HKB655416 HST655404:HTX655416 ICP655404:IDT655416 IML655404:INP655416 IWH655404:IXL655416 JGD655404:JHH655416 JPZ655404:JRD655416 JZV655404:KAZ655416 KJR655404:KKV655416 KTN655404:KUR655416 LDJ655404:LEN655416 LNF655404:LOJ655416 LXB655404:LYF655416 MGX655404:MIB655416 MQT655404:MRX655416 NAP655404:NBT655416 NKL655404:NLP655416 NUH655404:NVL655416 OED655404:OFH655416 ONZ655404:OPD655416 OXV655404:OYZ655416 PHR655404:PIV655416 PRN655404:PSR655416 QBJ655404:QCN655416 QLF655404:QMJ655416 QVB655404:QWF655416 REX655404:RGB655416 ROT655404:RPX655416 RYP655404:RZT655416 SIL655404:SJP655416 SSH655404:STL655416 TCD655404:TDH655416 TLZ655404:TND655416 TVV655404:TWZ655416 UFR655404:UGV655416 UPN655404:UQR655416 UZJ655404:VAN655416 VJF655404:VKJ655416 VTB655404:VUF655416 WCX655404:WEB655416 WMT655404:WNX655416 WWP655404:WXT655416 F720940:AK720952 KD720940:LH720952 TZ720940:VD720952 ADV720940:AEZ720952 ANR720940:AOV720952 AXN720940:AYR720952 BHJ720940:BIN720952 BRF720940:BSJ720952 CBB720940:CCF720952 CKX720940:CMB720952 CUT720940:CVX720952 DEP720940:DFT720952 DOL720940:DPP720952 DYH720940:DZL720952 EID720940:EJH720952 ERZ720940:ETD720952 FBV720940:FCZ720952 FLR720940:FMV720952 FVN720940:FWR720952 GFJ720940:GGN720952 GPF720940:GQJ720952 GZB720940:HAF720952 HIX720940:HKB720952 HST720940:HTX720952 ICP720940:IDT720952 IML720940:INP720952 IWH720940:IXL720952 JGD720940:JHH720952 JPZ720940:JRD720952 JZV720940:KAZ720952 KJR720940:KKV720952 KTN720940:KUR720952 LDJ720940:LEN720952 LNF720940:LOJ720952 LXB720940:LYF720952 MGX720940:MIB720952 MQT720940:MRX720952 NAP720940:NBT720952 NKL720940:NLP720952 NUH720940:NVL720952 OED720940:OFH720952 ONZ720940:OPD720952 OXV720940:OYZ720952 PHR720940:PIV720952 PRN720940:PSR720952 QBJ720940:QCN720952 QLF720940:QMJ720952 QVB720940:QWF720952 REX720940:RGB720952 ROT720940:RPX720952 RYP720940:RZT720952 SIL720940:SJP720952 SSH720940:STL720952 TCD720940:TDH720952 TLZ720940:TND720952 TVV720940:TWZ720952 UFR720940:UGV720952 UPN720940:UQR720952 UZJ720940:VAN720952 VJF720940:VKJ720952 VTB720940:VUF720952 WCX720940:WEB720952 WMT720940:WNX720952 WWP720940:WXT720952 F786476:AK786488 KD786476:LH786488 TZ786476:VD786488 ADV786476:AEZ786488 ANR786476:AOV786488 AXN786476:AYR786488 BHJ786476:BIN786488 BRF786476:BSJ786488 CBB786476:CCF786488 CKX786476:CMB786488 CUT786476:CVX786488 DEP786476:DFT786488 DOL786476:DPP786488 DYH786476:DZL786488 EID786476:EJH786488 ERZ786476:ETD786488 FBV786476:FCZ786488 FLR786476:FMV786488 FVN786476:FWR786488 GFJ786476:GGN786488 GPF786476:GQJ786488 GZB786476:HAF786488 HIX786476:HKB786488 HST786476:HTX786488 ICP786476:IDT786488 IML786476:INP786488 IWH786476:IXL786488 JGD786476:JHH786488 JPZ786476:JRD786488 JZV786476:KAZ786488 KJR786476:KKV786488 KTN786476:KUR786488 LDJ786476:LEN786488 LNF786476:LOJ786488 LXB786476:LYF786488 MGX786476:MIB786488 MQT786476:MRX786488 NAP786476:NBT786488 NKL786476:NLP786488 NUH786476:NVL786488 OED786476:OFH786488 ONZ786476:OPD786488 OXV786476:OYZ786488 PHR786476:PIV786488 PRN786476:PSR786488 QBJ786476:QCN786488 QLF786476:QMJ786488 QVB786476:QWF786488 REX786476:RGB786488 ROT786476:RPX786488 RYP786476:RZT786488 SIL786476:SJP786488 SSH786476:STL786488 TCD786476:TDH786488 TLZ786476:TND786488 TVV786476:TWZ786488 UFR786476:UGV786488 UPN786476:UQR786488 UZJ786476:VAN786488 VJF786476:VKJ786488 VTB786476:VUF786488 WCX786476:WEB786488 WMT786476:WNX786488 WWP786476:WXT786488 F852012:AK852024 KD852012:LH852024 TZ852012:VD852024 ADV852012:AEZ852024 ANR852012:AOV852024 AXN852012:AYR852024 BHJ852012:BIN852024 BRF852012:BSJ852024 CBB852012:CCF852024 CKX852012:CMB852024 CUT852012:CVX852024 DEP852012:DFT852024 DOL852012:DPP852024 DYH852012:DZL852024 EID852012:EJH852024 ERZ852012:ETD852024 FBV852012:FCZ852024 FLR852012:FMV852024 FVN852012:FWR852024 GFJ852012:GGN852024 GPF852012:GQJ852024 GZB852012:HAF852024 HIX852012:HKB852024 HST852012:HTX852024 ICP852012:IDT852024 IML852012:INP852024 IWH852012:IXL852024 JGD852012:JHH852024 JPZ852012:JRD852024 JZV852012:KAZ852024 KJR852012:KKV852024 KTN852012:KUR852024 LDJ852012:LEN852024 LNF852012:LOJ852024 LXB852012:LYF852024 MGX852012:MIB852024 MQT852012:MRX852024 NAP852012:NBT852024 NKL852012:NLP852024 NUH852012:NVL852024 OED852012:OFH852024 ONZ852012:OPD852024 OXV852012:OYZ852024 PHR852012:PIV852024 PRN852012:PSR852024 QBJ852012:QCN852024 QLF852012:QMJ852024 QVB852012:QWF852024 REX852012:RGB852024 ROT852012:RPX852024 RYP852012:RZT852024 SIL852012:SJP852024 SSH852012:STL852024 TCD852012:TDH852024 TLZ852012:TND852024 TVV852012:TWZ852024 UFR852012:UGV852024 UPN852012:UQR852024 UZJ852012:VAN852024 VJF852012:VKJ852024 VTB852012:VUF852024 WCX852012:WEB852024 WMT852012:WNX852024 WWP852012:WXT852024 F917548:AK917560 KD917548:LH917560 TZ917548:VD917560 ADV917548:AEZ917560 ANR917548:AOV917560 AXN917548:AYR917560 BHJ917548:BIN917560 BRF917548:BSJ917560 CBB917548:CCF917560 CKX917548:CMB917560 CUT917548:CVX917560 DEP917548:DFT917560 DOL917548:DPP917560 DYH917548:DZL917560 EID917548:EJH917560 ERZ917548:ETD917560 FBV917548:FCZ917560 FLR917548:FMV917560 FVN917548:FWR917560 GFJ917548:GGN917560 GPF917548:GQJ917560 GZB917548:HAF917560 HIX917548:HKB917560 HST917548:HTX917560 ICP917548:IDT917560 IML917548:INP917560 IWH917548:IXL917560 JGD917548:JHH917560 JPZ917548:JRD917560 JZV917548:KAZ917560 KJR917548:KKV917560 KTN917548:KUR917560 LDJ917548:LEN917560 LNF917548:LOJ917560 LXB917548:LYF917560 MGX917548:MIB917560 MQT917548:MRX917560 NAP917548:NBT917560 NKL917548:NLP917560 NUH917548:NVL917560 OED917548:OFH917560 ONZ917548:OPD917560 OXV917548:OYZ917560 PHR917548:PIV917560 PRN917548:PSR917560 QBJ917548:QCN917560 QLF917548:QMJ917560 QVB917548:QWF917560 REX917548:RGB917560 ROT917548:RPX917560 RYP917548:RZT917560 SIL917548:SJP917560 SSH917548:STL917560 TCD917548:TDH917560 TLZ917548:TND917560 TVV917548:TWZ917560 UFR917548:UGV917560 UPN917548:UQR917560 UZJ917548:VAN917560 VJF917548:VKJ917560 VTB917548:VUF917560 WCX917548:WEB917560 WMT917548:WNX917560 WWP917548:WXT917560 F983084:AK983096 KD983084:LH983096 TZ983084:VD983096 ADV983084:AEZ983096 ANR983084:AOV983096 AXN983084:AYR983096 BHJ983084:BIN983096 BRF983084:BSJ983096 CBB983084:CCF983096 CKX983084:CMB983096 CUT983084:CVX983096 DEP983084:DFT983096 DOL983084:DPP983096 DYH983084:DZL983096 EID983084:EJH983096 ERZ983084:ETD983096 FBV983084:FCZ983096 FLR983084:FMV983096 FVN983084:FWR983096 GFJ983084:GGN983096 GPF983084:GQJ983096 GZB983084:HAF983096 HIX983084:HKB983096 HST983084:HTX983096 ICP983084:IDT983096 IML983084:INP983096 IWH983084:IXL983096 JGD983084:JHH983096 JPZ983084:JRD983096 JZV983084:KAZ983096 KJR983084:KKV983096 KTN983084:KUR983096 LDJ983084:LEN983096 LNF983084:LOJ983096 LXB983084:LYF983096 MGX983084:MIB983096 MQT983084:MRX983096 NAP983084:NBT983096 NKL983084:NLP983096 NUH983084:NVL983096 OED983084:OFH983096 ONZ983084:OPD983096 OXV983084:OYZ983096 PHR983084:PIV983096 PRN983084:PSR983096 QBJ983084:QCN983096 QLF983084:QMJ983096 QVB983084:QWF983096 REX983084:RGB983096 ROT983084:RPX983096 RYP983084:RZT983096 SIL983084:SJP983096 SSH983084:STL983096 TCD983084:TDH983096 TLZ983084:TND983096 TVV983084:TWZ983096 UFR983084:UGV983096 UPN983084:UQR983096 UZJ983084:VAN983096 VJF983084:VKJ983096 VTB983084:VUF983096 WCX983084:WEB983096 WMT983084:WNX983096 G37:AK49">
      <formula1>"出"</formula1>
    </dataValidation>
    <dataValidation type="whole" operator="lessThanOrEqual" allowBlank="1" showInputMessage="1" showErrorMessage="1" error="月当たりの上限額は２万円となります。_x000a_（男性研修生は対象外）" sqref="BE983066:BF983095 BE65562:BF65591 BE131098:BF131127 BE196634:BF196663 BE262170:BF262199 BE327706:BF327735 BE393242:BF393271 BE458778:BF458807 BE524314:BF524343 BE589850:BF589879 BE655386:BF655415 BE720922:BF720951 BE786458:BF786487 BE851994:BF852023 BE917530:BF917559 BE19:BE54">
      <formula1>20000</formula1>
    </dataValidation>
    <dataValidation type="list" allowBlank="1" showInputMessage="1" showErrorMessage="1" sqref="B11:B30">
      <formula1>"TR,多能工"</formula1>
    </dataValidation>
    <dataValidation type="whole" operator="lessThanOrEqual" allowBlank="1" showInputMessage="1" showErrorMessage="1" error="研修生1人当たりの上限額は、11万円となります。" sqref="BF49:BF54">
      <formula1>110000</formula1>
    </dataValidation>
  </dataValidations>
  <printOptions horizontalCentered="1" verticalCentered="1"/>
  <pageMargins left="0.31496062992125984" right="0.19685039370078741" top="0.39370078740157483" bottom="0" header="0" footer="0.19685039370078741"/>
  <pageSetup paperSize="9" scale="59" orientation="landscape" r:id="rId1"/>
  <headerFooter alignWithMargins="0"/>
  <colBreaks count="1" manualBreakCount="1">
    <brk id="43"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CF107"/>
  <sheetViews>
    <sheetView view="pageBreakPreview" zoomScale="60" zoomScaleNormal="75" workbookViewId="0">
      <selection activeCell="AE5" sqref="AE5:AK5"/>
    </sheetView>
  </sheetViews>
  <sheetFormatPr defaultRowHeight="13.5"/>
  <cols>
    <col min="1" max="1" width="7.625" style="4" customWidth="1"/>
    <col min="2" max="2" width="7.875" style="4" customWidth="1"/>
    <col min="3" max="4" width="4.75" style="4" customWidth="1"/>
    <col min="5" max="5" width="8.375" style="4" customWidth="1"/>
    <col min="6" max="6" width="17.125" style="4" customWidth="1"/>
    <col min="7" max="36" width="4.625" style="4" customWidth="1"/>
    <col min="37" max="37" width="4.25" style="4" hidden="1" customWidth="1"/>
    <col min="38" max="38" width="9.875" style="4" customWidth="1"/>
    <col min="39" max="39" width="14.625" style="4" customWidth="1"/>
    <col min="40" max="40" width="12.375" style="4" bestFit="1" customWidth="1"/>
    <col min="41" max="41" width="12.5" style="4" bestFit="1" customWidth="1"/>
    <col min="42" max="43" width="2.625" style="4" customWidth="1"/>
    <col min="44" max="44" width="3.625" style="4" customWidth="1"/>
    <col min="45" max="45" width="3.875" style="4" bestFit="1" customWidth="1"/>
    <col min="46" max="46" width="3.875" style="4" customWidth="1"/>
    <col min="47" max="47" width="19.375" style="4" customWidth="1"/>
    <col min="48" max="56" width="15.625" style="4" customWidth="1"/>
    <col min="57" max="58" width="16.625" style="4" customWidth="1"/>
    <col min="59" max="59" width="30.625" style="4" customWidth="1"/>
    <col min="60" max="60" width="9" style="4" customWidth="1"/>
    <col min="61" max="79" width="9" style="4" hidden="1" customWidth="1"/>
    <col min="80" max="80" width="30.5" style="76" hidden="1" customWidth="1"/>
    <col min="81" max="82" width="13.375" style="76" hidden="1" customWidth="1"/>
    <col min="83" max="84" width="17" style="76" hidden="1" customWidth="1"/>
    <col min="85" max="284" width="9" style="4"/>
    <col min="285" max="286" width="7.875" style="4" customWidth="1"/>
    <col min="287" max="288" width="4.75" style="4" customWidth="1"/>
    <col min="289" max="289" width="17.125" style="4" customWidth="1"/>
    <col min="290" max="319" width="4.125" style="4" customWidth="1"/>
    <col min="320" max="320" width="0" style="4" hidden="1" customWidth="1"/>
    <col min="321" max="321" width="9.875" style="4" customWidth="1"/>
    <col min="322" max="322" width="14.625" style="4" customWidth="1"/>
    <col min="323" max="324" width="9.875" style="4" customWidth="1"/>
    <col min="325" max="326" width="7.625" style="4" customWidth="1"/>
    <col min="327" max="327" width="9" style="4" customWidth="1"/>
    <col min="328" max="334" width="0" style="4" hidden="1" customWidth="1"/>
    <col min="335" max="540" width="9" style="4"/>
    <col min="541" max="542" width="7.875" style="4" customWidth="1"/>
    <col min="543" max="544" width="4.75" style="4" customWidth="1"/>
    <col min="545" max="545" width="17.125" style="4" customWidth="1"/>
    <col min="546" max="575" width="4.125" style="4" customWidth="1"/>
    <col min="576" max="576" width="0" style="4" hidden="1" customWidth="1"/>
    <col min="577" max="577" width="9.875" style="4" customWidth="1"/>
    <col min="578" max="578" width="14.625" style="4" customWidth="1"/>
    <col min="579" max="580" width="9.875" style="4" customWidth="1"/>
    <col min="581" max="582" width="7.625" style="4" customWidth="1"/>
    <col min="583" max="583" width="9" style="4" customWidth="1"/>
    <col min="584" max="590" width="0" style="4" hidden="1" customWidth="1"/>
    <col min="591" max="796" width="9" style="4"/>
    <col min="797" max="798" width="7.875" style="4" customWidth="1"/>
    <col min="799" max="800" width="4.75" style="4" customWidth="1"/>
    <col min="801" max="801" width="17.125" style="4" customWidth="1"/>
    <col min="802" max="831" width="4.125" style="4" customWidth="1"/>
    <col min="832" max="832" width="0" style="4" hidden="1" customWidth="1"/>
    <col min="833" max="833" width="9.875" style="4" customWidth="1"/>
    <col min="834" max="834" width="14.625" style="4" customWidth="1"/>
    <col min="835" max="836" width="9.875" style="4" customWidth="1"/>
    <col min="837" max="838" width="7.625" style="4" customWidth="1"/>
    <col min="839" max="839" width="9" style="4" customWidth="1"/>
    <col min="840" max="846" width="0" style="4" hidden="1" customWidth="1"/>
    <col min="847" max="1052" width="9" style="4"/>
    <col min="1053" max="1054" width="7.875" style="4" customWidth="1"/>
    <col min="1055" max="1056" width="4.75" style="4" customWidth="1"/>
    <col min="1057" max="1057" width="17.125" style="4" customWidth="1"/>
    <col min="1058" max="1087" width="4.125" style="4" customWidth="1"/>
    <col min="1088" max="1088" width="0" style="4" hidden="1" customWidth="1"/>
    <col min="1089" max="1089" width="9.875" style="4" customWidth="1"/>
    <col min="1090" max="1090" width="14.625" style="4" customWidth="1"/>
    <col min="1091" max="1092" width="9.875" style="4" customWidth="1"/>
    <col min="1093" max="1094" width="7.625" style="4" customWidth="1"/>
    <col min="1095" max="1095" width="9" style="4" customWidth="1"/>
    <col min="1096" max="1102" width="0" style="4" hidden="1" customWidth="1"/>
    <col min="1103" max="1308" width="9" style="4"/>
    <col min="1309" max="1310" width="7.875" style="4" customWidth="1"/>
    <col min="1311" max="1312" width="4.75" style="4" customWidth="1"/>
    <col min="1313" max="1313" width="17.125" style="4" customWidth="1"/>
    <col min="1314" max="1343" width="4.125" style="4" customWidth="1"/>
    <col min="1344" max="1344" width="0" style="4" hidden="1" customWidth="1"/>
    <col min="1345" max="1345" width="9.875" style="4" customWidth="1"/>
    <col min="1346" max="1346" width="14.625" style="4" customWidth="1"/>
    <col min="1347" max="1348" width="9.875" style="4" customWidth="1"/>
    <col min="1349" max="1350" width="7.625" style="4" customWidth="1"/>
    <col min="1351" max="1351" width="9" style="4" customWidth="1"/>
    <col min="1352" max="1358" width="0" style="4" hidden="1" customWidth="1"/>
    <col min="1359" max="1564" width="9" style="4"/>
    <col min="1565" max="1566" width="7.875" style="4" customWidth="1"/>
    <col min="1567" max="1568" width="4.75" style="4" customWidth="1"/>
    <col min="1569" max="1569" width="17.125" style="4" customWidth="1"/>
    <col min="1570" max="1599" width="4.125" style="4" customWidth="1"/>
    <col min="1600" max="1600" width="0" style="4" hidden="1" customWidth="1"/>
    <col min="1601" max="1601" width="9.875" style="4" customWidth="1"/>
    <col min="1602" max="1602" width="14.625" style="4" customWidth="1"/>
    <col min="1603" max="1604" width="9.875" style="4" customWidth="1"/>
    <col min="1605" max="1606" width="7.625" style="4" customWidth="1"/>
    <col min="1607" max="1607" width="9" style="4" customWidth="1"/>
    <col min="1608" max="1614" width="0" style="4" hidden="1" customWidth="1"/>
    <col min="1615" max="1820" width="9" style="4"/>
    <col min="1821" max="1822" width="7.875" style="4" customWidth="1"/>
    <col min="1823" max="1824" width="4.75" style="4" customWidth="1"/>
    <col min="1825" max="1825" width="17.125" style="4" customWidth="1"/>
    <col min="1826" max="1855" width="4.125" style="4" customWidth="1"/>
    <col min="1856" max="1856" width="0" style="4" hidden="1" customWidth="1"/>
    <col min="1857" max="1857" width="9.875" style="4" customWidth="1"/>
    <col min="1858" max="1858" width="14.625" style="4" customWidth="1"/>
    <col min="1859" max="1860" width="9.875" style="4" customWidth="1"/>
    <col min="1861" max="1862" width="7.625" style="4" customWidth="1"/>
    <col min="1863" max="1863" width="9" style="4" customWidth="1"/>
    <col min="1864" max="1870" width="0" style="4" hidden="1" customWidth="1"/>
    <col min="1871" max="2076" width="9" style="4"/>
    <col min="2077" max="2078" width="7.875" style="4" customWidth="1"/>
    <col min="2079" max="2080" width="4.75" style="4" customWidth="1"/>
    <col min="2081" max="2081" width="17.125" style="4" customWidth="1"/>
    <col min="2082" max="2111" width="4.125" style="4" customWidth="1"/>
    <col min="2112" max="2112" width="0" style="4" hidden="1" customWidth="1"/>
    <col min="2113" max="2113" width="9.875" style="4" customWidth="1"/>
    <col min="2114" max="2114" width="14.625" style="4" customWidth="1"/>
    <col min="2115" max="2116" width="9.875" style="4" customWidth="1"/>
    <col min="2117" max="2118" width="7.625" style="4" customWidth="1"/>
    <col min="2119" max="2119" width="9" style="4" customWidth="1"/>
    <col min="2120" max="2126" width="0" style="4" hidden="1" customWidth="1"/>
    <col min="2127" max="2332" width="9" style="4"/>
    <col min="2333" max="2334" width="7.875" style="4" customWidth="1"/>
    <col min="2335" max="2336" width="4.75" style="4" customWidth="1"/>
    <col min="2337" max="2337" width="17.125" style="4" customWidth="1"/>
    <col min="2338" max="2367" width="4.125" style="4" customWidth="1"/>
    <col min="2368" max="2368" width="0" style="4" hidden="1" customWidth="1"/>
    <col min="2369" max="2369" width="9.875" style="4" customWidth="1"/>
    <col min="2370" max="2370" width="14.625" style="4" customWidth="1"/>
    <col min="2371" max="2372" width="9.875" style="4" customWidth="1"/>
    <col min="2373" max="2374" width="7.625" style="4" customWidth="1"/>
    <col min="2375" max="2375" width="9" style="4" customWidth="1"/>
    <col min="2376" max="2382" width="0" style="4" hidden="1" customWidth="1"/>
    <col min="2383" max="2588" width="9" style="4"/>
    <col min="2589" max="2590" width="7.875" style="4" customWidth="1"/>
    <col min="2591" max="2592" width="4.75" style="4" customWidth="1"/>
    <col min="2593" max="2593" width="17.125" style="4" customWidth="1"/>
    <col min="2594" max="2623" width="4.125" style="4" customWidth="1"/>
    <col min="2624" max="2624" width="0" style="4" hidden="1" customWidth="1"/>
    <col min="2625" max="2625" width="9.875" style="4" customWidth="1"/>
    <col min="2626" max="2626" width="14.625" style="4" customWidth="1"/>
    <col min="2627" max="2628" width="9.875" style="4" customWidth="1"/>
    <col min="2629" max="2630" width="7.625" style="4" customWidth="1"/>
    <col min="2631" max="2631" width="9" style="4" customWidth="1"/>
    <col min="2632" max="2638" width="0" style="4" hidden="1" customWidth="1"/>
    <col min="2639" max="2844" width="9" style="4"/>
    <col min="2845" max="2846" width="7.875" style="4" customWidth="1"/>
    <col min="2847" max="2848" width="4.75" style="4" customWidth="1"/>
    <col min="2849" max="2849" width="17.125" style="4" customWidth="1"/>
    <col min="2850" max="2879" width="4.125" style="4" customWidth="1"/>
    <col min="2880" max="2880" width="0" style="4" hidden="1" customWidth="1"/>
    <col min="2881" max="2881" width="9.875" style="4" customWidth="1"/>
    <col min="2882" max="2882" width="14.625" style="4" customWidth="1"/>
    <col min="2883" max="2884" width="9.875" style="4" customWidth="1"/>
    <col min="2885" max="2886" width="7.625" style="4" customWidth="1"/>
    <col min="2887" max="2887" width="9" style="4" customWidth="1"/>
    <col min="2888" max="2894" width="0" style="4" hidden="1" customWidth="1"/>
    <col min="2895" max="3100" width="9" style="4"/>
    <col min="3101" max="3102" width="7.875" style="4" customWidth="1"/>
    <col min="3103" max="3104" width="4.75" style="4" customWidth="1"/>
    <col min="3105" max="3105" width="17.125" style="4" customWidth="1"/>
    <col min="3106" max="3135" width="4.125" style="4" customWidth="1"/>
    <col min="3136" max="3136" width="0" style="4" hidden="1" customWidth="1"/>
    <col min="3137" max="3137" width="9.875" style="4" customWidth="1"/>
    <col min="3138" max="3138" width="14.625" style="4" customWidth="1"/>
    <col min="3139" max="3140" width="9.875" style="4" customWidth="1"/>
    <col min="3141" max="3142" width="7.625" style="4" customWidth="1"/>
    <col min="3143" max="3143" width="9" style="4" customWidth="1"/>
    <col min="3144" max="3150" width="0" style="4" hidden="1" customWidth="1"/>
    <col min="3151" max="3356" width="9" style="4"/>
    <col min="3357" max="3358" width="7.875" style="4" customWidth="1"/>
    <col min="3359" max="3360" width="4.75" style="4" customWidth="1"/>
    <col min="3361" max="3361" width="17.125" style="4" customWidth="1"/>
    <col min="3362" max="3391" width="4.125" style="4" customWidth="1"/>
    <col min="3392" max="3392" width="0" style="4" hidden="1" customWidth="1"/>
    <col min="3393" max="3393" width="9.875" style="4" customWidth="1"/>
    <col min="3394" max="3394" width="14.625" style="4" customWidth="1"/>
    <col min="3395" max="3396" width="9.875" style="4" customWidth="1"/>
    <col min="3397" max="3398" width="7.625" style="4" customWidth="1"/>
    <col min="3399" max="3399" width="9" style="4" customWidth="1"/>
    <col min="3400" max="3406" width="0" style="4" hidden="1" customWidth="1"/>
    <col min="3407" max="3612" width="9" style="4"/>
    <col min="3613" max="3614" width="7.875" style="4" customWidth="1"/>
    <col min="3615" max="3616" width="4.75" style="4" customWidth="1"/>
    <col min="3617" max="3617" width="17.125" style="4" customWidth="1"/>
    <col min="3618" max="3647" width="4.125" style="4" customWidth="1"/>
    <col min="3648" max="3648" width="0" style="4" hidden="1" customWidth="1"/>
    <col min="3649" max="3649" width="9.875" style="4" customWidth="1"/>
    <col min="3650" max="3650" width="14.625" style="4" customWidth="1"/>
    <col min="3651" max="3652" width="9.875" style="4" customWidth="1"/>
    <col min="3653" max="3654" width="7.625" style="4" customWidth="1"/>
    <col min="3655" max="3655" width="9" style="4" customWidth="1"/>
    <col min="3656" max="3662" width="0" style="4" hidden="1" customWidth="1"/>
    <col min="3663" max="3868" width="9" style="4"/>
    <col min="3869" max="3870" width="7.875" style="4" customWidth="1"/>
    <col min="3871" max="3872" width="4.75" style="4" customWidth="1"/>
    <col min="3873" max="3873" width="17.125" style="4" customWidth="1"/>
    <col min="3874" max="3903" width="4.125" style="4" customWidth="1"/>
    <col min="3904" max="3904" width="0" style="4" hidden="1" customWidth="1"/>
    <col min="3905" max="3905" width="9.875" style="4" customWidth="1"/>
    <col min="3906" max="3906" width="14.625" style="4" customWidth="1"/>
    <col min="3907" max="3908" width="9.875" style="4" customWidth="1"/>
    <col min="3909" max="3910" width="7.625" style="4" customWidth="1"/>
    <col min="3911" max="3911" width="9" style="4" customWidth="1"/>
    <col min="3912" max="3918" width="0" style="4" hidden="1" customWidth="1"/>
    <col min="3919" max="4124" width="9" style="4"/>
    <col min="4125" max="4126" width="7.875" style="4" customWidth="1"/>
    <col min="4127" max="4128" width="4.75" style="4" customWidth="1"/>
    <col min="4129" max="4129" width="17.125" style="4" customWidth="1"/>
    <col min="4130" max="4159" width="4.125" style="4" customWidth="1"/>
    <col min="4160" max="4160" width="0" style="4" hidden="1" customWidth="1"/>
    <col min="4161" max="4161" width="9.875" style="4" customWidth="1"/>
    <col min="4162" max="4162" width="14.625" style="4" customWidth="1"/>
    <col min="4163" max="4164" width="9.875" style="4" customWidth="1"/>
    <col min="4165" max="4166" width="7.625" style="4" customWidth="1"/>
    <col min="4167" max="4167" width="9" style="4" customWidth="1"/>
    <col min="4168" max="4174" width="0" style="4" hidden="1" customWidth="1"/>
    <col min="4175" max="4380" width="9" style="4"/>
    <col min="4381" max="4382" width="7.875" style="4" customWidth="1"/>
    <col min="4383" max="4384" width="4.75" style="4" customWidth="1"/>
    <col min="4385" max="4385" width="17.125" style="4" customWidth="1"/>
    <col min="4386" max="4415" width="4.125" style="4" customWidth="1"/>
    <col min="4416" max="4416" width="0" style="4" hidden="1" customWidth="1"/>
    <col min="4417" max="4417" width="9.875" style="4" customWidth="1"/>
    <col min="4418" max="4418" width="14.625" style="4" customWidth="1"/>
    <col min="4419" max="4420" width="9.875" style="4" customWidth="1"/>
    <col min="4421" max="4422" width="7.625" style="4" customWidth="1"/>
    <col min="4423" max="4423" width="9" style="4" customWidth="1"/>
    <col min="4424" max="4430" width="0" style="4" hidden="1" customWidth="1"/>
    <col min="4431" max="4636" width="9" style="4"/>
    <col min="4637" max="4638" width="7.875" style="4" customWidth="1"/>
    <col min="4639" max="4640" width="4.75" style="4" customWidth="1"/>
    <col min="4641" max="4641" width="17.125" style="4" customWidth="1"/>
    <col min="4642" max="4671" width="4.125" style="4" customWidth="1"/>
    <col min="4672" max="4672" width="0" style="4" hidden="1" customWidth="1"/>
    <col min="4673" max="4673" width="9.875" style="4" customWidth="1"/>
    <col min="4674" max="4674" width="14.625" style="4" customWidth="1"/>
    <col min="4675" max="4676" width="9.875" style="4" customWidth="1"/>
    <col min="4677" max="4678" width="7.625" style="4" customWidth="1"/>
    <col min="4679" max="4679" width="9" style="4" customWidth="1"/>
    <col min="4680" max="4686" width="0" style="4" hidden="1" customWidth="1"/>
    <col min="4687" max="4892" width="9" style="4"/>
    <col min="4893" max="4894" width="7.875" style="4" customWidth="1"/>
    <col min="4895" max="4896" width="4.75" style="4" customWidth="1"/>
    <col min="4897" max="4897" width="17.125" style="4" customWidth="1"/>
    <col min="4898" max="4927" width="4.125" style="4" customWidth="1"/>
    <col min="4928" max="4928" width="0" style="4" hidden="1" customWidth="1"/>
    <col min="4929" max="4929" width="9.875" style="4" customWidth="1"/>
    <col min="4930" max="4930" width="14.625" style="4" customWidth="1"/>
    <col min="4931" max="4932" width="9.875" style="4" customWidth="1"/>
    <col min="4933" max="4934" width="7.625" style="4" customWidth="1"/>
    <col min="4935" max="4935" width="9" style="4" customWidth="1"/>
    <col min="4936" max="4942" width="0" style="4" hidden="1" customWidth="1"/>
    <col min="4943" max="5148" width="9" style="4"/>
    <col min="5149" max="5150" width="7.875" style="4" customWidth="1"/>
    <col min="5151" max="5152" width="4.75" style="4" customWidth="1"/>
    <col min="5153" max="5153" width="17.125" style="4" customWidth="1"/>
    <col min="5154" max="5183" width="4.125" style="4" customWidth="1"/>
    <col min="5184" max="5184" width="0" style="4" hidden="1" customWidth="1"/>
    <col min="5185" max="5185" width="9.875" style="4" customWidth="1"/>
    <col min="5186" max="5186" width="14.625" style="4" customWidth="1"/>
    <col min="5187" max="5188" width="9.875" style="4" customWidth="1"/>
    <col min="5189" max="5190" width="7.625" style="4" customWidth="1"/>
    <col min="5191" max="5191" width="9" style="4" customWidth="1"/>
    <col min="5192" max="5198" width="0" style="4" hidden="1" customWidth="1"/>
    <col min="5199" max="5404" width="9" style="4"/>
    <col min="5405" max="5406" width="7.875" style="4" customWidth="1"/>
    <col min="5407" max="5408" width="4.75" style="4" customWidth="1"/>
    <col min="5409" max="5409" width="17.125" style="4" customWidth="1"/>
    <col min="5410" max="5439" width="4.125" style="4" customWidth="1"/>
    <col min="5440" max="5440" width="0" style="4" hidden="1" customWidth="1"/>
    <col min="5441" max="5441" width="9.875" style="4" customWidth="1"/>
    <col min="5442" max="5442" width="14.625" style="4" customWidth="1"/>
    <col min="5443" max="5444" width="9.875" style="4" customWidth="1"/>
    <col min="5445" max="5446" width="7.625" style="4" customWidth="1"/>
    <col min="5447" max="5447" width="9" style="4" customWidth="1"/>
    <col min="5448" max="5454" width="0" style="4" hidden="1" customWidth="1"/>
    <col min="5455" max="5660" width="9" style="4"/>
    <col min="5661" max="5662" width="7.875" style="4" customWidth="1"/>
    <col min="5663" max="5664" width="4.75" style="4" customWidth="1"/>
    <col min="5665" max="5665" width="17.125" style="4" customWidth="1"/>
    <col min="5666" max="5695" width="4.125" style="4" customWidth="1"/>
    <col min="5696" max="5696" width="0" style="4" hidden="1" customWidth="1"/>
    <col min="5697" max="5697" width="9.875" style="4" customWidth="1"/>
    <col min="5698" max="5698" width="14.625" style="4" customWidth="1"/>
    <col min="5699" max="5700" width="9.875" style="4" customWidth="1"/>
    <col min="5701" max="5702" width="7.625" style="4" customWidth="1"/>
    <col min="5703" max="5703" width="9" style="4" customWidth="1"/>
    <col min="5704" max="5710" width="0" style="4" hidden="1" customWidth="1"/>
    <col min="5711" max="5916" width="9" style="4"/>
    <col min="5917" max="5918" width="7.875" style="4" customWidth="1"/>
    <col min="5919" max="5920" width="4.75" style="4" customWidth="1"/>
    <col min="5921" max="5921" width="17.125" style="4" customWidth="1"/>
    <col min="5922" max="5951" width="4.125" style="4" customWidth="1"/>
    <col min="5952" max="5952" width="0" style="4" hidden="1" customWidth="1"/>
    <col min="5953" max="5953" width="9.875" style="4" customWidth="1"/>
    <col min="5954" max="5954" width="14.625" style="4" customWidth="1"/>
    <col min="5955" max="5956" width="9.875" style="4" customWidth="1"/>
    <col min="5957" max="5958" width="7.625" style="4" customWidth="1"/>
    <col min="5959" max="5959" width="9" style="4" customWidth="1"/>
    <col min="5960" max="5966" width="0" style="4" hidden="1" customWidth="1"/>
    <col min="5967" max="6172" width="9" style="4"/>
    <col min="6173" max="6174" width="7.875" style="4" customWidth="1"/>
    <col min="6175" max="6176" width="4.75" style="4" customWidth="1"/>
    <col min="6177" max="6177" width="17.125" style="4" customWidth="1"/>
    <col min="6178" max="6207" width="4.125" style="4" customWidth="1"/>
    <col min="6208" max="6208" width="0" style="4" hidden="1" customWidth="1"/>
    <col min="6209" max="6209" width="9.875" style="4" customWidth="1"/>
    <col min="6210" max="6210" width="14.625" style="4" customWidth="1"/>
    <col min="6211" max="6212" width="9.875" style="4" customWidth="1"/>
    <col min="6213" max="6214" width="7.625" style="4" customWidth="1"/>
    <col min="6215" max="6215" width="9" style="4" customWidth="1"/>
    <col min="6216" max="6222" width="0" style="4" hidden="1" customWidth="1"/>
    <col min="6223" max="6428" width="9" style="4"/>
    <col min="6429" max="6430" width="7.875" style="4" customWidth="1"/>
    <col min="6431" max="6432" width="4.75" style="4" customWidth="1"/>
    <col min="6433" max="6433" width="17.125" style="4" customWidth="1"/>
    <col min="6434" max="6463" width="4.125" style="4" customWidth="1"/>
    <col min="6464" max="6464" width="0" style="4" hidden="1" customWidth="1"/>
    <col min="6465" max="6465" width="9.875" style="4" customWidth="1"/>
    <col min="6466" max="6466" width="14.625" style="4" customWidth="1"/>
    <col min="6467" max="6468" width="9.875" style="4" customWidth="1"/>
    <col min="6469" max="6470" width="7.625" style="4" customWidth="1"/>
    <col min="6471" max="6471" width="9" style="4" customWidth="1"/>
    <col min="6472" max="6478" width="0" style="4" hidden="1" customWidth="1"/>
    <col min="6479" max="6684" width="9" style="4"/>
    <col min="6685" max="6686" width="7.875" style="4" customWidth="1"/>
    <col min="6687" max="6688" width="4.75" style="4" customWidth="1"/>
    <col min="6689" max="6689" width="17.125" style="4" customWidth="1"/>
    <col min="6690" max="6719" width="4.125" style="4" customWidth="1"/>
    <col min="6720" max="6720" width="0" style="4" hidden="1" customWidth="1"/>
    <col min="6721" max="6721" width="9.875" style="4" customWidth="1"/>
    <col min="6722" max="6722" width="14.625" style="4" customWidth="1"/>
    <col min="6723" max="6724" width="9.875" style="4" customWidth="1"/>
    <col min="6725" max="6726" width="7.625" style="4" customWidth="1"/>
    <col min="6727" max="6727" width="9" style="4" customWidth="1"/>
    <col min="6728" max="6734" width="0" style="4" hidden="1" customWidth="1"/>
    <col min="6735" max="6940" width="9" style="4"/>
    <col min="6941" max="6942" width="7.875" style="4" customWidth="1"/>
    <col min="6943" max="6944" width="4.75" style="4" customWidth="1"/>
    <col min="6945" max="6945" width="17.125" style="4" customWidth="1"/>
    <col min="6946" max="6975" width="4.125" style="4" customWidth="1"/>
    <col min="6976" max="6976" width="0" style="4" hidden="1" customWidth="1"/>
    <col min="6977" max="6977" width="9.875" style="4" customWidth="1"/>
    <col min="6978" max="6978" width="14.625" style="4" customWidth="1"/>
    <col min="6979" max="6980" width="9.875" style="4" customWidth="1"/>
    <col min="6981" max="6982" width="7.625" style="4" customWidth="1"/>
    <col min="6983" max="6983" width="9" style="4" customWidth="1"/>
    <col min="6984" max="6990" width="0" style="4" hidden="1" customWidth="1"/>
    <col min="6991" max="7196" width="9" style="4"/>
    <col min="7197" max="7198" width="7.875" style="4" customWidth="1"/>
    <col min="7199" max="7200" width="4.75" style="4" customWidth="1"/>
    <col min="7201" max="7201" width="17.125" style="4" customWidth="1"/>
    <col min="7202" max="7231" width="4.125" style="4" customWidth="1"/>
    <col min="7232" max="7232" width="0" style="4" hidden="1" customWidth="1"/>
    <col min="7233" max="7233" width="9.875" style="4" customWidth="1"/>
    <col min="7234" max="7234" width="14.625" style="4" customWidth="1"/>
    <col min="7235" max="7236" width="9.875" style="4" customWidth="1"/>
    <col min="7237" max="7238" width="7.625" style="4" customWidth="1"/>
    <col min="7239" max="7239" width="9" style="4" customWidth="1"/>
    <col min="7240" max="7246" width="0" style="4" hidden="1" customWidth="1"/>
    <col min="7247" max="7452" width="9" style="4"/>
    <col min="7453" max="7454" width="7.875" style="4" customWidth="1"/>
    <col min="7455" max="7456" width="4.75" style="4" customWidth="1"/>
    <col min="7457" max="7457" width="17.125" style="4" customWidth="1"/>
    <col min="7458" max="7487" width="4.125" style="4" customWidth="1"/>
    <col min="7488" max="7488" width="0" style="4" hidden="1" customWidth="1"/>
    <col min="7489" max="7489" width="9.875" style="4" customWidth="1"/>
    <col min="7490" max="7490" width="14.625" style="4" customWidth="1"/>
    <col min="7491" max="7492" width="9.875" style="4" customWidth="1"/>
    <col min="7493" max="7494" width="7.625" style="4" customWidth="1"/>
    <col min="7495" max="7495" width="9" style="4" customWidth="1"/>
    <col min="7496" max="7502" width="0" style="4" hidden="1" customWidth="1"/>
    <col min="7503" max="7708" width="9" style="4"/>
    <col min="7709" max="7710" width="7.875" style="4" customWidth="1"/>
    <col min="7711" max="7712" width="4.75" style="4" customWidth="1"/>
    <col min="7713" max="7713" width="17.125" style="4" customWidth="1"/>
    <col min="7714" max="7743" width="4.125" style="4" customWidth="1"/>
    <col min="7744" max="7744" width="0" style="4" hidden="1" customWidth="1"/>
    <col min="7745" max="7745" width="9.875" style="4" customWidth="1"/>
    <col min="7746" max="7746" width="14.625" style="4" customWidth="1"/>
    <col min="7747" max="7748" width="9.875" style="4" customWidth="1"/>
    <col min="7749" max="7750" width="7.625" style="4" customWidth="1"/>
    <col min="7751" max="7751" width="9" style="4" customWidth="1"/>
    <col min="7752" max="7758" width="0" style="4" hidden="1" customWidth="1"/>
    <col min="7759" max="7964" width="9" style="4"/>
    <col min="7965" max="7966" width="7.875" style="4" customWidth="1"/>
    <col min="7967" max="7968" width="4.75" style="4" customWidth="1"/>
    <col min="7969" max="7969" width="17.125" style="4" customWidth="1"/>
    <col min="7970" max="7999" width="4.125" style="4" customWidth="1"/>
    <col min="8000" max="8000" width="0" style="4" hidden="1" customWidth="1"/>
    <col min="8001" max="8001" width="9.875" style="4" customWidth="1"/>
    <col min="8002" max="8002" width="14.625" style="4" customWidth="1"/>
    <col min="8003" max="8004" width="9.875" style="4" customWidth="1"/>
    <col min="8005" max="8006" width="7.625" style="4" customWidth="1"/>
    <col min="8007" max="8007" width="9" style="4" customWidth="1"/>
    <col min="8008" max="8014" width="0" style="4" hidden="1" customWidth="1"/>
    <col min="8015" max="8220" width="9" style="4"/>
    <col min="8221" max="8222" width="7.875" style="4" customWidth="1"/>
    <col min="8223" max="8224" width="4.75" style="4" customWidth="1"/>
    <col min="8225" max="8225" width="17.125" style="4" customWidth="1"/>
    <col min="8226" max="8255" width="4.125" style="4" customWidth="1"/>
    <col min="8256" max="8256" width="0" style="4" hidden="1" customWidth="1"/>
    <col min="8257" max="8257" width="9.875" style="4" customWidth="1"/>
    <col min="8258" max="8258" width="14.625" style="4" customWidth="1"/>
    <col min="8259" max="8260" width="9.875" style="4" customWidth="1"/>
    <col min="8261" max="8262" width="7.625" style="4" customWidth="1"/>
    <col min="8263" max="8263" width="9" style="4" customWidth="1"/>
    <col min="8264" max="8270" width="0" style="4" hidden="1" customWidth="1"/>
    <col min="8271" max="8476" width="9" style="4"/>
    <col min="8477" max="8478" width="7.875" style="4" customWidth="1"/>
    <col min="8479" max="8480" width="4.75" style="4" customWidth="1"/>
    <col min="8481" max="8481" width="17.125" style="4" customWidth="1"/>
    <col min="8482" max="8511" width="4.125" style="4" customWidth="1"/>
    <col min="8512" max="8512" width="0" style="4" hidden="1" customWidth="1"/>
    <col min="8513" max="8513" width="9.875" style="4" customWidth="1"/>
    <col min="8514" max="8514" width="14.625" style="4" customWidth="1"/>
    <col min="8515" max="8516" width="9.875" style="4" customWidth="1"/>
    <col min="8517" max="8518" width="7.625" style="4" customWidth="1"/>
    <col min="8519" max="8519" width="9" style="4" customWidth="1"/>
    <col min="8520" max="8526" width="0" style="4" hidden="1" customWidth="1"/>
    <col min="8527" max="8732" width="9" style="4"/>
    <col min="8733" max="8734" width="7.875" style="4" customWidth="1"/>
    <col min="8735" max="8736" width="4.75" style="4" customWidth="1"/>
    <col min="8737" max="8737" width="17.125" style="4" customWidth="1"/>
    <col min="8738" max="8767" width="4.125" style="4" customWidth="1"/>
    <col min="8768" max="8768" width="0" style="4" hidden="1" customWidth="1"/>
    <col min="8769" max="8769" width="9.875" style="4" customWidth="1"/>
    <col min="8770" max="8770" width="14.625" style="4" customWidth="1"/>
    <col min="8771" max="8772" width="9.875" style="4" customWidth="1"/>
    <col min="8773" max="8774" width="7.625" style="4" customWidth="1"/>
    <col min="8775" max="8775" width="9" style="4" customWidth="1"/>
    <col min="8776" max="8782" width="0" style="4" hidden="1" customWidth="1"/>
    <col min="8783" max="8988" width="9" style="4"/>
    <col min="8989" max="8990" width="7.875" style="4" customWidth="1"/>
    <col min="8991" max="8992" width="4.75" style="4" customWidth="1"/>
    <col min="8993" max="8993" width="17.125" style="4" customWidth="1"/>
    <col min="8994" max="9023" width="4.125" style="4" customWidth="1"/>
    <col min="9024" max="9024" width="0" style="4" hidden="1" customWidth="1"/>
    <col min="9025" max="9025" width="9.875" style="4" customWidth="1"/>
    <col min="9026" max="9026" width="14.625" style="4" customWidth="1"/>
    <col min="9027" max="9028" width="9.875" style="4" customWidth="1"/>
    <col min="9029" max="9030" width="7.625" style="4" customWidth="1"/>
    <col min="9031" max="9031" width="9" style="4" customWidth="1"/>
    <col min="9032" max="9038" width="0" style="4" hidden="1" customWidth="1"/>
    <col min="9039" max="9244" width="9" style="4"/>
    <col min="9245" max="9246" width="7.875" style="4" customWidth="1"/>
    <col min="9247" max="9248" width="4.75" style="4" customWidth="1"/>
    <col min="9249" max="9249" width="17.125" style="4" customWidth="1"/>
    <col min="9250" max="9279" width="4.125" style="4" customWidth="1"/>
    <col min="9280" max="9280" width="0" style="4" hidden="1" customWidth="1"/>
    <col min="9281" max="9281" width="9.875" style="4" customWidth="1"/>
    <col min="9282" max="9282" width="14.625" style="4" customWidth="1"/>
    <col min="9283" max="9284" width="9.875" style="4" customWidth="1"/>
    <col min="9285" max="9286" width="7.625" style="4" customWidth="1"/>
    <col min="9287" max="9287" width="9" style="4" customWidth="1"/>
    <col min="9288" max="9294" width="0" style="4" hidden="1" customWidth="1"/>
    <col min="9295" max="9500" width="9" style="4"/>
    <col min="9501" max="9502" width="7.875" style="4" customWidth="1"/>
    <col min="9503" max="9504" width="4.75" style="4" customWidth="1"/>
    <col min="9505" max="9505" width="17.125" style="4" customWidth="1"/>
    <col min="9506" max="9535" width="4.125" style="4" customWidth="1"/>
    <col min="9536" max="9536" width="0" style="4" hidden="1" customWidth="1"/>
    <col min="9537" max="9537" width="9.875" style="4" customWidth="1"/>
    <col min="9538" max="9538" width="14.625" style="4" customWidth="1"/>
    <col min="9539" max="9540" width="9.875" style="4" customWidth="1"/>
    <col min="9541" max="9542" width="7.625" style="4" customWidth="1"/>
    <col min="9543" max="9543" width="9" style="4" customWidth="1"/>
    <col min="9544" max="9550" width="0" style="4" hidden="1" customWidth="1"/>
    <col min="9551" max="9756" width="9" style="4"/>
    <col min="9757" max="9758" width="7.875" style="4" customWidth="1"/>
    <col min="9759" max="9760" width="4.75" style="4" customWidth="1"/>
    <col min="9761" max="9761" width="17.125" style="4" customWidth="1"/>
    <col min="9762" max="9791" width="4.125" style="4" customWidth="1"/>
    <col min="9792" max="9792" width="0" style="4" hidden="1" customWidth="1"/>
    <col min="9793" max="9793" width="9.875" style="4" customWidth="1"/>
    <col min="9794" max="9794" width="14.625" style="4" customWidth="1"/>
    <col min="9795" max="9796" width="9.875" style="4" customWidth="1"/>
    <col min="9797" max="9798" width="7.625" style="4" customWidth="1"/>
    <col min="9799" max="9799" width="9" style="4" customWidth="1"/>
    <col min="9800" max="9806" width="0" style="4" hidden="1" customWidth="1"/>
    <col min="9807" max="10012" width="9" style="4"/>
    <col min="10013" max="10014" width="7.875" style="4" customWidth="1"/>
    <col min="10015" max="10016" width="4.75" style="4" customWidth="1"/>
    <col min="10017" max="10017" width="17.125" style="4" customWidth="1"/>
    <col min="10018" max="10047" width="4.125" style="4" customWidth="1"/>
    <col min="10048" max="10048" width="0" style="4" hidden="1" customWidth="1"/>
    <col min="10049" max="10049" width="9.875" style="4" customWidth="1"/>
    <col min="10050" max="10050" width="14.625" style="4" customWidth="1"/>
    <col min="10051" max="10052" width="9.875" style="4" customWidth="1"/>
    <col min="10053" max="10054" width="7.625" style="4" customWidth="1"/>
    <col min="10055" max="10055" width="9" style="4" customWidth="1"/>
    <col min="10056" max="10062" width="0" style="4" hidden="1" customWidth="1"/>
    <col min="10063" max="10268" width="9" style="4"/>
    <col min="10269" max="10270" width="7.875" style="4" customWidth="1"/>
    <col min="10271" max="10272" width="4.75" style="4" customWidth="1"/>
    <col min="10273" max="10273" width="17.125" style="4" customWidth="1"/>
    <col min="10274" max="10303" width="4.125" style="4" customWidth="1"/>
    <col min="10304" max="10304" width="0" style="4" hidden="1" customWidth="1"/>
    <col min="10305" max="10305" width="9.875" style="4" customWidth="1"/>
    <col min="10306" max="10306" width="14.625" style="4" customWidth="1"/>
    <col min="10307" max="10308" width="9.875" style="4" customWidth="1"/>
    <col min="10309" max="10310" width="7.625" style="4" customWidth="1"/>
    <col min="10311" max="10311" width="9" style="4" customWidth="1"/>
    <col min="10312" max="10318" width="0" style="4" hidden="1" customWidth="1"/>
    <col min="10319" max="10524" width="9" style="4"/>
    <col min="10525" max="10526" width="7.875" style="4" customWidth="1"/>
    <col min="10527" max="10528" width="4.75" style="4" customWidth="1"/>
    <col min="10529" max="10529" width="17.125" style="4" customWidth="1"/>
    <col min="10530" max="10559" width="4.125" style="4" customWidth="1"/>
    <col min="10560" max="10560" width="0" style="4" hidden="1" customWidth="1"/>
    <col min="10561" max="10561" width="9.875" style="4" customWidth="1"/>
    <col min="10562" max="10562" width="14.625" style="4" customWidth="1"/>
    <col min="10563" max="10564" width="9.875" style="4" customWidth="1"/>
    <col min="10565" max="10566" width="7.625" style="4" customWidth="1"/>
    <col min="10567" max="10567" width="9" style="4" customWidth="1"/>
    <col min="10568" max="10574" width="0" style="4" hidden="1" customWidth="1"/>
    <col min="10575" max="10780" width="9" style="4"/>
    <col min="10781" max="10782" width="7.875" style="4" customWidth="1"/>
    <col min="10783" max="10784" width="4.75" style="4" customWidth="1"/>
    <col min="10785" max="10785" width="17.125" style="4" customWidth="1"/>
    <col min="10786" max="10815" width="4.125" style="4" customWidth="1"/>
    <col min="10816" max="10816" width="0" style="4" hidden="1" customWidth="1"/>
    <col min="10817" max="10817" width="9.875" style="4" customWidth="1"/>
    <col min="10818" max="10818" width="14.625" style="4" customWidth="1"/>
    <col min="10819" max="10820" width="9.875" style="4" customWidth="1"/>
    <col min="10821" max="10822" width="7.625" style="4" customWidth="1"/>
    <col min="10823" max="10823" width="9" style="4" customWidth="1"/>
    <col min="10824" max="10830" width="0" style="4" hidden="1" customWidth="1"/>
    <col min="10831" max="11036" width="9" style="4"/>
    <col min="11037" max="11038" width="7.875" style="4" customWidth="1"/>
    <col min="11039" max="11040" width="4.75" style="4" customWidth="1"/>
    <col min="11041" max="11041" width="17.125" style="4" customWidth="1"/>
    <col min="11042" max="11071" width="4.125" style="4" customWidth="1"/>
    <col min="11072" max="11072" width="0" style="4" hidden="1" customWidth="1"/>
    <col min="11073" max="11073" width="9.875" style="4" customWidth="1"/>
    <col min="11074" max="11074" width="14.625" style="4" customWidth="1"/>
    <col min="11075" max="11076" width="9.875" style="4" customWidth="1"/>
    <col min="11077" max="11078" width="7.625" style="4" customWidth="1"/>
    <col min="11079" max="11079" width="9" style="4" customWidth="1"/>
    <col min="11080" max="11086" width="0" style="4" hidden="1" customWidth="1"/>
    <col min="11087" max="11292" width="9" style="4"/>
    <col min="11293" max="11294" width="7.875" style="4" customWidth="1"/>
    <col min="11295" max="11296" width="4.75" style="4" customWidth="1"/>
    <col min="11297" max="11297" width="17.125" style="4" customWidth="1"/>
    <col min="11298" max="11327" width="4.125" style="4" customWidth="1"/>
    <col min="11328" max="11328" width="0" style="4" hidden="1" customWidth="1"/>
    <col min="11329" max="11329" width="9.875" style="4" customWidth="1"/>
    <col min="11330" max="11330" width="14.625" style="4" customWidth="1"/>
    <col min="11331" max="11332" width="9.875" style="4" customWidth="1"/>
    <col min="11333" max="11334" width="7.625" style="4" customWidth="1"/>
    <col min="11335" max="11335" width="9" style="4" customWidth="1"/>
    <col min="11336" max="11342" width="0" style="4" hidden="1" customWidth="1"/>
    <col min="11343" max="11548" width="9" style="4"/>
    <col min="11549" max="11550" width="7.875" style="4" customWidth="1"/>
    <col min="11551" max="11552" width="4.75" style="4" customWidth="1"/>
    <col min="11553" max="11553" width="17.125" style="4" customWidth="1"/>
    <col min="11554" max="11583" width="4.125" style="4" customWidth="1"/>
    <col min="11584" max="11584" width="0" style="4" hidden="1" customWidth="1"/>
    <col min="11585" max="11585" width="9.875" style="4" customWidth="1"/>
    <col min="11586" max="11586" width="14.625" style="4" customWidth="1"/>
    <col min="11587" max="11588" width="9.875" style="4" customWidth="1"/>
    <col min="11589" max="11590" width="7.625" style="4" customWidth="1"/>
    <col min="11591" max="11591" width="9" style="4" customWidth="1"/>
    <col min="11592" max="11598" width="0" style="4" hidden="1" customWidth="1"/>
    <col min="11599" max="11804" width="9" style="4"/>
    <col min="11805" max="11806" width="7.875" style="4" customWidth="1"/>
    <col min="11807" max="11808" width="4.75" style="4" customWidth="1"/>
    <col min="11809" max="11809" width="17.125" style="4" customWidth="1"/>
    <col min="11810" max="11839" width="4.125" style="4" customWidth="1"/>
    <col min="11840" max="11840" width="0" style="4" hidden="1" customWidth="1"/>
    <col min="11841" max="11841" width="9.875" style="4" customWidth="1"/>
    <col min="11842" max="11842" width="14.625" style="4" customWidth="1"/>
    <col min="11843" max="11844" width="9.875" style="4" customWidth="1"/>
    <col min="11845" max="11846" width="7.625" style="4" customWidth="1"/>
    <col min="11847" max="11847" width="9" style="4" customWidth="1"/>
    <col min="11848" max="11854" width="0" style="4" hidden="1" customWidth="1"/>
    <col min="11855" max="12060" width="9" style="4"/>
    <col min="12061" max="12062" width="7.875" style="4" customWidth="1"/>
    <col min="12063" max="12064" width="4.75" style="4" customWidth="1"/>
    <col min="12065" max="12065" width="17.125" style="4" customWidth="1"/>
    <col min="12066" max="12095" width="4.125" style="4" customWidth="1"/>
    <col min="12096" max="12096" width="0" style="4" hidden="1" customWidth="1"/>
    <col min="12097" max="12097" width="9.875" style="4" customWidth="1"/>
    <col min="12098" max="12098" width="14.625" style="4" customWidth="1"/>
    <col min="12099" max="12100" width="9.875" style="4" customWidth="1"/>
    <col min="12101" max="12102" width="7.625" style="4" customWidth="1"/>
    <col min="12103" max="12103" width="9" style="4" customWidth="1"/>
    <col min="12104" max="12110" width="0" style="4" hidden="1" customWidth="1"/>
    <col min="12111" max="12316" width="9" style="4"/>
    <col min="12317" max="12318" width="7.875" style="4" customWidth="1"/>
    <col min="12319" max="12320" width="4.75" style="4" customWidth="1"/>
    <col min="12321" max="12321" width="17.125" style="4" customWidth="1"/>
    <col min="12322" max="12351" width="4.125" style="4" customWidth="1"/>
    <col min="12352" max="12352" width="0" style="4" hidden="1" customWidth="1"/>
    <col min="12353" max="12353" width="9.875" style="4" customWidth="1"/>
    <col min="12354" max="12354" width="14.625" style="4" customWidth="1"/>
    <col min="12355" max="12356" width="9.875" style="4" customWidth="1"/>
    <col min="12357" max="12358" width="7.625" style="4" customWidth="1"/>
    <col min="12359" max="12359" width="9" style="4" customWidth="1"/>
    <col min="12360" max="12366" width="0" style="4" hidden="1" customWidth="1"/>
    <col min="12367" max="12572" width="9" style="4"/>
    <col min="12573" max="12574" width="7.875" style="4" customWidth="1"/>
    <col min="12575" max="12576" width="4.75" style="4" customWidth="1"/>
    <col min="12577" max="12577" width="17.125" style="4" customWidth="1"/>
    <col min="12578" max="12607" width="4.125" style="4" customWidth="1"/>
    <col min="12608" max="12608" width="0" style="4" hidden="1" customWidth="1"/>
    <col min="12609" max="12609" width="9.875" style="4" customWidth="1"/>
    <col min="12610" max="12610" width="14.625" style="4" customWidth="1"/>
    <col min="12611" max="12612" width="9.875" style="4" customWidth="1"/>
    <col min="12613" max="12614" width="7.625" style="4" customWidth="1"/>
    <col min="12615" max="12615" width="9" style="4" customWidth="1"/>
    <col min="12616" max="12622" width="0" style="4" hidden="1" customWidth="1"/>
    <col min="12623" max="12828" width="9" style="4"/>
    <col min="12829" max="12830" width="7.875" style="4" customWidth="1"/>
    <col min="12831" max="12832" width="4.75" style="4" customWidth="1"/>
    <col min="12833" max="12833" width="17.125" style="4" customWidth="1"/>
    <col min="12834" max="12863" width="4.125" style="4" customWidth="1"/>
    <col min="12864" max="12864" width="0" style="4" hidden="1" customWidth="1"/>
    <col min="12865" max="12865" width="9.875" style="4" customWidth="1"/>
    <col min="12866" max="12866" width="14.625" style="4" customWidth="1"/>
    <col min="12867" max="12868" width="9.875" style="4" customWidth="1"/>
    <col min="12869" max="12870" width="7.625" style="4" customWidth="1"/>
    <col min="12871" max="12871" width="9" style="4" customWidth="1"/>
    <col min="12872" max="12878" width="0" style="4" hidden="1" customWidth="1"/>
    <col min="12879" max="13084" width="9" style="4"/>
    <col min="13085" max="13086" width="7.875" style="4" customWidth="1"/>
    <col min="13087" max="13088" width="4.75" style="4" customWidth="1"/>
    <col min="13089" max="13089" width="17.125" style="4" customWidth="1"/>
    <col min="13090" max="13119" width="4.125" style="4" customWidth="1"/>
    <col min="13120" max="13120" width="0" style="4" hidden="1" customWidth="1"/>
    <col min="13121" max="13121" width="9.875" style="4" customWidth="1"/>
    <col min="13122" max="13122" width="14.625" style="4" customWidth="1"/>
    <col min="13123" max="13124" width="9.875" style="4" customWidth="1"/>
    <col min="13125" max="13126" width="7.625" style="4" customWidth="1"/>
    <col min="13127" max="13127" width="9" style="4" customWidth="1"/>
    <col min="13128" max="13134" width="0" style="4" hidden="1" customWidth="1"/>
    <col min="13135" max="13340" width="9" style="4"/>
    <col min="13341" max="13342" width="7.875" style="4" customWidth="1"/>
    <col min="13343" max="13344" width="4.75" style="4" customWidth="1"/>
    <col min="13345" max="13345" width="17.125" style="4" customWidth="1"/>
    <col min="13346" max="13375" width="4.125" style="4" customWidth="1"/>
    <col min="13376" max="13376" width="0" style="4" hidden="1" customWidth="1"/>
    <col min="13377" max="13377" width="9.875" style="4" customWidth="1"/>
    <col min="13378" max="13378" width="14.625" style="4" customWidth="1"/>
    <col min="13379" max="13380" width="9.875" style="4" customWidth="1"/>
    <col min="13381" max="13382" width="7.625" style="4" customWidth="1"/>
    <col min="13383" max="13383" width="9" style="4" customWidth="1"/>
    <col min="13384" max="13390" width="0" style="4" hidden="1" customWidth="1"/>
    <col min="13391" max="13596" width="9" style="4"/>
    <col min="13597" max="13598" width="7.875" style="4" customWidth="1"/>
    <col min="13599" max="13600" width="4.75" style="4" customWidth="1"/>
    <col min="13601" max="13601" width="17.125" style="4" customWidth="1"/>
    <col min="13602" max="13631" width="4.125" style="4" customWidth="1"/>
    <col min="13632" max="13632" width="0" style="4" hidden="1" customWidth="1"/>
    <col min="13633" max="13633" width="9.875" style="4" customWidth="1"/>
    <col min="13634" max="13634" width="14.625" style="4" customWidth="1"/>
    <col min="13635" max="13636" width="9.875" style="4" customWidth="1"/>
    <col min="13637" max="13638" width="7.625" style="4" customWidth="1"/>
    <col min="13639" max="13639" width="9" style="4" customWidth="1"/>
    <col min="13640" max="13646" width="0" style="4" hidden="1" customWidth="1"/>
    <col min="13647" max="13852" width="9" style="4"/>
    <col min="13853" max="13854" width="7.875" style="4" customWidth="1"/>
    <col min="13855" max="13856" width="4.75" style="4" customWidth="1"/>
    <col min="13857" max="13857" width="17.125" style="4" customWidth="1"/>
    <col min="13858" max="13887" width="4.125" style="4" customWidth="1"/>
    <col min="13888" max="13888" width="0" style="4" hidden="1" customWidth="1"/>
    <col min="13889" max="13889" width="9.875" style="4" customWidth="1"/>
    <col min="13890" max="13890" width="14.625" style="4" customWidth="1"/>
    <col min="13891" max="13892" width="9.875" style="4" customWidth="1"/>
    <col min="13893" max="13894" width="7.625" style="4" customWidth="1"/>
    <col min="13895" max="13895" width="9" style="4" customWidth="1"/>
    <col min="13896" max="13902" width="0" style="4" hidden="1" customWidth="1"/>
    <col min="13903" max="14108" width="9" style="4"/>
    <col min="14109" max="14110" width="7.875" style="4" customWidth="1"/>
    <col min="14111" max="14112" width="4.75" style="4" customWidth="1"/>
    <col min="14113" max="14113" width="17.125" style="4" customWidth="1"/>
    <col min="14114" max="14143" width="4.125" style="4" customWidth="1"/>
    <col min="14144" max="14144" width="0" style="4" hidden="1" customWidth="1"/>
    <col min="14145" max="14145" width="9.875" style="4" customWidth="1"/>
    <col min="14146" max="14146" width="14.625" style="4" customWidth="1"/>
    <col min="14147" max="14148" width="9.875" style="4" customWidth="1"/>
    <col min="14149" max="14150" width="7.625" style="4" customWidth="1"/>
    <col min="14151" max="14151" width="9" style="4" customWidth="1"/>
    <col min="14152" max="14158" width="0" style="4" hidden="1" customWidth="1"/>
    <col min="14159" max="14364" width="9" style="4"/>
    <col min="14365" max="14366" width="7.875" style="4" customWidth="1"/>
    <col min="14367" max="14368" width="4.75" style="4" customWidth="1"/>
    <col min="14369" max="14369" width="17.125" style="4" customWidth="1"/>
    <col min="14370" max="14399" width="4.125" style="4" customWidth="1"/>
    <col min="14400" max="14400" width="0" style="4" hidden="1" customWidth="1"/>
    <col min="14401" max="14401" width="9.875" style="4" customWidth="1"/>
    <col min="14402" max="14402" width="14.625" style="4" customWidth="1"/>
    <col min="14403" max="14404" width="9.875" style="4" customWidth="1"/>
    <col min="14405" max="14406" width="7.625" style="4" customWidth="1"/>
    <col min="14407" max="14407" width="9" style="4" customWidth="1"/>
    <col min="14408" max="14414" width="0" style="4" hidden="1" customWidth="1"/>
    <col min="14415" max="14620" width="9" style="4"/>
    <col min="14621" max="14622" width="7.875" style="4" customWidth="1"/>
    <col min="14623" max="14624" width="4.75" style="4" customWidth="1"/>
    <col min="14625" max="14625" width="17.125" style="4" customWidth="1"/>
    <col min="14626" max="14655" width="4.125" style="4" customWidth="1"/>
    <col min="14656" max="14656" width="0" style="4" hidden="1" customWidth="1"/>
    <col min="14657" max="14657" width="9.875" style="4" customWidth="1"/>
    <col min="14658" max="14658" width="14.625" style="4" customWidth="1"/>
    <col min="14659" max="14660" width="9.875" style="4" customWidth="1"/>
    <col min="14661" max="14662" width="7.625" style="4" customWidth="1"/>
    <col min="14663" max="14663" width="9" style="4" customWidth="1"/>
    <col min="14664" max="14670" width="0" style="4" hidden="1" customWidth="1"/>
    <col min="14671" max="14876" width="9" style="4"/>
    <col min="14877" max="14878" width="7.875" style="4" customWidth="1"/>
    <col min="14879" max="14880" width="4.75" style="4" customWidth="1"/>
    <col min="14881" max="14881" width="17.125" style="4" customWidth="1"/>
    <col min="14882" max="14911" width="4.125" style="4" customWidth="1"/>
    <col min="14912" max="14912" width="0" style="4" hidden="1" customWidth="1"/>
    <col min="14913" max="14913" width="9.875" style="4" customWidth="1"/>
    <col min="14914" max="14914" width="14.625" style="4" customWidth="1"/>
    <col min="14915" max="14916" width="9.875" style="4" customWidth="1"/>
    <col min="14917" max="14918" width="7.625" style="4" customWidth="1"/>
    <col min="14919" max="14919" width="9" style="4" customWidth="1"/>
    <col min="14920" max="14926" width="0" style="4" hidden="1" customWidth="1"/>
    <col min="14927" max="15132" width="9" style="4"/>
    <col min="15133" max="15134" width="7.875" style="4" customWidth="1"/>
    <col min="15135" max="15136" width="4.75" style="4" customWidth="1"/>
    <col min="15137" max="15137" width="17.125" style="4" customWidth="1"/>
    <col min="15138" max="15167" width="4.125" style="4" customWidth="1"/>
    <col min="15168" max="15168" width="0" style="4" hidden="1" customWidth="1"/>
    <col min="15169" max="15169" width="9.875" style="4" customWidth="1"/>
    <col min="15170" max="15170" width="14.625" style="4" customWidth="1"/>
    <col min="15171" max="15172" width="9.875" style="4" customWidth="1"/>
    <col min="15173" max="15174" width="7.625" style="4" customWidth="1"/>
    <col min="15175" max="15175" width="9" style="4" customWidth="1"/>
    <col min="15176" max="15182" width="0" style="4" hidden="1" customWidth="1"/>
    <col min="15183" max="15388" width="9" style="4"/>
    <col min="15389" max="15390" width="7.875" style="4" customWidth="1"/>
    <col min="15391" max="15392" width="4.75" style="4" customWidth="1"/>
    <col min="15393" max="15393" width="17.125" style="4" customWidth="1"/>
    <col min="15394" max="15423" width="4.125" style="4" customWidth="1"/>
    <col min="15424" max="15424" width="0" style="4" hidden="1" customWidth="1"/>
    <col min="15425" max="15425" width="9.875" style="4" customWidth="1"/>
    <col min="15426" max="15426" width="14.625" style="4" customWidth="1"/>
    <col min="15427" max="15428" width="9.875" style="4" customWidth="1"/>
    <col min="15429" max="15430" width="7.625" style="4" customWidth="1"/>
    <col min="15431" max="15431" width="9" style="4" customWidth="1"/>
    <col min="15432" max="15438" width="0" style="4" hidden="1" customWidth="1"/>
    <col min="15439" max="15644" width="9" style="4"/>
    <col min="15645" max="15646" width="7.875" style="4" customWidth="1"/>
    <col min="15647" max="15648" width="4.75" style="4" customWidth="1"/>
    <col min="15649" max="15649" width="17.125" style="4" customWidth="1"/>
    <col min="15650" max="15679" width="4.125" style="4" customWidth="1"/>
    <col min="15680" max="15680" width="0" style="4" hidden="1" customWidth="1"/>
    <col min="15681" max="15681" width="9.875" style="4" customWidth="1"/>
    <col min="15682" max="15682" width="14.625" style="4" customWidth="1"/>
    <col min="15683" max="15684" width="9.875" style="4" customWidth="1"/>
    <col min="15685" max="15686" width="7.625" style="4" customWidth="1"/>
    <col min="15687" max="15687" width="9" style="4" customWidth="1"/>
    <col min="15688" max="15694" width="0" style="4" hidden="1" customWidth="1"/>
    <col min="15695" max="15900" width="9" style="4"/>
    <col min="15901" max="15902" width="7.875" style="4" customWidth="1"/>
    <col min="15903" max="15904" width="4.75" style="4" customWidth="1"/>
    <col min="15905" max="15905" width="17.125" style="4" customWidth="1"/>
    <col min="15906" max="15935" width="4.125" style="4" customWidth="1"/>
    <col min="15936" max="15936" width="0" style="4" hidden="1" customWidth="1"/>
    <col min="15937" max="15937" width="9.875" style="4" customWidth="1"/>
    <col min="15938" max="15938" width="14.625" style="4" customWidth="1"/>
    <col min="15939" max="15940" width="9.875" style="4" customWidth="1"/>
    <col min="15941" max="15942" width="7.625" style="4" customWidth="1"/>
    <col min="15943" max="15943" width="9" style="4" customWidth="1"/>
    <col min="15944" max="15950" width="0" style="4" hidden="1" customWidth="1"/>
    <col min="15951" max="16156" width="9" style="4"/>
    <col min="16157" max="16158" width="7.875" style="4" customWidth="1"/>
    <col min="16159" max="16160" width="4.75" style="4" customWidth="1"/>
    <col min="16161" max="16161" width="17.125" style="4" customWidth="1"/>
    <col min="16162" max="16191" width="4.125" style="4" customWidth="1"/>
    <col min="16192" max="16192" width="0" style="4" hidden="1" customWidth="1"/>
    <col min="16193" max="16193" width="9.875" style="4" customWidth="1"/>
    <col min="16194" max="16194" width="14.625" style="4" customWidth="1"/>
    <col min="16195" max="16196" width="9.875" style="4" customWidth="1"/>
    <col min="16197" max="16198" width="7.625" style="4" customWidth="1"/>
    <col min="16199" max="16199" width="9" style="4" customWidth="1"/>
    <col min="16200" max="16206" width="0" style="4" hidden="1" customWidth="1"/>
    <col min="16207" max="16384" width="9" style="4"/>
  </cols>
  <sheetData>
    <row r="1" spans="1:84" ht="24" customHeight="1">
      <c r="A1" s="516" t="s">
        <v>0</v>
      </c>
      <c r="B1" s="517"/>
      <c r="C1" s="517"/>
      <c r="D1" s="517"/>
      <c r="E1" s="518"/>
      <c r="F1" s="1"/>
      <c r="G1" s="631" t="s">
        <v>197</v>
      </c>
      <c r="H1" s="631"/>
      <c r="I1" s="631"/>
      <c r="J1" s="631"/>
      <c r="K1" s="631"/>
      <c r="L1" s="631"/>
      <c r="M1" s="631"/>
      <c r="N1" s="631"/>
      <c r="O1" s="631"/>
      <c r="P1" s="631"/>
      <c r="Q1" s="631"/>
      <c r="R1" s="631"/>
      <c r="S1" s="631"/>
      <c r="T1" s="631"/>
      <c r="U1" s="631"/>
      <c r="V1" s="631"/>
      <c r="W1" s="631"/>
      <c r="X1" s="631"/>
      <c r="Y1" s="631"/>
      <c r="Z1" s="631"/>
      <c r="AA1" s="631"/>
      <c r="AB1" s="631"/>
      <c r="AC1" s="631"/>
      <c r="AD1" s="631"/>
      <c r="AE1" s="631"/>
      <c r="AF1" s="631"/>
      <c r="AG1" s="631"/>
      <c r="AH1" s="631"/>
      <c r="AI1" s="631"/>
      <c r="AJ1" s="631"/>
      <c r="AK1" s="6"/>
      <c r="AN1" s="613" t="s">
        <v>1</v>
      </c>
      <c r="AO1" s="613"/>
      <c r="AQ1" s="59"/>
      <c r="AU1" s="227" t="s">
        <v>117</v>
      </c>
    </row>
    <row r="2" spans="1:84" ht="24" customHeight="1">
      <c r="A2" s="7"/>
      <c r="B2" s="7"/>
      <c r="C2" s="7"/>
      <c r="D2" s="7"/>
      <c r="E2" s="7"/>
      <c r="G2" s="631"/>
      <c r="H2" s="631"/>
      <c r="I2" s="631"/>
      <c r="J2" s="631"/>
      <c r="K2" s="631"/>
      <c r="L2" s="631"/>
      <c r="M2" s="631"/>
      <c r="N2" s="631"/>
      <c r="O2" s="631"/>
      <c r="P2" s="631"/>
      <c r="Q2" s="631"/>
      <c r="R2" s="631"/>
      <c r="S2" s="631"/>
      <c r="T2" s="631"/>
      <c r="U2" s="631"/>
      <c r="V2" s="631"/>
      <c r="W2" s="631"/>
      <c r="X2" s="631"/>
      <c r="Y2" s="631"/>
      <c r="Z2" s="631"/>
      <c r="AA2" s="631"/>
      <c r="AB2" s="631"/>
      <c r="AC2" s="631"/>
      <c r="AD2" s="631"/>
      <c r="AE2" s="631"/>
      <c r="AF2" s="631"/>
      <c r="AG2" s="631"/>
      <c r="AH2" s="631"/>
      <c r="AI2" s="631"/>
      <c r="AJ2" s="631"/>
      <c r="AK2" s="11"/>
      <c r="AN2" s="614"/>
      <c r="AO2" s="614"/>
      <c r="AQ2" s="59"/>
    </row>
    <row r="3" spans="1:84" ht="24" customHeight="1">
      <c r="A3" s="519">
        <v>45473</v>
      </c>
      <c r="B3" s="519"/>
      <c r="C3" s="519"/>
      <c r="D3" s="519"/>
      <c r="E3" s="519"/>
      <c r="F3" s="519"/>
      <c r="G3" s="519"/>
      <c r="H3" s="520" t="s">
        <v>190</v>
      </c>
      <c r="I3" s="520"/>
      <c r="J3" s="520"/>
      <c r="K3" s="520"/>
      <c r="L3" s="520"/>
      <c r="M3" s="520"/>
      <c r="N3" s="520"/>
      <c r="O3" s="520"/>
      <c r="P3" s="520"/>
      <c r="Q3" s="520"/>
      <c r="R3" s="520"/>
      <c r="S3" s="520"/>
      <c r="T3" s="520"/>
      <c r="U3" s="520"/>
      <c r="V3" s="520"/>
      <c r="W3" s="520"/>
      <c r="X3" s="520"/>
      <c r="Y3" s="520"/>
      <c r="Z3" s="520"/>
      <c r="AJ3" s="11"/>
      <c r="AK3" s="11"/>
      <c r="AN3" s="614"/>
      <c r="AO3" s="614"/>
      <c r="AQ3" s="59"/>
      <c r="AS3" s="490">
        <f>A3</f>
        <v>45473</v>
      </c>
      <c r="AT3" s="491"/>
      <c r="AU3" s="491"/>
      <c r="AV3" s="491"/>
      <c r="AW3" s="492" t="s">
        <v>191</v>
      </c>
      <c r="AX3" s="492"/>
      <c r="AY3" s="492"/>
      <c r="AZ3" s="492"/>
      <c r="BA3" s="492"/>
      <c r="BB3" s="492"/>
      <c r="BC3" s="230"/>
      <c r="BE3" s="228" t="s">
        <v>2</v>
      </c>
      <c r="BF3" s="507" t="str">
        <f>IF(AE5="","",AE5)</f>
        <v/>
      </c>
      <c r="BG3" s="508"/>
    </row>
    <row r="4" spans="1:84" ht="8.1" customHeight="1">
      <c r="A4" s="519"/>
      <c r="B4" s="519"/>
      <c r="C4" s="519"/>
      <c r="D4" s="519"/>
      <c r="E4" s="519"/>
      <c r="F4" s="519"/>
      <c r="G4" s="519"/>
      <c r="H4" s="520"/>
      <c r="I4" s="520"/>
      <c r="J4" s="520"/>
      <c r="K4" s="520"/>
      <c r="L4" s="520"/>
      <c r="M4" s="520"/>
      <c r="N4" s="520"/>
      <c r="O4" s="520"/>
      <c r="P4" s="520"/>
      <c r="Q4" s="520"/>
      <c r="R4" s="520"/>
      <c r="S4" s="520"/>
      <c r="T4" s="520"/>
      <c r="U4" s="520"/>
      <c r="V4" s="520"/>
      <c r="W4" s="520"/>
      <c r="X4" s="520"/>
      <c r="Y4" s="520"/>
      <c r="Z4" s="520"/>
      <c r="AJ4" s="11"/>
      <c r="AK4" s="11"/>
      <c r="AO4" s="60"/>
      <c r="AQ4" s="59"/>
      <c r="AS4" s="491"/>
      <c r="AT4" s="491"/>
      <c r="AU4" s="491"/>
      <c r="AV4" s="491"/>
      <c r="AW4" s="492"/>
      <c r="AX4" s="492"/>
      <c r="AY4" s="492"/>
      <c r="AZ4" s="492"/>
      <c r="BA4" s="492"/>
      <c r="BB4" s="492"/>
      <c r="BC4" s="230"/>
      <c r="BE4" s="85"/>
    </row>
    <row r="5" spans="1:84" ht="24" customHeight="1">
      <c r="A5" s="519"/>
      <c r="B5" s="519"/>
      <c r="C5" s="519"/>
      <c r="D5" s="519"/>
      <c r="E5" s="519"/>
      <c r="F5" s="519"/>
      <c r="G5" s="519"/>
      <c r="H5" s="520"/>
      <c r="I5" s="520"/>
      <c r="J5" s="520"/>
      <c r="K5" s="520"/>
      <c r="L5" s="520"/>
      <c r="M5" s="520"/>
      <c r="N5" s="520"/>
      <c r="O5" s="520"/>
      <c r="P5" s="520"/>
      <c r="Q5" s="520"/>
      <c r="R5" s="520"/>
      <c r="S5" s="520"/>
      <c r="T5" s="520"/>
      <c r="U5" s="520"/>
      <c r="V5" s="520"/>
      <c r="W5" s="520"/>
      <c r="X5" s="520"/>
      <c r="Y5" s="520"/>
      <c r="Z5" s="520"/>
      <c r="AB5" s="521" t="s">
        <v>2</v>
      </c>
      <c r="AC5" s="521"/>
      <c r="AD5" s="521"/>
      <c r="AE5" s="612"/>
      <c r="AF5" s="612"/>
      <c r="AG5" s="612"/>
      <c r="AH5" s="612"/>
      <c r="AI5" s="612"/>
      <c r="AJ5" s="612"/>
      <c r="AK5" s="612"/>
      <c r="AL5" s="228" t="s">
        <v>3</v>
      </c>
      <c r="AM5" s="632"/>
      <c r="AN5" s="632"/>
      <c r="AO5" s="632"/>
      <c r="AQ5" s="59"/>
      <c r="AS5" s="491"/>
      <c r="AT5" s="491"/>
      <c r="AU5" s="491"/>
      <c r="AV5" s="491"/>
      <c r="AW5" s="492"/>
      <c r="AX5" s="492"/>
      <c r="AY5" s="492"/>
      <c r="AZ5" s="492"/>
      <c r="BA5" s="492"/>
      <c r="BB5" s="492"/>
      <c r="BC5" s="230"/>
      <c r="BE5" s="228" t="s">
        <v>118</v>
      </c>
      <c r="BF5" s="507" t="str">
        <f>IF(AM5="","",AM5)</f>
        <v/>
      </c>
      <c r="BG5" s="508"/>
    </row>
    <row r="6" spans="1:84" ht="8.1" customHeight="1" thickBot="1">
      <c r="N6" s="8"/>
      <c r="O6" s="8"/>
      <c r="P6" s="8"/>
      <c r="Q6" s="8"/>
      <c r="R6" s="8"/>
      <c r="S6" s="8"/>
      <c r="T6" s="8"/>
      <c r="U6" s="8"/>
      <c r="V6" s="8"/>
      <c r="W6" s="8"/>
      <c r="X6" s="8"/>
      <c r="Y6" s="8"/>
      <c r="Z6" s="8"/>
      <c r="AA6" s="8"/>
      <c r="AB6" s="8"/>
      <c r="AC6" s="8"/>
      <c r="AJ6" s="8"/>
      <c r="AK6" s="8"/>
      <c r="AN6" s="8"/>
      <c r="AQ6" s="59"/>
    </row>
    <row r="7" spans="1:84" ht="15.75" customHeight="1">
      <c r="A7" s="525" t="s">
        <v>4</v>
      </c>
      <c r="B7" s="526"/>
      <c r="C7" s="503" t="s">
        <v>5</v>
      </c>
      <c r="D7" s="503" t="s">
        <v>6</v>
      </c>
      <c r="E7" s="530" t="s">
        <v>111</v>
      </c>
      <c r="F7" s="530" t="s">
        <v>7</v>
      </c>
      <c r="G7" s="514">
        <f t="shared" ref="G7:AK7" si="0">G36</f>
        <v>45444</v>
      </c>
      <c r="H7" s="514">
        <f t="shared" si="0"/>
        <v>45445</v>
      </c>
      <c r="I7" s="514">
        <f t="shared" si="0"/>
        <v>45446</v>
      </c>
      <c r="J7" s="514">
        <f t="shared" si="0"/>
        <v>45447</v>
      </c>
      <c r="K7" s="514">
        <f t="shared" si="0"/>
        <v>45448</v>
      </c>
      <c r="L7" s="514">
        <f t="shared" si="0"/>
        <v>45449</v>
      </c>
      <c r="M7" s="514">
        <f t="shared" si="0"/>
        <v>45450</v>
      </c>
      <c r="N7" s="514">
        <f t="shared" si="0"/>
        <v>45451</v>
      </c>
      <c r="O7" s="514">
        <f t="shared" si="0"/>
        <v>45452</v>
      </c>
      <c r="P7" s="514">
        <f t="shared" si="0"/>
        <v>45453</v>
      </c>
      <c r="Q7" s="514">
        <f t="shared" si="0"/>
        <v>45454</v>
      </c>
      <c r="R7" s="514">
        <f t="shared" si="0"/>
        <v>45455</v>
      </c>
      <c r="S7" s="514">
        <f t="shared" si="0"/>
        <v>45456</v>
      </c>
      <c r="T7" s="514">
        <f t="shared" si="0"/>
        <v>45457</v>
      </c>
      <c r="U7" s="514">
        <f t="shared" si="0"/>
        <v>45458</v>
      </c>
      <c r="V7" s="514">
        <f t="shared" si="0"/>
        <v>45459</v>
      </c>
      <c r="W7" s="514">
        <f t="shared" si="0"/>
        <v>45460</v>
      </c>
      <c r="X7" s="514">
        <f t="shared" si="0"/>
        <v>45461</v>
      </c>
      <c r="Y7" s="514">
        <f t="shared" si="0"/>
        <v>45462</v>
      </c>
      <c r="Z7" s="514">
        <f t="shared" si="0"/>
        <v>45463</v>
      </c>
      <c r="AA7" s="514">
        <f t="shared" si="0"/>
        <v>45464</v>
      </c>
      <c r="AB7" s="514">
        <f t="shared" si="0"/>
        <v>45465</v>
      </c>
      <c r="AC7" s="514">
        <f t="shared" si="0"/>
        <v>45466</v>
      </c>
      <c r="AD7" s="514">
        <f t="shared" si="0"/>
        <v>45467</v>
      </c>
      <c r="AE7" s="514">
        <f t="shared" si="0"/>
        <v>45468</v>
      </c>
      <c r="AF7" s="514">
        <f t="shared" si="0"/>
        <v>45469</v>
      </c>
      <c r="AG7" s="514">
        <f t="shared" si="0"/>
        <v>45470</v>
      </c>
      <c r="AH7" s="514">
        <f t="shared" si="0"/>
        <v>45471</v>
      </c>
      <c r="AI7" s="514">
        <f t="shared" si="0"/>
        <v>45472</v>
      </c>
      <c r="AJ7" s="539">
        <f t="shared" si="0"/>
        <v>45473</v>
      </c>
      <c r="AK7" s="539">
        <f t="shared" si="0"/>
        <v>0</v>
      </c>
      <c r="AL7" s="533" t="s">
        <v>8</v>
      </c>
      <c r="AM7" s="533" t="s">
        <v>9</v>
      </c>
      <c r="AN7" s="533" t="s">
        <v>10</v>
      </c>
      <c r="AO7" s="533" t="s">
        <v>11</v>
      </c>
      <c r="AQ7" s="59"/>
      <c r="AR7" s="535"/>
      <c r="AS7" s="503" t="s">
        <v>137</v>
      </c>
      <c r="AT7" s="503" t="s">
        <v>119</v>
      </c>
      <c r="AU7" s="505" t="s">
        <v>120</v>
      </c>
      <c r="AV7" s="501" t="s">
        <v>121</v>
      </c>
      <c r="AW7" s="499" t="s">
        <v>122</v>
      </c>
      <c r="AX7" s="501" t="s">
        <v>123</v>
      </c>
      <c r="AY7" s="499" t="s">
        <v>124</v>
      </c>
      <c r="AZ7" s="501" t="s">
        <v>125</v>
      </c>
      <c r="BA7" s="499" t="s">
        <v>126</v>
      </c>
      <c r="BB7" s="627" t="s">
        <v>127</v>
      </c>
      <c r="BC7" s="628" t="s">
        <v>128</v>
      </c>
      <c r="BD7" s="630" t="s">
        <v>129</v>
      </c>
      <c r="BE7" s="495" t="s">
        <v>130</v>
      </c>
      <c r="BF7" s="495" t="s">
        <v>186</v>
      </c>
      <c r="BG7" s="497" t="s">
        <v>131</v>
      </c>
    </row>
    <row r="8" spans="1:84" ht="15.75" customHeight="1" thickBot="1">
      <c r="A8" s="527"/>
      <c r="B8" s="528"/>
      <c r="C8" s="529"/>
      <c r="D8" s="529"/>
      <c r="E8" s="531"/>
      <c r="F8" s="531"/>
      <c r="G8" s="515" t="s">
        <v>12</v>
      </c>
      <c r="H8" s="515" t="s">
        <v>13</v>
      </c>
      <c r="I8" s="515" t="s">
        <v>14</v>
      </c>
      <c r="J8" s="515" t="s">
        <v>15</v>
      </c>
      <c r="K8" s="515" t="s">
        <v>16</v>
      </c>
      <c r="L8" s="515" t="s">
        <v>17</v>
      </c>
      <c r="M8" s="515" t="s">
        <v>18</v>
      </c>
      <c r="N8" s="515" t="s">
        <v>19</v>
      </c>
      <c r="O8" s="515" t="s">
        <v>20</v>
      </c>
      <c r="P8" s="515" t="s">
        <v>21</v>
      </c>
      <c r="Q8" s="515" t="s">
        <v>22</v>
      </c>
      <c r="R8" s="515" t="s">
        <v>23</v>
      </c>
      <c r="S8" s="515" t="s">
        <v>24</v>
      </c>
      <c r="T8" s="515" t="s">
        <v>25</v>
      </c>
      <c r="U8" s="515" t="s">
        <v>26</v>
      </c>
      <c r="V8" s="515" t="s">
        <v>27</v>
      </c>
      <c r="W8" s="515">
        <v>0</v>
      </c>
      <c r="X8" s="515">
        <v>0</v>
      </c>
      <c r="Y8" s="515">
        <v>0</v>
      </c>
      <c r="Z8" s="515">
        <v>0</v>
      </c>
      <c r="AA8" s="515">
        <v>0</v>
      </c>
      <c r="AB8" s="515">
        <v>0</v>
      </c>
      <c r="AC8" s="515">
        <v>0</v>
      </c>
      <c r="AD8" s="515">
        <v>0</v>
      </c>
      <c r="AE8" s="515">
        <v>0</v>
      </c>
      <c r="AF8" s="515">
        <v>0</v>
      </c>
      <c r="AG8" s="515">
        <v>0</v>
      </c>
      <c r="AH8" s="515">
        <v>0</v>
      </c>
      <c r="AI8" s="515">
        <v>0</v>
      </c>
      <c r="AJ8" s="540">
        <v>0</v>
      </c>
      <c r="AK8" s="540">
        <v>0</v>
      </c>
      <c r="AL8" s="534"/>
      <c r="AM8" s="534"/>
      <c r="AN8" s="534"/>
      <c r="AO8" s="534"/>
      <c r="AQ8" s="59"/>
      <c r="AR8" s="536"/>
      <c r="AS8" s="504"/>
      <c r="AT8" s="504"/>
      <c r="AU8" s="506"/>
      <c r="AV8" s="502"/>
      <c r="AW8" s="500"/>
      <c r="AX8" s="502"/>
      <c r="AY8" s="500"/>
      <c r="AZ8" s="502"/>
      <c r="BA8" s="500"/>
      <c r="BB8" s="502"/>
      <c r="BC8" s="629"/>
      <c r="BD8" s="500"/>
      <c r="BE8" s="496"/>
      <c r="BF8" s="496"/>
      <c r="BG8" s="498"/>
      <c r="CB8" s="611" t="s">
        <v>112</v>
      </c>
      <c r="CC8" s="588" t="s">
        <v>113</v>
      </c>
      <c r="CD8" s="588" t="s">
        <v>114</v>
      </c>
      <c r="CE8" s="588" t="s">
        <v>115</v>
      </c>
      <c r="CF8" s="588" t="s">
        <v>116</v>
      </c>
    </row>
    <row r="9" spans="1:84" ht="15.75" customHeight="1">
      <c r="A9" s="527"/>
      <c r="B9" s="528"/>
      <c r="C9" s="529"/>
      <c r="D9" s="529"/>
      <c r="E9" s="531"/>
      <c r="F9" s="531"/>
      <c r="G9" s="515">
        <v>42380</v>
      </c>
      <c r="H9" s="515">
        <v>42411</v>
      </c>
      <c r="I9" s="515">
        <v>42449</v>
      </c>
      <c r="J9" s="515">
        <v>42450</v>
      </c>
      <c r="K9" s="515">
        <v>42489</v>
      </c>
      <c r="L9" s="515">
        <v>42493</v>
      </c>
      <c r="M9" s="515">
        <v>42494</v>
      </c>
      <c r="N9" s="515">
        <v>42495</v>
      </c>
      <c r="O9" s="515">
        <v>42569</v>
      </c>
      <c r="P9" s="515">
        <v>42593</v>
      </c>
      <c r="Q9" s="515">
        <v>42632</v>
      </c>
      <c r="R9" s="515">
        <v>42635</v>
      </c>
      <c r="S9" s="515">
        <v>42653</v>
      </c>
      <c r="T9" s="515">
        <v>42677</v>
      </c>
      <c r="U9" s="515">
        <v>42697</v>
      </c>
      <c r="V9" s="515">
        <v>42727</v>
      </c>
      <c r="W9" s="515">
        <v>0</v>
      </c>
      <c r="X9" s="515">
        <v>0</v>
      </c>
      <c r="Y9" s="515">
        <v>0</v>
      </c>
      <c r="Z9" s="515">
        <v>0</v>
      </c>
      <c r="AA9" s="515">
        <v>0</v>
      </c>
      <c r="AB9" s="515">
        <v>0</v>
      </c>
      <c r="AC9" s="515">
        <v>0</v>
      </c>
      <c r="AD9" s="515">
        <v>0</v>
      </c>
      <c r="AE9" s="515">
        <v>0</v>
      </c>
      <c r="AF9" s="515">
        <v>0</v>
      </c>
      <c r="AG9" s="515">
        <v>0</v>
      </c>
      <c r="AH9" s="515">
        <v>0</v>
      </c>
      <c r="AI9" s="515">
        <v>0</v>
      </c>
      <c r="AJ9" s="540">
        <v>0</v>
      </c>
      <c r="AK9" s="540">
        <v>0</v>
      </c>
      <c r="AL9" s="534"/>
      <c r="AM9" s="534"/>
      <c r="AN9" s="534"/>
      <c r="AO9" s="534"/>
      <c r="AQ9" s="59"/>
      <c r="AR9" s="509" t="s">
        <v>132</v>
      </c>
      <c r="AS9" s="421" t="str">
        <f>IFERROR(INDEX($B$11:$F$31,MATCH("TR",$B$11:$B$31,0),2),"")</f>
        <v/>
      </c>
      <c r="AT9" s="423"/>
      <c r="AU9" s="438" t="str">
        <f>IFERROR(INDEX($B$11:$F$31,MATCH("TR",$B$11:$B$31,0),5),"")</f>
        <v/>
      </c>
      <c r="AV9" s="439"/>
      <c r="AW9" s="440">
        <f>IF(90000&lt;=AV9,90000,AV9)</f>
        <v>0</v>
      </c>
      <c r="AX9" s="441"/>
      <c r="AY9" s="442"/>
      <c r="AZ9" s="489"/>
      <c r="BA9" s="440">
        <f>IF(20000&lt;=AZ9,20000,AZ9)</f>
        <v>0</v>
      </c>
      <c r="BB9" s="489"/>
      <c r="BC9" s="621"/>
      <c r="BD9" s="442"/>
      <c r="BE9" s="443"/>
      <c r="BF9" s="443"/>
      <c r="BG9" s="488"/>
      <c r="BI9" s="429" t="s">
        <v>43</v>
      </c>
      <c r="BJ9" s="430"/>
      <c r="BK9" s="105">
        <f>IF(AW1&lt;&gt;"",AW1,BI13)</f>
        <v>0.8</v>
      </c>
      <c r="BL9" s="106"/>
      <c r="BM9" s="106"/>
      <c r="BN9" s="106"/>
      <c r="BO9" s="106"/>
      <c r="BP9" s="106"/>
      <c r="BQ9" s="106"/>
      <c r="BR9" s="106"/>
      <c r="BS9" s="106"/>
      <c r="BT9" s="106"/>
      <c r="BU9" s="106"/>
      <c r="BV9" s="106"/>
      <c r="BW9" s="106"/>
      <c r="BX9" s="106"/>
      <c r="BY9" s="106"/>
      <c r="BZ9" s="106"/>
      <c r="CA9" s="106"/>
      <c r="CB9" s="611"/>
      <c r="CC9" s="588"/>
      <c r="CD9" s="588"/>
      <c r="CE9" s="588"/>
      <c r="CF9" s="588"/>
    </row>
    <row r="10" spans="1:84" ht="15.75" customHeight="1" thickBot="1">
      <c r="A10" s="527"/>
      <c r="B10" s="528"/>
      <c r="C10" s="504"/>
      <c r="D10" s="504"/>
      <c r="E10" s="532"/>
      <c r="F10" s="532"/>
      <c r="G10" s="515">
        <v>0</v>
      </c>
      <c r="H10" s="515">
        <v>0</v>
      </c>
      <c r="I10" s="515">
        <v>0</v>
      </c>
      <c r="J10" s="515">
        <v>0</v>
      </c>
      <c r="K10" s="515">
        <v>0</v>
      </c>
      <c r="L10" s="515">
        <v>0</v>
      </c>
      <c r="M10" s="515">
        <v>0</v>
      </c>
      <c r="N10" s="515">
        <v>0</v>
      </c>
      <c r="O10" s="515">
        <v>0</v>
      </c>
      <c r="P10" s="515">
        <v>0</v>
      </c>
      <c r="Q10" s="515">
        <v>0</v>
      </c>
      <c r="R10" s="515">
        <v>0</v>
      </c>
      <c r="S10" s="515">
        <v>0</v>
      </c>
      <c r="T10" s="515">
        <v>0</v>
      </c>
      <c r="U10" s="515">
        <v>0</v>
      </c>
      <c r="V10" s="515">
        <v>0</v>
      </c>
      <c r="W10" s="515">
        <v>0</v>
      </c>
      <c r="X10" s="515">
        <v>0</v>
      </c>
      <c r="Y10" s="515">
        <v>0</v>
      </c>
      <c r="Z10" s="515">
        <v>0</v>
      </c>
      <c r="AA10" s="515">
        <v>0</v>
      </c>
      <c r="AB10" s="515">
        <v>0</v>
      </c>
      <c r="AC10" s="515">
        <v>0</v>
      </c>
      <c r="AD10" s="515">
        <v>0</v>
      </c>
      <c r="AE10" s="515">
        <v>0</v>
      </c>
      <c r="AF10" s="515">
        <v>0</v>
      </c>
      <c r="AG10" s="515">
        <v>0</v>
      </c>
      <c r="AH10" s="515">
        <v>0</v>
      </c>
      <c r="AI10" s="515">
        <v>0</v>
      </c>
      <c r="AJ10" s="540">
        <v>0</v>
      </c>
      <c r="AK10" s="540">
        <v>0</v>
      </c>
      <c r="AL10" s="534"/>
      <c r="AM10" s="534"/>
      <c r="AN10" s="617"/>
      <c r="AO10" s="617"/>
      <c r="AQ10" s="59"/>
      <c r="AR10" s="510"/>
      <c r="AS10" s="422"/>
      <c r="AT10" s="424"/>
      <c r="AU10" s="413"/>
      <c r="AV10" s="427"/>
      <c r="AW10" s="416"/>
      <c r="AX10" s="404"/>
      <c r="AY10" s="403"/>
      <c r="AZ10" s="483"/>
      <c r="BA10" s="416"/>
      <c r="BB10" s="483"/>
      <c r="BC10" s="620"/>
      <c r="BD10" s="403"/>
      <c r="BE10" s="405"/>
      <c r="BF10" s="405"/>
      <c r="BG10" s="480"/>
      <c r="BI10" s="106"/>
      <c r="BJ10" s="106"/>
      <c r="BK10" s="106"/>
      <c r="BL10" s="106"/>
      <c r="BM10" s="106"/>
      <c r="BN10" s="106"/>
      <c r="BO10" s="106"/>
      <c r="BP10" s="106"/>
      <c r="BQ10" s="106"/>
      <c r="BR10" s="106"/>
      <c r="BS10" s="106"/>
      <c r="BT10" s="106"/>
      <c r="BU10" s="106"/>
      <c r="BV10" s="106"/>
      <c r="BW10" s="106"/>
      <c r="BX10" s="106"/>
      <c r="BY10" s="106"/>
      <c r="BZ10" s="106"/>
      <c r="CA10" s="106"/>
      <c r="CB10" s="611"/>
      <c r="CC10" s="588"/>
      <c r="CD10" s="588"/>
      <c r="CE10" s="588"/>
      <c r="CF10" s="588"/>
    </row>
    <row r="11" spans="1:84" ht="15.75" customHeight="1">
      <c r="A11" s="560" t="s">
        <v>28</v>
      </c>
      <c r="B11" s="124"/>
      <c r="C11" s="15">
        <v>1</v>
      </c>
      <c r="D11" s="61"/>
      <c r="E11" s="127"/>
      <c r="F11" s="16"/>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68"/>
      <c r="AK11" s="243"/>
      <c r="AL11" s="18">
        <f t="shared" ref="AL11:AL29" si="1">COUNTA(G11:AK11)-COUNTIF(G11:AK11,"集")-COUNTIF(G11:AK11,"休")-COUNTIF(G11:AK11,"外")</f>
        <v>0</v>
      </c>
      <c r="AM11" s="18">
        <f t="shared" ref="AM11:AM30" si="2">COUNTIF(G11:AK11,"集")</f>
        <v>0</v>
      </c>
      <c r="AN11" s="80">
        <f t="shared" ref="AN11:AN30" si="3">AL11+CE11</f>
        <v>0</v>
      </c>
      <c r="AO11" s="80">
        <f t="shared" ref="AO11:AO30" si="4">AM11+CF11</f>
        <v>0</v>
      </c>
      <c r="AQ11" s="59"/>
      <c r="AR11" s="510"/>
      <c r="AS11" s="409" t="str">
        <f ca="1">IF(AS9="","",IFERROR(INDEX(INDIRECT("$B$" &amp; AS9+11 &amp;  ":$F$31"),MATCH("TR",INDIRECT("$B$" &amp; AS9+11 &amp; ":$B$31"),0),2),""))</f>
        <v/>
      </c>
      <c r="AT11" s="410"/>
      <c r="AU11" s="425" t="str">
        <f ca="1">IF(AS9="","",IFERROR(INDEX(INDIRECT("$B$" &amp; AS9+11 &amp;  ":$F$31"),MATCH("TR",INDIRECT("$B$" &amp; AS9+11 &amp; ":$B$31"),0),5),""))</f>
        <v/>
      </c>
      <c r="AV11" s="414"/>
      <c r="AW11" s="416">
        <f>IF(90000&lt;=AV11,90000,AV11)</f>
        <v>0</v>
      </c>
      <c r="AX11" s="404"/>
      <c r="AY11" s="403"/>
      <c r="AZ11" s="483"/>
      <c r="BA11" s="416">
        <f>IF(20000&lt;=AZ11,20000,AZ11)</f>
        <v>0</v>
      </c>
      <c r="BB11" s="483"/>
      <c r="BC11" s="620"/>
      <c r="BD11" s="403"/>
      <c r="BE11" s="405"/>
      <c r="BF11" s="405"/>
      <c r="BG11" s="480"/>
      <c r="BI11" s="431" t="s">
        <v>45</v>
      </c>
      <c r="BJ11" s="431"/>
      <c r="BK11" s="431"/>
      <c r="BL11" s="431"/>
      <c r="BM11" s="233" t="s">
        <v>46</v>
      </c>
      <c r="BN11" s="233" t="s">
        <v>47</v>
      </c>
      <c r="BO11" s="108" t="s">
        <v>48</v>
      </c>
      <c r="BP11" s="111"/>
      <c r="BQ11" s="111"/>
      <c r="BR11" s="111"/>
      <c r="BS11" s="111"/>
      <c r="BT11" s="111"/>
      <c r="BU11" s="111"/>
      <c r="BV11" s="111"/>
      <c r="BW11" s="111"/>
      <c r="BX11" s="111"/>
      <c r="BY11" s="111"/>
      <c r="BZ11" s="111"/>
      <c r="CA11" s="111"/>
      <c r="CB11" s="117" t="str">
        <f t="shared" ref="CB11:CB30" si="5">B11&amp;E11&amp;F11</f>
        <v/>
      </c>
      <c r="CC11" s="115">
        <f t="shared" ref="CC11:CC30" si="6">AN11</f>
        <v>0</v>
      </c>
      <c r="CD11" s="115">
        <f t="shared" ref="CD11:CD30" si="7">AO11</f>
        <v>0</v>
      </c>
      <c r="CE11" s="79">
        <f>IF(ISERROR(VLOOKUP($CB11,【5月】月集計表!$CB:$CD,2,FALSE))=TRUE,0,VLOOKUP($CB11,【5月】月集計表!$CB:$CD,2,FALSE))</f>
        <v>0</v>
      </c>
      <c r="CF11" s="79">
        <f>IF(ISERROR(VLOOKUP($CB11,【5月】月集計表!$CB:$CD,3,FALSE))=TRUE,0,VLOOKUP($CB11,【5月】月集計表!$CB:$CD,3,FALSE))</f>
        <v>0</v>
      </c>
    </row>
    <row r="12" spans="1:84" ht="16.5" customHeight="1">
      <c r="A12" s="561"/>
      <c r="B12" s="125"/>
      <c r="C12" s="20">
        <v>2</v>
      </c>
      <c r="D12" s="24"/>
      <c r="E12" s="128"/>
      <c r="F12" s="21"/>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69"/>
      <c r="AK12" s="244"/>
      <c r="AL12" s="23">
        <f t="shared" si="1"/>
        <v>0</v>
      </c>
      <c r="AM12" s="23">
        <f t="shared" si="2"/>
        <v>0</v>
      </c>
      <c r="AN12" s="23">
        <f t="shared" si="3"/>
        <v>0</v>
      </c>
      <c r="AO12" s="23">
        <f t="shared" si="4"/>
        <v>0</v>
      </c>
      <c r="AQ12" s="59"/>
      <c r="AR12" s="510"/>
      <c r="AS12" s="409"/>
      <c r="AT12" s="411"/>
      <c r="AU12" s="426"/>
      <c r="AV12" s="427"/>
      <c r="AW12" s="416"/>
      <c r="AX12" s="404"/>
      <c r="AY12" s="403"/>
      <c r="AZ12" s="483"/>
      <c r="BA12" s="416"/>
      <c r="BB12" s="483"/>
      <c r="BC12" s="620"/>
      <c r="BD12" s="403"/>
      <c r="BE12" s="405"/>
      <c r="BF12" s="405"/>
      <c r="BG12" s="480"/>
      <c r="BI12" s="231">
        <v>1</v>
      </c>
      <c r="BJ12" s="232" t="s">
        <v>49</v>
      </c>
      <c r="BK12" s="232"/>
      <c r="BL12" s="108"/>
      <c r="BM12" s="233">
        <v>1.05</v>
      </c>
      <c r="BN12" s="431">
        <f>IF(BK9="新規",BM13,IF(BK9&lt;BI15,BM15,IF(AND(BK9&gt;=BI14,BK9&lt;BK14),BM14,IF(AND(BK9&gt;=BI13,BK9&lt;BK13),BM13,IF(BK9=BI12,BM12,"")))))</f>
        <v>1</v>
      </c>
      <c r="BO12" s="432" t="str">
        <f>IF(AW1&lt;&gt;"",BN12*90000,"")</f>
        <v/>
      </c>
      <c r="BP12" s="112"/>
      <c r="BQ12" s="112"/>
      <c r="BR12" s="112"/>
      <c r="BS12" s="112"/>
      <c r="BT12" s="112"/>
      <c r="BU12" s="112"/>
      <c r="BV12" s="112"/>
      <c r="BW12" s="112"/>
      <c r="BX12" s="112"/>
      <c r="BY12" s="112"/>
      <c r="BZ12" s="112"/>
      <c r="CA12" s="112"/>
      <c r="CB12" s="77" t="str">
        <f t="shared" si="5"/>
        <v/>
      </c>
      <c r="CC12" s="78">
        <f t="shared" si="6"/>
        <v>0</v>
      </c>
      <c r="CD12" s="78">
        <f t="shared" si="7"/>
        <v>0</v>
      </c>
      <c r="CE12" s="76">
        <f>IF(ISERROR(VLOOKUP($CB12,【5月】月集計表!$CB:$CD,2,FALSE))=TRUE,0,VLOOKUP($CB12,【5月】月集計表!$CB:$CD,2,FALSE))</f>
        <v>0</v>
      </c>
      <c r="CF12" s="76">
        <f>IF(ISERROR(VLOOKUP($CB12,【5月】月集計表!$CB:$CD,3,FALSE))=TRUE,0,VLOOKUP($CB12,【5月】月集計表!$CB:$CD,3,FALSE))</f>
        <v>0</v>
      </c>
    </row>
    <row r="13" spans="1:84" ht="16.5" customHeight="1">
      <c r="A13" s="561"/>
      <c r="B13" s="125"/>
      <c r="C13" s="20">
        <v>3</v>
      </c>
      <c r="D13" s="24"/>
      <c r="E13" s="128"/>
      <c r="F13" s="21"/>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69"/>
      <c r="AK13" s="244"/>
      <c r="AL13" s="23">
        <f t="shared" si="1"/>
        <v>0</v>
      </c>
      <c r="AM13" s="23">
        <f t="shared" si="2"/>
        <v>0</v>
      </c>
      <c r="AN13" s="23">
        <f t="shared" si="3"/>
        <v>0</v>
      </c>
      <c r="AO13" s="23">
        <f t="shared" si="4"/>
        <v>0</v>
      </c>
      <c r="AR13" s="510"/>
      <c r="AS13" s="409" t="str">
        <f ca="1">IF(AS11="","",IFERROR(INDEX(INDIRECT("$B$" &amp; AS11+11 &amp;  ":$F$31"),MATCH("TR",INDIRECT("$B$" &amp; AS11+11 &amp; ":$B$31"),0),2),""))</f>
        <v/>
      </c>
      <c r="AT13" s="410"/>
      <c r="AU13" s="412" t="str">
        <f ca="1">IF(AS11="","",IFERROR(INDEX(INDIRECT("$B$" &amp; AS11+11 &amp;  ":$F$31"),MATCH("TR",INDIRECT("$B$" &amp; AS11+11 &amp; ":$B$31"),0),5),""))</f>
        <v/>
      </c>
      <c r="AV13" s="414"/>
      <c r="AW13" s="416">
        <f>IF(90000&lt;=AV13,90000,AV13)</f>
        <v>0</v>
      </c>
      <c r="AX13" s="404"/>
      <c r="AY13" s="403"/>
      <c r="AZ13" s="483"/>
      <c r="BA13" s="416">
        <f>IF(20000&lt;=AZ13,20000,AZ13)</f>
        <v>0</v>
      </c>
      <c r="BB13" s="483"/>
      <c r="BC13" s="620"/>
      <c r="BD13" s="403"/>
      <c r="BE13" s="405"/>
      <c r="BF13" s="405"/>
      <c r="BG13" s="480"/>
      <c r="BI13" s="231">
        <v>0.8</v>
      </c>
      <c r="BJ13" s="232" t="s">
        <v>49</v>
      </c>
      <c r="BK13" s="232">
        <v>1</v>
      </c>
      <c r="BL13" s="108" t="s">
        <v>50</v>
      </c>
      <c r="BM13" s="233">
        <v>1</v>
      </c>
      <c r="BN13" s="431"/>
      <c r="BO13" s="433"/>
      <c r="BP13" s="112"/>
      <c r="BQ13" s="112"/>
      <c r="BR13" s="112"/>
      <c r="BS13" s="112"/>
      <c r="BT13" s="112"/>
      <c r="BU13" s="112"/>
      <c r="BV13" s="112"/>
      <c r="BW13" s="112"/>
      <c r="BX13" s="112"/>
      <c r="BY13" s="112"/>
      <c r="BZ13" s="112"/>
      <c r="CA13" s="112"/>
      <c r="CB13" s="77" t="str">
        <f t="shared" si="5"/>
        <v/>
      </c>
      <c r="CC13" s="78">
        <f t="shared" si="6"/>
        <v>0</v>
      </c>
      <c r="CD13" s="78">
        <f t="shared" si="7"/>
        <v>0</v>
      </c>
      <c r="CE13" s="76">
        <f>IF(ISERROR(VLOOKUP($CB13,【5月】月集計表!$CB:$CD,2,FALSE))=TRUE,0,VLOOKUP($CB13,【5月】月集計表!$CB:$CD,2,FALSE))</f>
        <v>0</v>
      </c>
      <c r="CF13" s="76">
        <f>IF(ISERROR(VLOOKUP($CB13,【5月】月集計表!$CB:$CD,3,FALSE))=TRUE,0,VLOOKUP($CB13,【5月】月集計表!$CB:$CD,3,FALSE))</f>
        <v>0</v>
      </c>
    </row>
    <row r="14" spans="1:84" ht="16.5" customHeight="1">
      <c r="A14" s="561"/>
      <c r="B14" s="125"/>
      <c r="C14" s="20">
        <v>4</v>
      </c>
      <c r="D14" s="24"/>
      <c r="E14" s="128"/>
      <c r="F14" s="21"/>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69"/>
      <c r="AK14" s="244"/>
      <c r="AL14" s="23">
        <f t="shared" si="1"/>
        <v>0</v>
      </c>
      <c r="AM14" s="23">
        <f t="shared" si="2"/>
        <v>0</v>
      </c>
      <c r="AN14" s="23">
        <f t="shared" si="3"/>
        <v>0</v>
      </c>
      <c r="AO14" s="23">
        <f t="shared" si="4"/>
        <v>0</v>
      </c>
      <c r="AR14" s="510"/>
      <c r="AS14" s="409"/>
      <c r="AT14" s="411"/>
      <c r="AU14" s="413"/>
      <c r="AV14" s="427"/>
      <c r="AW14" s="416"/>
      <c r="AX14" s="404"/>
      <c r="AY14" s="403"/>
      <c r="AZ14" s="483"/>
      <c r="BA14" s="416"/>
      <c r="BB14" s="483"/>
      <c r="BC14" s="620"/>
      <c r="BD14" s="403"/>
      <c r="BE14" s="405"/>
      <c r="BF14" s="405"/>
      <c r="BG14" s="480"/>
      <c r="BI14" s="231">
        <v>0.6</v>
      </c>
      <c r="BJ14" s="232" t="s">
        <v>49</v>
      </c>
      <c r="BK14" s="232">
        <v>0.8</v>
      </c>
      <c r="BL14" s="108" t="s">
        <v>50</v>
      </c>
      <c r="BM14" s="233">
        <v>0.95</v>
      </c>
      <c r="BN14" s="431"/>
      <c r="BO14" s="433"/>
      <c r="BP14" s="112"/>
      <c r="BQ14" s="112"/>
      <c r="BR14" s="112"/>
      <c r="BS14" s="112"/>
      <c r="BT14" s="112"/>
      <c r="BU14" s="112"/>
      <c r="BV14" s="112"/>
      <c r="BW14" s="112"/>
      <c r="BX14" s="112"/>
      <c r="BY14" s="112"/>
      <c r="BZ14" s="112"/>
      <c r="CA14" s="112"/>
      <c r="CB14" s="77" t="str">
        <f t="shared" si="5"/>
        <v/>
      </c>
      <c r="CC14" s="78">
        <f t="shared" si="6"/>
        <v>0</v>
      </c>
      <c r="CD14" s="78">
        <f t="shared" si="7"/>
        <v>0</v>
      </c>
      <c r="CE14" s="76">
        <f>IF(ISERROR(VLOOKUP($CB14,【5月】月集計表!$CB:$CD,2,FALSE))=TRUE,0,VLOOKUP($CB14,【5月】月集計表!$CB:$CD,2,FALSE))</f>
        <v>0</v>
      </c>
      <c r="CF14" s="76">
        <f>IF(ISERROR(VLOOKUP($CB14,【5月】月集計表!$CB:$CD,3,FALSE))=TRUE,0,VLOOKUP($CB14,【5月】月集計表!$CB:$CD,3,FALSE))</f>
        <v>0</v>
      </c>
    </row>
    <row r="15" spans="1:84" ht="16.5" customHeight="1">
      <c r="A15" s="561"/>
      <c r="B15" s="125"/>
      <c r="C15" s="20">
        <v>5</v>
      </c>
      <c r="D15" s="24"/>
      <c r="E15" s="128"/>
      <c r="F15" s="21"/>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69"/>
      <c r="AK15" s="244"/>
      <c r="AL15" s="23">
        <f t="shared" si="1"/>
        <v>0</v>
      </c>
      <c r="AM15" s="23">
        <f t="shared" si="2"/>
        <v>0</v>
      </c>
      <c r="AN15" s="23">
        <f t="shared" si="3"/>
        <v>0</v>
      </c>
      <c r="AO15" s="23">
        <f t="shared" si="4"/>
        <v>0</v>
      </c>
      <c r="AR15" s="510"/>
      <c r="AS15" s="409" t="str">
        <f ca="1">IF(AS13="","",IFERROR(INDEX(INDIRECT("$B$" &amp; AS13+11 &amp;  ":$F$31"),MATCH("TR",INDIRECT("$B$" &amp; AS13+11 &amp; ":$B$31"),0),2),""))</f>
        <v/>
      </c>
      <c r="AT15" s="410"/>
      <c r="AU15" s="412" t="str">
        <f ca="1">IF(AS13="","",IFERROR(INDEX(INDIRECT("$B$" &amp; AS13+11 &amp;  ":$F$31"),MATCH("TR",INDIRECT("$B$" &amp; AS13+11 &amp; ":$B$31"),0),5),""))</f>
        <v/>
      </c>
      <c r="AV15" s="414"/>
      <c r="AW15" s="416">
        <f>IF(90000&lt;=AV15,90000,AV15)</f>
        <v>0</v>
      </c>
      <c r="AX15" s="404"/>
      <c r="AY15" s="403"/>
      <c r="AZ15" s="483"/>
      <c r="BA15" s="416">
        <f>IF(20000&lt;=AZ15,20000,AZ15)</f>
        <v>0</v>
      </c>
      <c r="BB15" s="483"/>
      <c r="BC15" s="620"/>
      <c r="BD15" s="403"/>
      <c r="BE15" s="405"/>
      <c r="BF15" s="405"/>
      <c r="BG15" s="480"/>
      <c r="BI15" s="231">
        <v>0.6</v>
      </c>
      <c r="BJ15" s="232" t="s">
        <v>50</v>
      </c>
      <c r="BK15" s="232"/>
      <c r="BL15" s="108"/>
      <c r="BM15" s="233">
        <v>0.9</v>
      </c>
      <c r="BN15" s="431"/>
      <c r="BO15" s="434"/>
      <c r="BP15" s="112"/>
      <c r="BQ15" s="112"/>
      <c r="BR15" s="112"/>
      <c r="BS15" s="112"/>
      <c r="BT15" s="112"/>
      <c r="BU15" s="112"/>
      <c r="BV15" s="112"/>
      <c r="BW15" s="112"/>
      <c r="BX15" s="112"/>
      <c r="BY15" s="112"/>
      <c r="BZ15" s="112"/>
      <c r="CA15" s="112"/>
      <c r="CB15" s="77" t="str">
        <f t="shared" si="5"/>
        <v/>
      </c>
      <c r="CC15" s="78">
        <f t="shared" si="6"/>
        <v>0</v>
      </c>
      <c r="CD15" s="78">
        <f t="shared" si="7"/>
        <v>0</v>
      </c>
      <c r="CE15" s="76">
        <f>IF(ISERROR(VLOOKUP($CB15,【5月】月集計表!$CB:$CD,2,FALSE))=TRUE,0,VLOOKUP($CB15,【5月】月集計表!$CB:$CD,2,FALSE))</f>
        <v>0</v>
      </c>
      <c r="CF15" s="76">
        <f>IF(ISERROR(VLOOKUP($CB15,【5月】月集計表!$CB:$CD,3,FALSE))=TRUE,0,VLOOKUP($CB15,【5月】月集計表!$CB:$CD,3,FALSE))</f>
        <v>0</v>
      </c>
    </row>
    <row r="16" spans="1:84" ht="16.5" customHeight="1">
      <c r="A16" s="561"/>
      <c r="B16" s="125"/>
      <c r="C16" s="20">
        <v>6</v>
      </c>
      <c r="D16" s="24"/>
      <c r="E16" s="128"/>
      <c r="F16" s="21"/>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69"/>
      <c r="AK16" s="244"/>
      <c r="AL16" s="23">
        <f t="shared" si="1"/>
        <v>0</v>
      </c>
      <c r="AM16" s="23">
        <f t="shared" si="2"/>
        <v>0</v>
      </c>
      <c r="AN16" s="23">
        <f t="shared" si="3"/>
        <v>0</v>
      </c>
      <c r="AO16" s="23">
        <f t="shared" si="4"/>
        <v>0</v>
      </c>
      <c r="AR16" s="510"/>
      <c r="AS16" s="409"/>
      <c r="AT16" s="411"/>
      <c r="AU16" s="413"/>
      <c r="AV16" s="427"/>
      <c r="AW16" s="416"/>
      <c r="AX16" s="404"/>
      <c r="AY16" s="403"/>
      <c r="AZ16" s="483"/>
      <c r="BA16" s="416"/>
      <c r="BB16" s="483"/>
      <c r="BC16" s="620"/>
      <c r="BD16" s="403"/>
      <c r="BE16" s="405"/>
      <c r="BF16" s="405"/>
      <c r="BG16" s="480"/>
      <c r="CB16" s="77" t="str">
        <f t="shared" si="5"/>
        <v/>
      </c>
      <c r="CC16" s="78">
        <f t="shared" si="6"/>
        <v>0</v>
      </c>
      <c r="CD16" s="78">
        <f t="shared" si="7"/>
        <v>0</v>
      </c>
      <c r="CE16" s="76">
        <f>IF(ISERROR(VLOOKUP($CB16,【5月】月集計表!$CB:$CD,2,FALSE))=TRUE,0,VLOOKUP($CB16,【5月】月集計表!$CB:$CD,2,FALSE))</f>
        <v>0</v>
      </c>
      <c r="CF16" s="76">
        <f>IF(ISERROR(VLOOKUP($CB16,【5月】月集計表!$CB:$CD,3,FALSE))=TRUE,0,VLOOKUP($CB16,【5月】月集計表!$CB:$CD,3,FALSE))</f>
        <v>0</v>
      </c>
    </row>
    <row r="17" spans="1:84" ht="16.5" customHeight="1">
      <c r="A17" s="561"/>
      <c r="B17" s="125"/>
      <c r="C17" s="20">
        <v>7</v>
      </c>
      <c r="D17" s="24"/>
      <c r="E17" s="128"/>
      <c r="F17" s="21"/>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69"/>
      <c r="AK17" s="244"/>
      <c r="AL17" s="23">
        <f t="shared" si="1"/>
        <v>0</v>
      </c>
      <c r="AM17" s="23">
        <f t="shared" si="2"/>
        <v>0</v>
      </c>
      <c r="AN17" s="23">
        <f t="shared" si="3"/>
        <v>0</v>
      </c>
      <c r="AO17" s="23">
        <f t="shared" si="4"/>
        <v>0</v>
      </c>
      <c r="AR17" s="510"/>
      <c r="AS17" s="409" t="str">
        <f ca="1">IF(AS15="","",IFERROR(INDEX(INDIRECT("$B$" &amp; AS15+11 &amp;  ":$F$31"),MATCH("TR",INDIRECT("$B$" &amp; AS15+11 &amp; ":$B$31"),0),2),""))</f>
        <v/>
      </c>
      <c r="AT17" s="410"/>
      <c r="AU17" s="412" t="str">
        <f ca="1">IF(AS15="","",IFERROR(INDEX(INDIRECT("$B$" &amp; AS15+11 &amp;  ":$F$31"),MATCH("TR",INDIRECT("$B$" &amp; AS15+11 &amp; ":$B$31"),0),5),""))</f>
        <v/>
      </c>
      <c r="AV17" s="414"/>
      <c r="AW17" s="416">
        <f>IF(90000&lt;=AV17,90000,AV17)</f>
        <v>0</v>
      </c>
      <c r="AX17" s="404"/>
      <c r="AY17" s="403"/>
      <c r="AZ17" s="483"/>
      <c r="BA17" s="416">
        <f>IF(20000&lt;=AZ17,20000,AZ17)</f>
        <v>0</v>
      </c>
      <c r="BB17" s="483"/>
      <c r="BC17" s="620"/>
      <c r="BD17" s="403"/>
      <c r="BE17" s="405"/>
      <c r="BF17" s="405"/>
      <c r="BG17" s="480"/>
      <c r="CB17" s="77" t="str">
        <f t="shared" si="5"/>
        <v/>
      </c>
      <c r="CC17" s="78">
        <f t="shared" si="6"/>
        <v>0</v>
      </c>
      <c r="CD17" s="78">
        <f t="shared" si="7"/>
        <v>0</v>
      </c>
      <c r="CE17" s="76">
        <f>IF(ISERROR(VLOOKUP($CB17,【5月】月集計表!$CB:$CD,2,FALSE))=TRUE,0,VLOOKUP($CB17,【5月】月集計表!$CB:$CD,2,FALSE))</f>
        <v>0</v>
      </c>
      <c r="CF17" s="76">
        <f>IF(ISERROR(VLOOKUP($CB17,【5月】月集計表!$CB:$CD,3,FALSE))=TRUE,0,VLOOKUP($CB17,【5月】月集計表!$CB:$CD,3,FALSE))</f>
        <v>0</v>
      </c>
    </row>
    <row r="18" spans="1:84" ht="16.5" customHeight="1" thickBot="1">
      <c r="A18" s="561"/>
      <c r="B18" s="125"/>
      <c r="C18" s="20">
        <v>8</v>
      </c>
      <c r="D18" s="24"/>
      <c r="E18" s="128"/>
      <c r="F18" s="21"/>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69"/>
      <c r="AK18" s="244"/>
      <c r="AL18" s="23">
        <f t="shared" si="1"/>
        <v>0</v>
      </c>
      <c r="AM18" s="23">
        <f t="shared" si="2"/>
        <v>0</v>
      </c>
      <c r="AN18" s="23">
        <f t="shared" si="3"/>
        <v>0</v>
      </c>
      <c r="AO18" s="23">
        <f t="shared" si="4"/>
        <v>0</v>
      </c>
      <c r="AR18" s="511"/>
      <c r="AS18" s="512"/>
      <c r="AT18" s="449"/>
      <c r="AU18" s="513"/>
      <c r="AV18" s="415"/>
      <c r="AW18" s="482"/>
      <c r="AX18" s="453"/>
      <c r="AY18" s="428"/>
      <c r="AZ18" s="484"/>
      <c r="BA18" s="485"/>
      <c r="BB18" s="484"/>
      <c r="BC18" s="626"/>
      <c r="BD18" s="428"/>
      <c r="BE18" s="435"/>
      <c r="BF18" s="435"/>
      <c r="BG18" s="481"/>
      <c r="CB18" s="77" t="str">
        <f t="shared" si="5"/>
        <v/>
      </c>
      <c r="CC18" s="78">
        <f t="shared" si="6"/>
        <v>0</v>
      </c>
      <c r="CD18" s="78">
        <f t="shared" si="7"/>
        <v>0</v>
      </c>
      <c r="CE18" s="76">
        <f>IF(ISERROR(VLOOKUP($CB18,【5月】月集計表!$CB:$CD,2,FALSE))=TRUE,0,VLOOKUP($CB18,【5月】月集計表!$CB:$CD,2,FALSE))</f>
        <v>0</v>
      </c>
      <c r="CF18" s="76">
        <f>IF(ISERROR(VLOOKUP($CB18,【5月】月集計表!$CB:$CD,3,FALSE))=TRUE,0,VLOOKUP($CB18,【5月】月集計表!$CB:$CD,3,FALSE))</f>
        <v>0</v>
      </c>
    </row>
    <row r="19" spans="1:84" ht="16.5" customHeight="1" thickTop="1">
      <c r="A19" s="561"/>
      <c r="B19" s="125"/>
      <c r="C19" s="20">
        <v>9</v>
      </c>
      <c r="D19" s="24"/>
      <c r="E19" s="128"/>
      <c r="F19" s="21"/>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69"/>
      <c r="AK19" s="244"/>
      <c r="AL19" s="23">
        <f t="shared" si="1"/>
        <v>0</v>
      </c>
      <c r="AM19" s="23">
        <f t="shared" si="2"/>
        <v>0</v>
      </c>
      <c r="AN19" s="23">
        <f t="shared" si="3"/>
        <v>0</v>
      </c>
      <c r="AO19" s="23">
        <f t="shared" si="4"/>
        <v>0</v>
      </c>
      <c r="AR19" s="557" t="s">
        <v>133</v>
      </c>
      <c r="AS19" s="477" t="str">
        <f>IFERROR(INDEX($B$11:$F$31,MATCH("FW1",$B$11:$B$31,0),2),"")</f>
        <v/>
      </c>
      <c r="AT19" s="423"/>
      <c r="AU19" s="479" t="str">
        <f>IFERROR(INDEX($B$11:$F$31,MATCH("FW1",$B$11:$B$31,0),5),"")</f>
        <v/>
      </c>
      <c r="AV19" s="474"/>
      <c r="AW19" s="472">
        <f>IF($BN$12*90000&lt;=AV19,$BN$12*90000,AV19)</f>
        <v>0</v>
      </c>
      <c r="AX19" s="473"/>
      <c r="AY19" s="442">
        <f>IF(10000&lt;=AX19,10000,AX19)</f>
        <v>0</v>
      </c>
      <c r="AZ19" s="441"/>
      <c r="BA19" s="442">
        <f>IF(20000&lt;=AZ19,20000,AZ19)</f>
        <v>0</v>
      </c>
      <c r="BB19" s="474"/>
      <c r="BC19" s="475"/>
      <c r="BD19" s="471"/>
      <c r="BE19" s="443"/>
      <c r="BF19" s="443"/>
      <c r="BG19" s="455"/>
      <c r="CB19" s="77" t="str">
        <f t="shared" si="5"/>
        <v/>
      </c>
      <c r="CC19" s="78">
        <f t="shared" si="6"/>
        <v>0</v>
      </c>
      <c r="CD19" s="78">
        <f t="shared" si="7"/>
        <v>0</v>
      </c>
      <c r="CE19" s="76">
        <f>IF(ISERROR(VLOOKUP($CB19,【5月】月集計表!$CB:$CD,2,FALSE))=TRUE,0,VLOOKUP($CB19,【5月】月集計表!$CB:$CD,2,FALSE))</f>
        <v>0</v>
      </c>
      <c r="CF19" s="76">
        <f>IF(ISERROR(VLOOKUP($CB19,【5月】月集計表!$CB:$CD,3,FALSE))=TRUE,0,VLOOKUP($CB19,【5月】月集計表!$CB:$CD,3,FALSE))</f>
        <v>0</v>
      </c>
    </row>
    <row r="20" spans="1:84" ht="16.5" customHeight="1">
      <c r="A20" s="561"/>
      <c r="B20" s="125"/>
      <c r="C20" s="20">
        <v>10</v>
      </c>
      <c r="D20" s="24"/>
      <c r="E20" s="128"/>
      <c r="F20" s="21"/>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69"/>
      <c r="AK20" s="244"/>
      <c r="AL20" s="23">
        <f t="shared" si="1"/>
        <v>0</v>
      </c>
      <c r="AM20" s="23">
        <f t="shared" si="2"/>
        <v>0</v>
      </c>
      <c r="AN20" s="23">
        <f t="shared" si="3"/>
        <v>0</v>
      </c>
      <c r="AO20" s="23">
        <f t="shared" si="4"/>
        <v>0</v>
      </c>
      <c r="AR20" s="558"/>
      <c r="AS20" s="478"/>
      <c r="AT20" s="424"/>
      <c r="AU20" s="454"/>
      <c r="AV20" s="476"/>
      <c r="AW20" s="464"/>
      <c r="AX20" s="465"/>
      <c r="AY20" s="403"/>
      <c r="AZ20" s="404"/>
      <c r="BA20" s="403"/>
      <c r="BB20" s="462"/>
      <c r="BC20" s="466"/>
      <c r="BD20" s="460"/>
      <c r="BE20" s="405"/>
      <c r="BF20" s="405"/>
      <c r="BG20" s="436"/>
      <c r="CB20" s="77" t="str">
        <f t="shared" si="5"/>
        <v/>
      </c>
      <c r="CC20" s="78">
        <f t="shared" si="6"/>
        <v>0</v>
      </c>
      <c r="CD20" s="78">
        <f t="shared" si="7"/>
        <v>0</v>
      </c>
      <c r="CE20" s="76">
        <f>IF(ISERROR(VLOOKUP($CB20,【5月】月集計表!$CB:$CD,2,FALSE))=TRUE,0,VLOOKUP($CB20,【5月】月集計表!$CB:$CD,2,FALSE))</f>
        <v>0</v>
      </c>
      <c r="CF20" s="76">
        <f>IF(ISERROR(VLOOKUP($CB20,【5月】月集計表!$CB:$CD,3,FALSE))=TRUE,0,VLOOKUP($CB20,【5月】月集計表!$CB:$CD,3,FALSE))</f>
        <v>0</v>
      </c>
    </row>
    <row r="21" spans="1:84" ht="16.5" customHeight="1">
      <c r="A21" s="561"/>
      <c r="B21" s="125"/>
      <c r="C21" s="20">
        <v>11</v>
      </c>
      <c r="D21" s="24"/>
      <c r="E21" s="128"/>
      <c r="F21" s="21"/>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69"/>
      <c r="AK21" s="244"/>
      <c r="AL21" s="23">
        <f t="shared" si="1"/>
        <v>0</v>
      </c>
      <c r="AM21" s="23">
        <f t="shared" si="2"/>
        <v>0</v>
      </c>
      <c r="AN21" s="23">
        <f t="shared" si="3"/>
        <v>0</v>
      </c>
      <c r="AO21" s="23">
        <f t="shared" si="4"/>
        <v>0</v>
      </c>
      <c r="AR21" s="558"/>
      <c r="AS21" s="447" t="str">
        <f ca="1">IF(AS19="","",IFERROR(INDEX(INDIRECT("$B$" &amp; AS19+11 &amp;  ":$F$31"),MATCH("FW1",INDIRECT("$B$" &amp; AS19+11 &amp; ":$B$31"),0),2),""))</f>
        <v/>
      </c>
      <c r="AT21" s="410"/>
      <c r="AU21" s="456" t="str">
        <f ca="1">IF(AS19="","",IFERROR(INDEX(INDIRECT("$B$" &amp; AS19+11 &amp;  ":$F$31"),MATCH("FW1",INDIRECT("$B$" &amp; AS19+11 &amp; ":$B$31"),0),5),""))</f>
        <v/>
      </c>
      <c r="AV21" s="462"/>
      <c r="AW21" s="464">
        <f t="shared" ref="AW21" si="8">IF($BN$12*90000&lt;=AV21,$BN$12*90000,AV21)</f>
        <v>0</v>
      </c>
      <c r="AX21" s="465"/>
      <c r="AY21" s="403">
        <f>IF(10000&lt;=AX21,10000,AX21)</f>
        <v>0</v>
      </c>
      <c r="AZ21" s="404"/>
      <c r="BA21" s="403">
        <f>IF(20000&lt;=AZ21,20000,AZ21)</f>
        <v>0</v>
      </c>
      <c r="BB21" s="462"/>
      <c r="BC21" s="466"/>
      <c r="BD21" s="460"/>
      <c r="BE21" s="405"/>
      <c r="BF21" s="405"/>
      <c r="BG21" s="436"/>
      <c r="CB21" s="77" t="str">
        <f t="shared" si="5"/>
        <v/>
      </c>
      <c r="CC21" s="78">
        <f t="shared" si="6"/>
        <v>0</v>
      </c>
      <c r="CD21" s="78">
        <f t="shared" si="7"/>
        <v>0</v>
      </c>
      <c r="CE21" s="76">
        <f>IF(ISERROR(VLOOKUP($CB21,【5月】月集計表!$CB:$CD,2,FALSE))=TRUE,0,VLOOKUP($CB21,【5月】月集計表!$CB:$CD,2,FALSE))</f>
        <v>0</v>
      </c>
      <c r="CF21" s="76">
        <f>IF(ISERROR(VLOOKUP($CB21,【5月】月集計表!$CB:$CD,3,FALSE))=TRUE,0,VLOOKUP($CB21,【5月】月集計表!$CB:$CD,3,FALSE))</f>
        <v>0</v>
      </c>
    </row>
    <row r="22" spans="1:84" ht="16.5" customHeight="1">
      <c r="A22" s="561"/>
      <c r="B22" s="125"/>
      <c r="C22" s="20">
        <v>12</v>
      </c>
      <c r="D22" s="24"/>
      <c r="E22" s="128"/>
      <c r="F22" s="25"/>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69"/>
      <c r="AK22" s="244"/>
      <c r="AL22" s="23">
        <f t="shared" si="1"/>
        <v>0</v>
      </c>
      <c r="AM22" s="23">
        <f t="shared" si="2"/>
        <v>0</v>
      </c>
      <c r="AN22" s="23">
        <f t="shared" si="3"/>
        <v>0</v>
      </c>
      <c r="AO22" s="23">
        <f t="shared" si="4"/>
        <v>0</v>
      </c>
      <c r="AR22" s="558"/>
      <c r="AS22" s="447"/>
      <c r="AT22" s="411"/>
      <c r="AU22" s="457"/>
      <c r="AV22" s="476"/>
      <c r="AW22" s="464"/>
      <c r="AX22" s="465"/>
      <c r="AY22" s="403"/>
      <c r="AZ22" s="404"/>
      <c r="BA22" s="403"/>
      <c r="BB22" s="462"/>
      <c r="BC22" s="466"/>
      <c r="BD22" s="460"/>
      <c r="BE22" s="405"/>
      <c r="BF22" s="405"/>
      <c r="BG22" s="436"/>
      <c r="CB22" s="77" t="str">
        <f t="shared" si="5"/>
        <v/>
      </c>
      <c r="CC22" s="78">
        <f t="shared" si="6"/>
        <v>0</v>
      </c>
      <c r="CD22" s="78">
        <f t="shared" si="7"/>
        <v>0</v>
      </c>
      <c r="CE22" s="76">
        <f>IF(ISERROR(VLOOKUP($CB22,【5月】月集計表!$CB:$CD,2,FALSE))=TRUE,0,VLOOKUP($CB22,【5月】月集計表!$CB:$CD,2,FALSE))</f>
        <v>0</v>
      </c>
      <c r="CF22" s="76">
        <f>IF(ISERROR(VLOOKUP($CB22,【5月】月集計表!$CB:$CD,3,FALSE))=TRUE,0,VLOOKUP($CB22,【5月】月集計表!$CB:$CD,3,FALSE))</f>
        <v>0</v>
      </c>
    </row>
    <row r="23" spans="1:84" ht="16.5" customHeight="1">
      <c r="A23" s="561"/>
      <c r="B23" s="125"/>
      <c r="C23" s="20">
        <v>13</v>
      </c>
      <c r="D23" s="24"/>
      <c r="E23" s="128"/>
      <c r="F23" s="25"/>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69"/>
      <c r="AK23" s="244"/>
      <c r="AL23" s="23">
        <f t="shared" si="1"/>
        <v>0</v>
      </c>
      <c r="AM23" s="23">
        <f t="shared" si="2"/>
        <v>0</v>
      </c>
      <c r="AN23" s="23">
        <f t="shared" si="3"/>
        <v>0</v>
      </c>
      <c r="AO23" s="23">
        <f t="shared" si="4"/>
        <v>0</v>
      </c>
      <c r="AR23" s="558"/>
      <c r="AS23" s="447" t="str">
        <f ca="1">IF(AS21="","",IFERROR(INDEX(INDIRECT("$B$" &amp; AS21+11 &amp;  ":$F$31"),MATCH("FW1",INDIRECT("$B$" &amp; AS21+11 &amp; ":$B$31"),0),2),""))</f>
        <v/>
      </c>
      <c r="AT23" s="410"/>
      <c r="AU23" s="450" t="str">
        <f ca="1">IF(AS21="","",IFERROR(INDEX(INDIRECT("$B$" &amp; AS21+11 &amp;  ":$F$31"),MATCH("FW1",INDIRECT("$B$" &amp; AS21+11 &amp; ":$B$31"),0),5),""))</f>
        <v/>
      </c>
      <c r="AV23" s="462"/>
      <c r="AW23" s="464">
        <f t="shared" ref="AW23" si="9">IF($BN$12*90000&lt;=AV23,$BN$12*90000,AV23)</f>
        <v>0</v>
      </c>
      <c r="AX23" s="465"/>
      <c r="AY23" s="403">
        <f>IF(10000&lt;=AX23,10000,AX23)</f>
        <v>0</v>
      </c>
      <c r="AZ23" s="404"/>
      <c r="BA23" s="403">
        <f>IF(20000&lt;=AZ23,20000,AZ23)</f>
        <v>0</v>
      </c>
      <c r="BB23" s="462"/>
      <c r="BC23" s="466"/>
      <c r="BD23" s="460"/>
      <c r="BE23" s="405"/>
      <c r="BF23" s="405"/>
      <c r="BG23" s="436"/>
      <c r="CB23" s="77" t="str">
        <f t="shared" si="5"/>
        <v/>
      </c>
      <c r="CC23" s="78">
        <f t="shared" si="6"/>
        <v>0</v>
      </c>
      <c r="CD23" s="78">
        <f t="shared" si="7"/>
        <v>0</v>
      </c>
      <c r="CE23" s="76">
        <f>IF(ISERROR(VLOOKUP($CB23,【5月】月集計表!$CB:$CD,2,FALSE))=TRUE,0,VLOOKUP($CB23,【5月】月集計表!$CB:$CD,2,FALSE))</f>
        <v>0</v>
      </c>
      <c r="CF23" s="76">
        <f>IF(ISERROR(VLOOKUP($CB23,【5月】月集計表!$CB:$CD,3,FALSE))=TRUE,0,VLOOKUP($CB23,【5月】月集計表!$CB:$CD,3,FALSE))</f>
        <v>0</v>
      </c>
    </row>
    <row r="24" spans="1:84" ht="16.5" customHeight="1">
      <c r="A24" s="561"/>
      <c r="B24" s="125"/>
      <c r="C24" s="20">
        <v>14</v>
      </c>
      <c r="D24" s="24"/>
      <c r="E24" s="128"/>
      <c r="F24" s="25"/>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69"/>
      <c r="AK24" s="244"/>
      <c r="AL24" s="23">
        <f t="shared" si="1"/>
        <v>0</v>
      </c>
      <c r="AM24" s="23">
        <f t="shared" si="2"/>
        <v>0</v>
      </c>
      <c r="AN24" s="23">
        <f t="shared" si="3"/>
        <v>0</v>
      </c>
      <c r="AO24" s="23">
        <f t="shared" si="4"/>
        <v>0</v>
      </c>
      <c r="AR24" s="558"/>
      <c r="AS24" s="447"/>
      <c r="AT24" s="411"/>
      <c r="AU24" s="454"/>
      <c r="AV24" s="476"/>
      <c r="AW24" s="464"/>
      <c r="AX24" s="465"/>
      <c r="AY24" s="403"/>
      <c r="AZ24" s="404"/>
      <c r="BA24" s="403"/>
      <c r="BB24" s="462"/>
      <c r="BC24" s="466"/>
      <c r="BD24" s="460"/>
      <c r="BE24" s="405"/>
      <c r="BF24" s="405"/>
      <c r="BG24" s="436"/>
      <c r="CB24" s="77" t="str">
        <f t="shared" si="5"/>
        <v/>
      </c>
      <c r="CC24" s="78">
        <f t="shared" si="6"/>
        <v>0</v>
      </c>
      <c r="CD24" s="78">
        <f t="shared" si="7"/>
        <v>0</v>
      </c>
      <c r="CE24" s="76">
        <f>IF(ISERROR(VLOOKUP($CB24,【5月】月集計表!$CB:$CD,2,FALSE))=TRUE,0,VLOOKUP($CB24,【5月】月集計表!$CB:$CD,2,FALSE))</f>
        <v>0</v>
      </c>
      <c r="CF24" s="76">
        <f>IF(ISERROR(VLOOKUP($CB24,【5月】月集計表!$CB:$CD,3,FALSE))=TRUE,0,VLOOKUP($CB24,【5月】月集計表!$CB:$CD,3,FALSE))</f>
        <v>0</v>
      </c>
    </row>
    <row r="25" spans="1:84" ht="16.5" customHeight="1">
      <c r="A25" s="561"/>
      <c r="B25" s="125"/>
      <c r="C25" s="20">
        <v>15</v>
      </c>
      <c r="D25" s="24"/>
      <c r="E25" s="128"/>
      <c r="F25" s="25"/>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69"/>
      <c r="AK25" s="244"/>
      <c r="AL25" s="23">
        <f t="shared" si="1"/>
        <v>0</v>
      </c>
      <c r="AM25" s="23">
        <f t="shared" si="2"/>
        <v>0</v>
      </c>
      <c r="AN25" s="23">
        <f t="shared" si="3"/>
        <v>0</v>
      </c>
      <c r="AO25" s="23">
        <f t="shared" si="4"/>
        <v>0</v>
      </c>
      <c r="AR25" s="558"/>
      <c r="AS25" s="447" t="str">
        <f ca="1">IF(AS23="","",IFERROR(INDEX(INDIRECT("$B$" &amp; AS23+11 &amp;  ":$F$31"),MATCH("FW1",INDIRECT("$B$" &amp; AS23+11 &amp; ":$B$31"),0),2),""))</f>
        <v/>
      </c>
      <c r="AT25" s="410"/>
      <c r="AU25" s="450" t="str">
        <f ca="1">IF(AS23="","",IFERROR(INDEX(INDIRECT("$B$" &amp; AS23+11 &amp;  ":$F$31"),MATCH("FW1",INDIRECT("$B$" &amp; AS23+11 &amp; ":$B$31"),0),5),""))</f>
        <v/>
      </c>
      <c r="AV25" s="462"/>
      <c r="AW25" s="464">
        <f t="shared" ref="AW25" si="10">IF($BN$12*90000&lt;=AV25,$BN$12*90000,AV25)</f>
        <v>0</v>
      </c>
      <c r="AX25" s="465"/>
      <c r="AY25" s="403">
        <f>IF(10000&lt;=AX25,10000,AX25)</f>
        <v>0</v>
      </c>
      <c r="AZ25" s="404"/>
      <c r="BA25" s="403">
        <f>IF(20000&lt;=AZ25,20000,AZ25)</f>
        <v>0</v>
      </c>
      <c r="BB25" s="462"/>
      <c r="BC25" s="466"/>
      <c r="BD25" s="460"/>
      <c r="BE25" s="405"/>
      <c r="BF25" s="405"/>
      <c r="BG25" s="436"/>
      <c r="CB25" s="77" t="str">
        <f t="shared" si="5"/>
        <v/>
      </c>
      <c r="CC25" s="78">
        <f t="shared" si="6"/>
        <v>0</v>
      </c>
      <c r="CD25" s="78">
        <f t="shared" si="7"/>
        <v>0</v>
      </c>
      <c r="CE25" s="76">
        <f>IF(ISERROR(VLOOKUP($CB25,【5月】月集計表!$CB:$CD,2,FALSE))=TRUE,0,VLOOKUP($CB25,【5月】月集計表!$CB:$CD,2,FALSE))</f>
        <v>0</v>
      </c>
      <c r="CF25" s="76">
        <f>IF(ISERROR(VLOOKUP($CB25,【5月】月集計表!$CB:$CD,3,FALSE))=TRUE,0,VLOOKUP($CB25,【5月】月集計表!$CB:$CD,3,FALSE))</f>
        <v>0</v>
      </c>
    </row>
    <row r="26" spans="1:84" ht="16.5" customHeight="1">
      <c r="A26" s="561"/>
      <c r="B26" s="125"/>
      <c r="C26" s="20">
        <v>16</v>
      </c>
      <c r="D26" s="24"/>
      <c r="E26" s="128"/>
      <c r="F26" s="25"/>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69"/>
      <c r="AK26" s="244"/>
      <c r="AL26" s="23">
        <f t="shared" si="1"/>
        <v>0</v>
      </c>
      <c r="AM26" s="23">
        <f t="shared" si="2"/>
        <v>0</v>
      </c>
      <c r="AN26" s="23">
        <f t="shared" si="3"/>
        <v>0</v>
      </c>
      <c r="AO26" s="23">
        <f t="shared" si="4"/>
        <v>0</v>
      </c>
      <c r="AR26" s="558"/>
      <c r="AS26" s="447"/>
      <c r="AT26" s="411"/>
      <c r="AU26" s="454"/>
      <c r="AV26" s="476"/>
      <c r="AW26" s="464"/>
      <c r="AX26" s="465"/>
      <c r="AY26" s="403"/>
      <c r="AZ26" s="404"/>
      <c r="BA26" s="403"/>
      <c r="BB26" s="462"/>
      <c r="BC26" s="466"/>
      <c r="BD26" s="460"/>
      <c r="BE26" s="405"/>
      <c r="BF26" s="405"/>
      <c r="BG26" s="436"/>
      <c r="CB26" s="77" t="str">
        <f t="shared" si="5"/>
        <v/>
      </c>
      <c r="CC26" s="78">
        <f t="shared" si="6"/>
        <v>0</v>
      </c>
      <c r="CD26" s="78">
        <f t="shared" si="7"/>
        <v>0</v>
      </c>
      <c r="CE26" s="76">
        <f>IF(ISERROR(VLOOKUP($CB26,【5月】月集計表!$CB:$CD,2,FALSE))=TRUE,0,VLOOKUP($CB26,【5月】月集計表!$CB:$CD,2,FALSE))</f>
        <v>0</v>
      </c>
      <c r="CF26" s="76">
        <f>IF(ISERROR(VLOOKUP($CB26,【5月】月集計表!$CB:$CD,3,FALSE))=TRUE,0,VLOOKUP($CB26,【5月】月集計表!$CB:$CD,3,FALSE))</f>
        <v>0</v>
      </c>
    </row>
    <row r="27" spans="1:84" ht="16.5" customHeight="1">
      <c r="A27" s="561"/>
      <c r="B27" s="125"/>
      <c r="C27" s="20">
        <v>17</v>
      </c>
      <c r="D27" s="24"/>
      <c r="E27" s="128"/>
      <c r="F27" s="25"/>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69"/>
      <c r="AK27" s="244"/>
      <c r="AL27" s="23">
        <f t="shared" si="1"/>
        <v>0</v>
      </c>
      <c r="AM27" s="23">
        <f t="shared" si="2"/>
        <v>0</v>
      </c>
      <c r="AN27" s="23">
        <f t="shared" si="3"/>
        <v>0</v>
      </c>
      <c r="AO27" s="23">
        <f t="shared" si="4"/>
        <v>0</v>
      </c>
      <c r="AR27" s="558"/>
      <c r="AS27" s="447" t="str">
        <f ca="1">IF(AS25="","",IFERROR(INDEX(INDIRECT("$B$" &amp; AS25+11 &amp;  ":$F$31"),MATCH("FW1",INDIRECT("$B$" &amp; AS25+11 &amp; ":$B$31"),0),2),""))</f>
        <v/>
      </c>
      <c r="AT27" s="410"/>
      <c r="AU27" s="450" t="str">
        <f ca="1">IF(AS25="","",IFERROR(INDEX(INDIRECT("$B$" &amp; AS25+11 &amp;  ":$F$31"),MATCH("FW1",INDIRECT("$B$" &amp; AS25+11 &amp; ":$B$31"),0),5),""))</f>
        <v/>
      </c>
      <c r="AV27" s="462"/>
      <c r="AW27" s="464">
        <f t="shared" ref="AW27" si="11">IF($BN$12*90000&lt;=AV27,$BN$12*90000,AV27)</f>
        <v>0</v>
      </c>
      <c r="AX27" s="465"/>
      <c r="AY27" s="403">
        <f>IF(10000&lt;=AX27,10000,AX27)</f>
        <v>0</v>
      </c>
      <c r="AZ27" s="404"/>
      <c r="BA27" s="403">
        <f>IF(20000&lt;=AZ27,20000,AZ27)</f>
        <v>0</v>
      </c>
      <c r="BB27" s="462"/>
      <c r="BC27" s="466"/>
      <c r="BD27" s="460"/>
      <c r="BE27" s="405"/>
      <c r="BF27" s="405"/>
      <c r="BG27" s="436"/>
      <c r="CB27" s="77" t="str">
        <f t="shared" si="5"/>
        <v/>
      </c>
      <c r="CC27" s="78">
        <f t="shared" si="6"/>
        <v>0</v>
      </c>
      <c r="CD27" s="78">
        <f t="shared" si="7"/>
        <v>0</v>
      </c>
      <c r="CE27" s="76">
        <f>IF(ISERROR(VLOOKUP($CB27,【5月】月集計表!$CB:$CD,2,FALSE))=TRUE,0,VLOOKUP($CB27,【5月】月集計表!$CB:$CD,2,FALSE))</f>
        <v>0</v>
      </c>
      <c r="CF27" s="76">
        <f>IF(ISERROR(VLOOKUP($CB27,【5月】月集計表!$CB:$CD,3,FALSE))=TRUE,0,VLOOKUP($CB27,【5月】月集計表!$CB:$CD,3,FALSE))</f>
        <v>0</v>
      </c>
    </row>
    <row r="28" spans="1:84" ht="16.5" customHeight="1" thickBot="1">
      <c r="A28" s="561"/>
      <c r="B28" s="125"/>
      <c r="C28" s="20">
        <v>18</v>
      </c>
      <c r="D28" s="24"/>
      <c r="E28" s="128"/>
      <c r="F28" s="25"/>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69"/>
      <c r="AK28" s="244"/>
      <c r="AL28" s="23">
        <f t="shared" si="1"/>
        <v>0</v>
      </c>
      <c r="AM28" s="23">
        <f t="shared" si="2"/>
        <v>0</v>
      </c>
      <c r="AN28" s="23">
        <f t="shared" si="3"/>
        <v>0</v>
      </c>
      <c r="AO28" s="23">
        <f t="shared" si="4"/>
        <v>0</v>
      </c>
      <c r="AR28" s="559"/>
      <c r="AS28" s="448"/>
      <c r="AT28" s="449"/>
      <c r="AU28" s="451"/>
      <c r="AV28" s="463"/>
      <c r="AW28" s="467"/>
      <c r="AX28" s="468"/>
      <c r="AY28" s="428"/>
      <c r="AZ28" s="453"/>
      <c r="BA28" s="428"/>
      <c r="BB28" s="469"/>
      <c r="BC28" s="470"/>
      <c r="BD28" s="461"/>
      <c r="BE28" s="435"/>
      <c r="BF28" s="435"/>
      <c r="BG28" s="437"/>
      <c r="CB28" s="77" t="str">
        <f t="shared" si="5"/>
        <v/>
      </c>
      <c r="CC28" s="78">
        <f t="shared" si="6"/>
        <v>0</v>
      </c>
      <c r="CD28" s="78">
        <f t="shared" si="7"/>
        <v>0</v>
      </c>
      <c r="CE28" s="76">
        <f>IF(ISERROR(VLOOKUP($CB28,【5月】月集計表!$CB:$CD,2,FALSE))=TRUE,0,VLOOKUP($CB28,【5月】月集計表!$CB:$CD,2,FALSE))</f>
        <v>0</v>
      </c>
      <c r="CF28" s="76">
        <f>IF(ISERROR(VLOOKUP($CB28,【5月】月集計表!$CB:$CD,3,FALSE))=TRUE,0,VLOOKUP($CB28,【5月】月集計表!$CB:$CD,3,FALSE))</f>
        <v>0</v>
      </c>
    </row>
    <row r="29" spans="1:84" ht="16.5" customHeight="1">
      <c r="A29" s="561"/>
      <c r="B29" s="125"/>
      <c r="C29" s="20">
        <v>19</v>
      </c>
      <c r="D29" s="24"/>
      <c r="E29" s="128"/>
      <c r="F29" s="25"/>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69"/>
      <c r="AK29" s="244"/>
      <c r="AL29" s="23">
        <f t="shared" si="1"/>
        <v>0</v>
      </c>
      <c r="AM29" s="23">
        <f t="shared" si="2"/>
        <v>0</v>
      </c>
      <c r="AN29" s="23">
        <f t="shared" si="3"/>
        <v>0</v>
      </c>
      <c r="AO29" s="23">
        <f t="shared" si="4"/>
        <v>0</v>
      </c>
      <c r="AR29" s="557" t="s">
        <v>134</v>
      </c>
      <c r="AS29" s="477" t="str">
        <f>IFERROR(INDEX($B$11:$F$31,MATCH("FW2",$B$11:$B$31,0),2),"")</f>
        <v/>
      </c>
      <c r="AT29" s="423"/>
      <c r="AU29" s="479" t="str">
        <f>IFERROR(INDEX($B$11:$F$31,MATCH("FW2",$B$11:$B$31,0),5),"")</f>
        <v/>
      </c>
      <c r="AV29" s="441"/>
      <c r="AW29" s="459">
        <f>IF(90000&lt;=AV29,90000,AV29)</f>
        <v>0</v>
      </c>
      <c r="AX29" s="441"/>
      <c r="AY29" s="442">
        <f>IF(10000&lt;=AX29,10000,AX29)</f>
        <v>0</v>
      </c>
      <c r="AZ29" s="441"/>
      <c r="BA29" s="442"/>
      <c r="BB29" s="441"/>
      <c r="BC29" s="622"/>
      <c r="BD29" s="442"/>
      <c r="BE29" s="443"/>
      <c r="BF29" s="443"/>
      <c r="BG29" s="455"/>
      <c r="CB29" s="77" t="str">
        <f t="shared" si="5"/>
        <v/>
      </c>
      <c r="CC29" s="78">
        <f t="shared" si="6"/>
        <v>0</v>
      </c>
      <c r="CD29" s="78">
        <f t="shared" si="7"/>
        <v>0</v>
      </c>
      <c r="CE29" s="76">
        <f>IF(ISERROR(VLOOKUP($CB29,【5月】月集計表!$CB:$CD,2,FALSE))=TRUE,0,VLOOKUP($CB29,【5月】月集計表!$CB:$CD,2,FALSE))</f>
        <v>0</v>
      </c>
      <c r="CF29" s="76">
        <f>IF(ISERROR(VLOOKUP($CB29,【5月】月集計表!$CB:$CD,3,FALSE))=TRUE,0,VLOOKUP($CB29,【5月】月集計表!$CB:$CD,3,FALSE))</f>
        <v>0</v>
      </c>
    </row>
    <row r="30" spans="1:84" ht="16.5" customHeight="1" thickBot="1">
      <c r="A30" s="561"/>
      <c r="B30" s="126"/>
      <c r="C30" s="20">
        <v>20</v>
      </c>
      <c r="D30" s="62"/>
      <c r="E30" s="129"/>
      <c r="F30" s="26"/>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70"/>
      <c r="AK30" s="245"/>
      <c r="AL30" s="28">
        <f>COUNTA(G30:AK30)-COUNTIF(G30:AK30,"集")-COUNTIF(G30:AK30,"休")-COUNTIF(G30:AK30,"外")</f>
        <v>0</v>
      </c>
      <c r="AM30" s="28">
        <f t="shared" si="2"/>
        <v>0</v>
      </c>
      <c r="AN30" s="28">
        <f t="shared" si="3"/>
        <v>0</v>
      </c>
      <c r="AO30" s="28">
        <f t="shared" si="4"/>
        <v>0</v>
      </c>
      <c r="AR30" s="558"/>
      <c r="AS30" s="478"/>
      <c r="AT30" s="424"/>
      <c r="AU30" s="454"/>
      <c r="AV30" s="446"/>
      <c r="AW30" s="403"/>
      <c r="AX30" s="404"/>
      <c r="AY30" s="403"/>
      <c r="AZ30" s="404"/>
      <c r="BA30" s="403"/>
      <c r="BB30" s="404"/>
      <c r="BC30" s="615"/>
      <c r="BD30" s="403"/>
      <c r="BE30" s="405"/>
      <c r="BF30" s="405"/>
      <c r="BG30" s="436"/>
      <c r="CB30" s="77" t="str">
        <f t="shared" si="5"/>
        <v/>
      </c>
      <c r="CC30" s="78">
        <f t="shared" si="6"/>
        <v>0</v>
      </c>
      <c r="CD30" s="78">
        <f t="shared" si="7"/>
        <v>0</v>
      </c>
      <c r="CE30" s="76">
        <f>IF(ISERROR(VLOOKUP($CB30,【5月】月集計表!$CB:$CD,2,FALSE))=TRUE,0,VLOOKUP($CB30,【5月】月集計表!$CB:$CD,2,FALSE))</f>
        <v>0</v>
      </c>
      <c r="CF30" s="76">
        <f>IF(ISERROR(VLOOKUP($CB30,【5月】月集計表!$CB:$CD,3,FALSE))=TRUE,0,VLOOKUP($CB30,【5月】月集計表!$CB:$CD,3,FALSE))</f>
        <v>0</v>
      </c>
    </row>
    <row r="31" spans="1:84" ht="16.5" customHeight="1" thickBot="1">
      <c r="A31" s="562"/>
      <c r="B31" s="591" t="s">
        <v>32</v>
      </c>
      <c r="C31" s="592"/>
      <c r="D31" s="592"/>
      <c r="E31" s="592"/>
      <c r="F31" s="593"/>
      <c r="G31" s="226">
        <f>COUNTA(G11:G30)-COUNTIF(G11:G30,"外")-COUNTIF(G11:G30,"休")-COUNTIF(G11:G30,"集")</f>
        <v>0</v>
      </c>
      <c r="H31" s="226">
        <f t="shared" ref="H31:AK31" si="12">COUNTA(H11:H30)-COUNTIF(H11:H30,"外")-COUNTIF(H11:H30,"休")-COUNTIF(H11:H30,"集")</f>
        <v>0</v>
      </c>
      <c r="I31" s="226">
        <f t="shared" si="12"/>
        <v>0</v>
      </c>
      <c r="J31" s="226">
        <f t="shared" si="12"/>
        <v>0</v>
      </c>
      <c r="K31" s="226">
        <f t="shared" si="12"/>
        <v>0</v>
      </c>
      <c r="L31" s="226">
        <f t="shared" si="12"/>
        <v>0</v>
      </c>
      <c r="M31" s="226">
        <f t="shared" si="12"/>
        <v>0</v>
      </c>
      <c r="N31" s="226">
        <f t="shared" si="12"/>
        <v>0</v>
      </c>
      <c r="O31" s="226">
        <f t="shared" si="12"/>
        <v>0</v>
      </c>
      <c r="P31" s="30">
        <f t="shared" si="12"/>
        <v>0</v>
      </c>
      <c r="Q31" s="30">
        <f t="shared" si="12"/>
        <v>0</v>
      </c>
      <c r="R31" s="30">
        <f t="shared" si="12"/>
        <v>0</v>
      </c>
      <c r="S31" s="30">
        <f t="shared" si="12"/>
        <v>0</v>
      </c>
      <c r="T31" s="30">
        <f t="shared" si="12"/>
        <v>0</v>
      </c>
      <c r="U31" s="30">
        <f t="shared" si="12"/>
        <v>0</v>
      </c>
      <c r="V31" s="30">
        <f t="shared" si="12"/>
        <v>0</v>
      </c>
      <c r="W31" s="30">
        <f t="shared" si="12"/>
        <v>0</v>
      </c>
      <c r="X31" s="30">
        <f t="shared" si="12"/>
        <v>0</v>
      </c>
      <c r="Y31" s="30">
        <f t="shared" si="12"/>
        <v>0</v>
      </c>
      <c r="Z31" s="30">
        <f t="shared" si="12"/>
        <v>0</v>
      </c>
      <c r="AA31" s="30">
        <f t="shared" si="12"/>
        <v>0</v>
      </c>
      <c r="AB31" s="30">
        <f t="shared" si="12"/>
        <v>0</v>
      </c>
      <c r="AC31" s="30">
        <f t="shared" si="12"/>
        <v>0</v>
      </c>
      <c r="AD31" s="30">
        <f t="shared" si="12"/>
        <v>0</v>
      </c>
      <c r="AE31" s="30">
        <f t="shared" si="12"/>
        <v>0</v>
      </c>
      <c r="AF31" s="30">
        <f t="shared" si="12"/>
        <v>0</v>
      </c>
      <c r="AG31" s="30">
        <f t="shared" si="12"/>
        <v>0</v>
      </c>
      <c r="AH31" s="30">
        <f t="shared" si="12"/>
        <v>0</v>
      </c>
      <c r="AI31" s="31">
        <f t="shared" si="12"/>
        <v>0</v>
      </c>
      <c r="AJ31" s="71">
        <f t="shared" si="12"/>
        <v>0</v>
      </c>
      <c r="AK31" s="71">
        <f t="shared" si="12"/>
        <v>0</v>
      </c>
      <c r="AL31" s="74"/>
      <c r="AR31" s="558"/>
      <c r="AS31" s="447" t="str">
        <f ca="1">IF(AS29="","",IFERROR(INDEX(INDIRECT("$B$" &amp; AS29+11 &amp;  ":$F$31"),MATCH("FW2",INDIRECT("$B$" &amp; AS29+11 &amp; ":$B$31"),0),2),""))</f>
        <v/>
      </c>
      <c r="AT31" s="410"/>
      <c r="AU31" s="456" t="str">
        <f ca="1">IF(AS29="","",IFERROR(INDEX(INDIRECT("$B$" &amp; AS29+11 &amp;  ":$F$31"),MATCH("FW2",INDIRECT("$B$" &amp; AS29+11 &amp; ":$B$31"),0),5),""))</f>
        <v/>
      </c>
      <c r="AV31" s="404"/>
      <c r="AW31" s="403">
        <f>IF(90000&lt;=AV31,90000,AV31)</f>
        <v>0</v>
      </c>
      <c r="AX31" s="404"/>
      <c r="AY31" s="403">
        <f>IF(10000&lt;=AX31,10000,AX31)</f>
        <v>0</v>
      </c>
      <c r="AZ31" s="404"/>
      <c r="BA31" s="403"/>
      <c r="BB31" s="404"/>
      <c r="BC31" s="615"/>
      <c r="BD31" s="403"/>
      <c r="BE31" s="405"/>
      <c r="BF31" s="405"/>
      <c r="BG31" s="436"/>
    </row>
    <row r="32" spans="1:84" ht="18" customHeight="1" thickBot="1">
      <c r="A32" s="594" t="s">
        <v>33</v>
      </c>
      <c r="B32" s="592"/>
      <c r="C32" s="592"/>
      <c r="D32" s="592"/>
      <c r="E32" s="592"/>
      <c r="F32" s="593"/>
      <c r="G32" s="32">
        <f>IF(AND(G50&gt;=3,G31&gt;=5),1,0)+IF(AND(G50&gt;=2,G31&gt;=3),1,0)+IF(AND(G50&gt;=1,G31&gt;=1),1,0)</f>
        <v>0</v>
      </c>
      <c r="H32" s="32">
        <f t="shared" ref="H32:AK32" si="13">IF(AND(H50&gt;=3,H31&gt;=5),1,0)+IF(AND(H50&gt;=2,H31&gt;=3),1,0)++IF(AND(H50&gt;=1,H31&gt;=1),1,0)</f>
        <v>0</v>
      </c>
      <c r="I32" s="32">
        <f t="shared" si="13"/>
        <v>0</v>
      </c>
      <c r="J32" s="32">
        <f t="shared" si="13"/>
        <v>0</v>
      </c>
      <c r="K32" s="32">
        <f t="shared" si="13"/>
        <v>0</v>
      </c>
      <c r="L32" s="32">
        <f t="shared" si="13"/>
        <v>0</v>
      </c>
      <c r="M32" s="32">
        <f t="shared" si="13"/>
        <v>0</v>
      </c>
      <c r="N32" s="32">
        <f t="shared" si="13"/>
        <v>0</v>
      </c>
      <c r="O32" s="32">
        <f t="shared" si="13"/>
        <v>0</v>
      </c>
      <c r="P32" s="31">
        <f t="shared" si="13"/>
        <v>0</v>
      </c>
      <c r="Q32" s="31">
        <f t="shared" si="13"/>
        <v>0</v>
      </c>
      <c r="R32" s="31">
        <f t="shared" si="13"/>
        <v>0</v>
      </c>
      <c r="S32" s="31">
        <f t="shared" si="13"/>
        <v>0</v>
      </c>
      <c r="T32" s="31">
        <f t="shared" si="13"/>
        <v>0</v>
      </c>
      <c r="U32" s="31">
        <f t="shared" si="13"/>
        <v>0</v>
      </c>
      <c r="V32" s="31">
        <f t="shared" si="13"/>
        <v>0</v>
      </c>
      <c r="W32" s="31">
        <f t="shared" si="13"/>
        <v>0</v>
      </c>
      <c r="X32" s="31">
        <f t="shared" si="13"/>
        <v>0</v>
      </c>
      <c r="Y32" s="31">
        <f t="shared" si="13"/>
        <v>0</v>
      </c>
      <c r="Z32" s="31">
        <f t="shared" si="13"/>
        <v>0</v>
      </c>
      <c r="AA32" s="31">
        <f t="shared" si="13"/>
        <v>0</v>
      </c>
      <c r="AB32" s="31">
        <f t="shared" si="13"/>
        <v>0</v>
      </c>
      <c r="AC32" s="31">
        <f t="shared" si="13"/>
        <v>0</v>
      </c>
      <c r="AD32" s="31">
        <f t="shared" si="13"/>
        <v>0</v>
      </c>
      <c r="AE32" s="31">
        <f t="shared" si="13"/>
        <v>0</v>
      </c>
      <c r="AF32" s="31">
        <f t="shared" si="13"/>
        <v>0</v>
      </c>
      <c r="AG32" s="31">
        <f t="shared" si="13"/>
        <v>0</v>
      </c>
      <c r="AH32" s="31">
        <f t="shared" si="13"/>
        <v>0</v>
      </c>
      <c r="AI32" s="31">
        <f t="shared" si="13"/>
        <v>0</v>
      </c>
      <c r="AJ32" s="71">
        <f t="shared" si="13"/>
        <v>0</v>
      </c>
      <c r="AK32" s="71">
        <f t="shared" si="13"/>
        <v>0</v>
      </c>
      <c r="AL32" s="74"/>
      <c r="AP32" s="13"/>
      <c r="AQ32" s="13"/>
      <c r="AR32" s="558"/>
      <c r="AS32" s="447"/>
      <c r="AT32" s="411"/>
      <c r="AU32" s="457"/>
      <c r="AV32" s="446"/>
      <c r="AW32" s="403"/>
      <c r="AX32" s="404"/>
      <c r="AY32" s="403"/>
      <c r="AZ32" s="404"/>
      <c r="BA32" s="403"/>
      <c r="BB32" s="404"/>
      <c r="BC32" s="615"/>
      <c r="BD32" s="403"/>
      <c r="BE32" s="405"/>
      <c r="BF32" s="405"/>
      <c r="BG32" s="436"/>
    </row>
    <row r="33" spans="1:84" ht="16.5" customHeight="1" thickBot="1">
      <c r="A33" s="594" t="s">
        <v>34</v>
      </c>
      <c r="B33" s="592"/>
      <c r="C33" s="592"/>
      <c r="D33" s="592"/>
      <c r="E33" s="592"/>
      <c r="F33" s="593"/>
      <c r="G33" s="33"/>
      <c r="H33" s="33"/>
      <c r="I33" s="33"/>
      <c r="J33" s="33"/>
      <c r="K33" s="33"/>
      <c r="L33" s="33"/>
      <c r="M33" s="33"/>
      <c r="N33" s="33"/>
      <c r="O33" s="33"/>
      <c r="P33" s="34"/>
      <c r="Q33" s="34"/>
      <c r="R33" s="34"/>
      <c r="S33" s="34"/>
      <c r="T33" s="34"/>
      <c r="U33" s="34"/>
      <c r="V33" s="34"/>
      <c r="W33" s="34"/>
      <c r="X33" s="34"/>
      <c r="Y33" s="34"/>
      <c r="Z33" s="34"/>
      <c r="AA33" s="34"/>
      <c r="AB33" s="34"/>
      <c r="AC33" s="34"/>
      <c r="AD33" s="34"/>
      <c r="AE33" s="34"/>
      <c r="AF33" s="34"/>
      <c r="AG33" s="34"/>
      <c r="AH33" s="34"/>
      <c r="AI33" s="34"/>
      <c r="AJ33" s="72"/>
      <c r="AK33" s="246"/>
      <c r="AL33" s="74"/>
      <c r="AP33" s="13"/>
      <c r="AQ33" s="13"/>
      <c r="AR33" s="558"/>
      <c r="AS33" s="447" t="str">
        <f ca="1">IF(AS31="","",IFERROR(INDEX(INDIRECT("$B$" &amp; AS31+11 &amp;  ":$F$31"),MATCH("FW2",INDIRECT("$B$" &amp; AS31+11 &amp; ":$B$31"),0),2),""))</f>
        <v/>
      </c>
      <c r="AT33" s="410"/>
      <c r="AU33" s="450" t="str">
        <f ca="1">IF(AS31="","",IFERROR(INDEX(INDIRECT("$B$" &amp; AS31+11 &amp;  ":$F$31"),MATCH("FW2",INDIRECT("$B$" &amp; AS31+11 &amp; ":$B$31"),0),5),""))</f>
        <v/>
      </c>
      <c r="AV33" s="404"/>
      <c r="AW33" s="403">
        <f>IF(90000&lt;=AV33,90000,AV33)</f>
        <v>0</v>
      </c>
      <c r="AX33" s="404"/>
      <c r="AY33" s="403">
        <f>IF(10000&lt;=AX33,10000,AX33)</f>
        <v>0</v>
      </c>
      <c r="AZ33" s="404"/>
      <c r="BA33" s="403"/>
      <c r="BB33" s="404"/>
      <c r="BC33" s="615"/>
      <c r="BD33" s="403"/>
      <c r="BE33" s="405"/>
      <c r="BF33" s="405"/>
      <c r="BG33" s="436"/>
    </row>
    <row r="34" spans="1:84" ht="16.5" customHeight="1" thickBot="1">
      <c r="AO34" s="35"/>
      <c r="AP34" s="13"/>
      <c r="AQ34" s="13"/>
      <c r="AR34" s="558"/>
      <c r="AS34" s="447"/>
      <c r="AT34" s="411"/>
      <c r="AU34" s="454"/>
      <c r="AV34" s="446"/>
      <c r="AW34" s="403"/>
      <c r="AX34" s="404"/>
      <c r="AY34" s="403"/>
      <c r="AZ34" s="404"/>
      <c r="BA34" s="403"/>
      <c r="BB34" s="404"/>
      <c r="BC34" s="615"/>
      <c r="BD34" s="403"/>
      <c r="BE34" s="405"/>
      <c r="BF34" s="405"/>
      <c r="BG34" s="436"/>
      <c r="CB34" s="4"/>
      <c r="CC34" s="4"/>
      <c r="CD34" s="4"/>
      <c r="CE34" s="4"/>
      <c r="CF34" s="4"/>
    </row>
    <row r="35" spans="1:84" ht="20.100000000000001" customHeight="1">
      <c r="A35" s="525" t="s">
        <v>4</v>
      </c>
      <c r="B35" s="526"/>
      <c r="C35" s="545" t="s">
        <v>5</v>
      </c>
      <c r="D35" s="505"/>
      <c r="E35" s="589" t="s">
        <v>110</v>
      </c>
      <c r="F35" s="530" t="s">
        <v>7</v>
      </c>
      <c r="G35" s="549" t="s">
        <v>35</v>
      </c>
      <c r="H35" s="550"/>
      <c r="I35" s="550"/>
      <c r="J35" s="550"/>
      <c r="K35" s="550"/>
      <c r="L35" s="550"/>
      <c r="M35" s="550"/>
      <c r="N35" s="550"/>
      <c r="O35" s="550"/>
      <c r="P35" s="550"/>
      <c r="Q35" s="550"/>
      <c r="R35" s="550"/>
      <c r="S35" s="550"/>
      <c r="T35" s="550"/>
      <c r="U35" s="550"/>
      <c r="V35" s="550"/>
      <c r="W35" s="550"/>
      <c r="X35" s="550"/>
      <c r="Y35" s="550"/>
      <c r="Z35" s="550"/>
      <c r="AA35" s="550"/>
      <c r="AB35" s="550"/>
      <c r="AC35" s="550"/>
      <c r="AD35" s="550"/>
      <c r="AE35" s="550"/>
      <c r="AF35" s="550"/>
      <c r="AG35" s="550"/>
      <c r="AH35" s="550"/>
      <c r="AI35" s="550"/>
      <c r="AJ35" s="550"/>
      <c r="AK35" s="551"/>
      <c r="AL35" s="36" t="s">
        <v>36</v>
      </c>
      <c r="AM35" s="37" t="s">
        <v>37</v>
      </c>
      <c r="AN35" s="37" t="s">
        <v>38</v>
      </c>
      <c r="AO35" s="38" t="s">
        <v>39</v>
      </c>
      <c r="AR35" s="558"/>
      <c r="AS35" s="447" t="str">
        <f ca="1">IF(AS33="","",IFERROR(INDEX(INDIRECT("$B$" &amp; AS33+11 &amp;  ":$F$31"),MATCH("FW2",INDIRECT("$B$" &amp; AS33+11 &amp; ":$B$31"),0),2),""))</f>
        <v/>
      </c>
      <c r="AT35" s="410"/>
      <c r="AU35" s="450" t="str">
        <f ca="1">IF(AS33="","",IFERROR(INDEX(INDIRECT("$B$" &amp; AS33+11 &amp;  ":$F$31"),MATCH("FW2",INDIRECT("$B$" &amp; AS33+11 &amp; ":$B$31"),0),5),""))</f>
        <v/>
      </c>
      <c r="AV35" s="404"/>
      <c r="AW35" s="403">
        <f>IF(90000&lt;=AV35,90000,AV35)</f>
        <v>0</v>
      </c>
      <c r="AX35" s="404"/>
      <c r="AY35" s="403">
        <f>IF(10000&lt;=AX35,10000,AX35)</f>
        <v>0</v>
      </c>
      <c r="AZ35" s="404"/>
      <c r="BA35" s="403"/>
      <c r="BB35" s="404"/>
      <c r="BC35" s="615"/>
      <c r="BD35" s="403"/>
      <c r="BE35" s="405"/>
      <c r="BF35" s="405"/>
      <c r="BG35" s="436"/>
      <c r="CB35" s="4"/>
      <c r="CC35" s="4"/>
      <c r="CD35" s="4"/>
      <c r="CE35" s="4"/>
      <c r="CF35" s="4"/>
    </row>
    <row r="36" spans="1:84" ht="20.100000000000001" customHeight="1">
      <c r="A36" s="543"/>
      <c r="B36" s="544"/>
      <c r="C36" s="546"/>
      <c r="D36" s="547"/>
      <c r="E36" s="590"/>
      <c r="F36" s="548"/>
      <c r="G36" s="39">
        <f>日付!B5</f>
        <v>45444</v>
      </c>
      <c r="H36" s="39">
        <f>日付!C5</f>
        <v>45445</v>
      </c>
      <c r="I36" s="39">
        <f>日付!D5</f>
        <v>45446</v>
      </c>
      <c r="J36" s="39">
        <f>日付!E5</f>
        <v>45447</v>
      </c>
      <c r="K36" s="39">
        <f>日付!F5</f>
        <v>45448</v>
      </c>
      <c r="L36" s="39">
        <f>日付!G5</f>
        <v>45449</v>
      </c>
      <c r="M36" s="39">
        <f>日付!H5</f>
        <v>45450</v>
      </c>
      <c r="N36" s="39">
        <f>日付!I5</f>
        <v>45451</v>
      </c>
      <c r="O36" s="39">
        <f>日付!J5</f>
        <v>45452</v>
      </c>
      <c r="P36" s="39">
        <f>日付!K5</f>
        <v>45453</v>
      </c>
      <c r="Q36" s="39">
        <f>日付!L5</f>
        <v>45454</v>
      </c>
      <c r="R36" s="39">
        <f>日付!M5</f>
        <v>45455</v>
      </c>
      <c r="S36" s="39">
        <f>日付!N5</f>
        <v>45456</v>
      </c>
      <c r="T36" s="39">
        <f>日付!O5</f>
        <v>45457</v>
      </c>
      <c r="U36" s="39">
        <f>日付!P5</f>
        <v>45458</v>
      </c>
      <c r="V36" s="39">
        <f>日付!Q5</f>
        <v>45459</v>
      </c>
      <c r="W36" s="39">
        <f>日付!R5</f>
        <v>45460</v>
      </c>
      <c r="X36" s="39">
        <f>日付!S5</f>
        <v>45461</v>
      </c>
      <c r="Y36" s="39">
        <f>日付!T5</f>
        <v>45462</v>
      </c>
      <c r="Z36" s="39">
        <f>日付!U5</f>
        <v>45463</v>
      </c>
      <c r="AA36" s="39">
        <f>日付!V5</f>
        <v>45464</v>
      </c>
      <c r="AB36" s="39">
        <f>日付!W5</f>
        <v>45465</v>
      </c>
      <c r="AC36" s="39">
        <f>日付!X5</f>
        <v>45466</v>
      </c>
      <c r="AD36" s="39">
        <f>日付!Y5</f>
        <v>45467</v>
      </c>
      <c r="AE36" s="39">
        <f>日付!Z5</f>
        <v>45468</v>
      </c>
      <c r="AF36" s="39">
        <f>日付!AA5</f>
        <v>45469</v>
      </c>
      <c r="AG36" s="39">
        <f>日付!AB5</f>
        <v>45470</v>
      </c>
      <c r="AH36" s="39">
        <f>日付!AC5</f>
        <v>45471</v>
      </c>
      <c r="AI36" s="39">
        <f>日付!AD5</f>
        <v>45472</v>
      </c>
      <c r="AJ36" s="39">
        <f>日付!AE5</f>
        <v>45473</v>
      </c>
      <c r="AK36" s="39">
        <f>日付!AF5</f>
        <v>0</v>
      </c>
      <c r="AL36" s="552" t="s">
        <v>40</v>
      </c>
      <c r="AM36" s="570" t="s">
        <v>41</v>
      </c>
      <c r="AN36" s="596">
        <f>COUNTIF($G$32:$AK$32,1)+COUNTIF($G$32:$AK$32,2)+COUNTIF($G$32:$AK$32,3)</f>
        <v>0</v>
      </c>
      <c r="AO36" s="599">
        <f>AN36+【5月】月集計表!AO36</f>
        <v>0</v>
      </c>
      <c r="AR36" s="558"/>
      <c r="AS36" s="447"/>
      <c r="AT36" s="411"/>
      <c r="AU36" s="454"/>
      <c r="AV36" s="446"/>
      <c r="AW36" s="403"/>
      <c r="AX36" s="404"/>
      <c r="AY36" s="403"/>
      <c r="AZ36" s="404"/>
      <c r="BA36" s="403"/>
      <c r="BB36" s="404"/>
      <c r="BC36" s="615"/>
      <c r="BD36" s="403"/>
      <c r="BE36" s="405"/>
      <c r="BF36" s="405"/>
      <c r="BG36" s="436"/>
      <c r="CB36" s="4"/>
      <c r="CC36" s="4"/>
      <c r="CD36" s="4"/>
      <c r="CE36" s="4"/>
      <c r="CF36" s="4"/>
    </row>
    <row r="37" spans="1:84" ht="16.5" customHeight="1">
      <c r="A37" s="560" t="s">
        <v>42</v>
      </c>
      <c r="B37" s="602"/>
      <c r="C37" s="606">
        <v>1</v>
      </c>
      <c r="D37" s="607"/>
      <c r="E37" s="63"/>
      <c r="F37" s="40"/>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247"/>
      <c r="AL37" s="553"/>
      <c r="AM37" s="571"/>
      <c r="AN37" s="597"/>
      <c r="AO37" s="600"/>
      <c r="AR37" s="558"/>
      <c r="AS37" s="447" t="str">
        <f ca="1">IF(AS35="","",IFERROR(INDEX(INDIRECT("$B$" &amp; AS35+11 &amp;  ":$F$31"),MATCH("FW2",INDIRECT("$B$" &amp; AS35+11 &amp; ":$B$31"),0),2),""))</f>
        <v/>
      </c>
      <c r="AT37" s="410"/>
      <c r="AU37" s="450" t="str">
        <f ca="1">IF(AS35="","",IFERROR(INDEX(INDIRECT("$B$" &amp; AS35+11 &amp;  ":$F$31"),MATCH("FW2",INDIRECT("$B$" &amp; AS35+11 &amp; ":$B$31"),0),5),""))</f>
        <v/>
      </c>
      <c r="AV37" s="404"/>
      <c r="AW37" s="403">
        <f>IF(90000&lt;=AV37,90000,AV37)</f>
        <v>0</v>
      </c>
      <c r="AX37" s="404"/>
      <c r="AY37" s="403">
        <f>IF(10000&lt;=AX37,10000,AX37)</f>
        <v>0</v>
      </c>
      <c r="AZ37" s="404"/>
      <c r="BA37" s="403"/>
      <c r="BB37" s="404"/>
      <c r="BC37" s="615"/>
      <c r="BD37" s="403"/>
      <c r="BE37" s="405"/>
      <c r="BF37" s="405"/>
      <c r="BG37" s="436"/>
      <c r="CB37" s="4"/>
      <c r="CC37" s="4"/>
      <c r="CD37" s="4"/>
      <c r="CE37" s="4"/>
      <c r="CF37" s="4"/>
    </row>
    <row r="38" spans="1:84" ht="16.5" customHeight="1" thickBot="1">
      <c r="A38" s="561"/>
      <c r="B38" s="603"/>
      <c r="C38" s="555">
        <v>2</v>
      </c>
      <c r="D38" s="556"/>
      <c r="E38" s="64"/>
      <c r="F38" s="21"/>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248"/>
      <c r="AL38" s="553"/>
      <c r="AM38" s="595"/>
      <c r="AN38" s="598"/>
      <c r="AO38" s="601"/>
      <c r="AR38" s="559"/>
      <c r="AS38" s="448"/>
      <c r="AT38" s="449"/>
      <c r="AU38" s="451"/>
      <c r="AV38" s="452"/>
      <c r="AW38" s="428"/>
      <c r="AX38" s="453"/>
      <c r="AY38" s="428"/>
      <c r="AZ38" s="453"/>
      <c r="BA38" s="428"/>
      <c r="BB38" s="453"/>
      <c r="BC38" s="623"/>
      <c r="BD38" s="428"/>
      <c r="BE38" s="435"/>
      <c r="BF38" s="435"/>
      <c r="BG38" s="437"/>
      <c r="CB38" s="4"/>
      <c r="CC38" s="4"/>
      <c r="CD38" s="4"/>
      <c r="CE38" s="4"/>
      <c r="CF38" s="4"/>
    </row>
    <row r="39" spans="1:84" ht="16.5" customHeight="1">
      <c r="A39" s="561"/>
      <c r="B39" s="603"/>
      <c r="C39" s="555">
        <v>3</v>
      </c>
      <c r="D39" s="556"/>
      <c r="E39" s="64"/>
      <c r="F39" s="21"/>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248"/>
      <c r="AL39" s="553"/>
      <c r="AM39" s="570" t="s">
        <v>44</v>
      </c>
      <c r="AN39" s="596">
        <f>COUNTIF($G$32:$AK$32,2)+COUNTIF($G$32:$AK$32,3)</f>
        <v>0</v>
      </c>
      <c r="AO39" s="599">
        <f>AN39+【5月】月集計表!AO39</f>
        <v>0</v>
      </c>
      <c r="AR39" s="557" t="s">
        <v>135</v>
      </c>
      <c r="AS39" s="477" t="str">
        <f>IFERROR(INDEX($B$11:$F$31,MATCH("FW3",$B$11:$B$31,0),2),"")</f>
        <v/>
      </c>
      <c r="AT39" s="423"/>
      <c r="AU39" s="479" t="str">
        <f>IFERROR(INDEX($B$11:$F$31,MATCH("FW3",$B$11:$B$31,0),5),"")</f>
        <v/>
      </c>
      <c r="AV39" s="441"/>
      <c r="AW39" s="442">
        <f>IF(90000&lt;=AV39,90000,AV39)</f>
        <v>0</v>
      </c>
      <c r="AX39" s="441"/>
      <c r="AY39" s="442">
        <f>IF(10000&lt;=AX39,10000,AX39)</f>
        <v>0</v>
      </c>
      <c r="AZ39" s="441"/>
      <c r="BA39" s="442"/>
      <c r="BB39" s="441"/>
      <c r="BC39" s="616"/>
      <c r="BD39" s="442"/>
      <c r="BE39" s="443"/>
      <c r="BF39" s="443"/>
      <c r="BG39" s="455"/>
      <c r="CB39" s="4"/>
      <c r="CC39" s="4"/>
      <c r="CD39" s="4"/>
      <c r="CE39" s="4"/>
      <c r="CF39" s="4"/>
    </row>
    <row r="40" spans="1:84" ht="16.5" customHeight="1">
      <c r="A40" s="561"/>
      <c r="B40" s="603"/>
      <c r="C40" s="555">
        <v>4</v>
      </c>
      <c r="D40" s="556"/>
      <c r="E40" s="64"/>
      <c r="F40" s="25"/>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49"/>
      <c r="AL40" s="553"/>
      <c r="AM40" s="571"/>
      <c r="AN40" s="597"/>
      <c r="AO40" s="618"/>
      <c r="AR40" s="558"/>
      <c r="AS40" s="478"/>
      <c r="AT40" s="424"/>
      <c r="AU40" s="454"/>
      <c r="AV40" s="446"/>
      <c r="AW40" s="403"/>
      <c r="AX40" s="404"/>
      <c r="AY40" s="403"/>
      <c r="AZ40" s="404"/>
      <c r="BA40" s="403"/>
      <c r="BB40" s="404"/>
      <c r="BC40" s="615"/>
      <c r="BD40" s="403"/>
      <c r="BE40" s="405"/>
      <c r="BF40" s="405"/>
      <c r="BG40" s="436"/>
      <c r="CB40" s="4"/>
      <c r="CC40" s="4"/>
      <c r="CD40" s="4"/>
      <c r="CE40" s="4"/>
      <c r="CF40" s="4"/>
    </row>
    <row r="41" spans="1:84" ht="16.5" customHeight="1">
      <c r="A41" s="561"/>
      <c r="B41" s="603"/>
      <c r="C41" s="555">
        <v>5</v>
      </c>
      <c r="D41" s="556"/>
      <c r="E41" s="64"/>
      <c r="F41" s="25"/>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49"/>
      <c r="AL41" s="553"/>
      <c r="AM41" s="595"/>
      <c r="AN41" s="598"/>
      <c r="AO41" s="619"/>
      <c r="AR41" s="558"/>
      <c r="AS41" s="447" t="str">
        <f ca="1">IF(AS39="","",IFERROR(INDEX(INDIRECT("$B$" &amp; AS39+11 &amp;  ":$F$31"),MATCH("FW3",INDIRECT("$B$" &amp; AS39+11 &amp; ":$B$31"),0),2),""))</f>
        <v/>
      </c>
      <c r="AT41" s="410"/>
      <c r="AU41" s="456" t="str">
        <f ca="1">IF(AS39="","",IFERROR(INDEX(INDIRECT("$B$" &amp; AS39+11 &amp;  ":$F$31"),MATCH("FW3",INDIRECT("$B$" &amp; AS39+11 &amp; ":$B$31"),0),5),""))</f>
        <v/>
      </c>
      <c r="AV41" s="404"/>
      <c r="AW41" s="403">
        <f>IF(90000&lt;=AV41,90000,AV41)</f>
        <v>0</v>
      </c>
      <c r="AX41" s="404"/>
      <c r="AY41" s="403">
        <f>IF(10000&lt;=AX41,10000,AX41)</f>
        <v>0</v>
      </c>
      <c r="AZ41" s="404"/>
      <c r="BA41" s="403"/>
      <c r="BB41" s="404"/>
      <c r="BC41" s="615"/>
      <c r="BD41" s="403"/>
      <c r="BE41" s="405"/>
      <c r="BF41" s="405"/>
      <c r="BG41" s="436"/>
      <c r="CB41" s="4"/>
      <c r="CC41" s="4"/>
      <c r="CD41" s="4"/>
      <c r="CE41" s="4"/>
      <c r="CF41" s="4"/>
    </row>
    <row r="42" spans="1:84" ht="16.5" customHeight="1">
      <c r="A42" s="561"/>
      <c r="B42" s="603"/>
      <c r="C42" s="555">
        <v>6</v>
      </c>
      <c r="D42" s="556"/>
      <c r="E42" s="64"/>
      <c r="F42" s="25"/>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49"/>
      <c r="AL42" s="553"/>
      <c r="AM42" s="570" t="s">
        <v>51</v>
      </c>
      <c r="AN42" s="596">
        <f>COUNTIF($G$32:$AK$32,3)</f>
        <v>0</v>
      </c>
      <c r="AO42" s="599">
        <f>AN42+【5月】月集計表!AO42</f>
        <v>0</v>
      </c>
      <c r="AR42" s="558"/>
      <c r="AS42" s="447"/>
      <c r="AT42" s="411"/>
      <c r="AU42" s="457"/>
      <c r="AV42" s="446"/>
      <c r="AW42" s="403"/>
      <c r="AX42" s="404"/>
      <c r="AY42" s="403"/>
      <c r="AZ42" s="404"/>
      <c r="BA42" s="403"/>
      <c r="BB42" s="404"/>
      <c r="BC42" s="615"/>
      <c r="BD42" s="403"/>
      <c r="BE42" s="405"/>
      <c r="BF42" s="405"/>
      <c r="BG42" s="436"/>
      <c r="CB42" s="4"/>
      <c r="CC42" s="4"/>
      <c r="CD42" s="4"/>
      <c r="CE42" s="4"/>
      <c r="CF42" s="4"/>
    </row>
    <row r="43" spans="1:84" ht="16.5" customHeight="1">
      <c r="A43" s="561"/>
      <c r="B43" s="603"/>
      <c r="C43" s="555">
        <v>7</v>
      </c>
      <c r="D43" s="556"/>
      <c r="E43" s="64"/>
      <c r="F43" s="25"/>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49"/>
      <c r="AL43" s="553"/>
      <c r="AM43" s="571"/>
      <c r="AN43" s="597"/>
      <c r="AO43" s="600"/>
      <c r="AR43" s="558"/>
      <c r="AS43" s="447" t="str">
        <f ca="1">IF(AS41="","",IFERROR(INDEX(INDIRECT("$B$" &amp; AS41+11 &amp;  ":$F$31"),MATCH("FW3",INDIRECT("$B$" &amp; AS41+11 &amp; ":$B$31"),0),2),""))</f>
        <v/>
      </c>
      <c r="AT43" s="410"/>
      <c r="AU43" s="450" t="str">
        <f ca="1">IF(AS41="","",IFERROR(INDEX(INDIRECT("$B$" &amp; AS41+11 &amp;  ":$F$31"),MATCH("FW3",INDIRECT("$B$" &amp; AS41+11 &amp; ":$B$31"),0),5),""))</f>
        <v/>
      </c>
      <c r="AV43" s="404"/>
      <c r="AW43" s="403">
        <f>IF(90000&lt;=AV43,90000,AV43)</f>
        <v>0</v>
      </c>
      <c r="AX43" s="404"/>
      <c r="AY43" s="403">
        <f>IF(10000&lt;=AX43,10000,AX43)</f>
        <v>0</v>
      </c>
      <c r="AZ43" s="404"/>
      <c r="BA43" s="403"/>
      <c r="BB43" s="404"/>
      <c r="BC43" s="615"/>
      <c r="BD43" s="403"/>
      <c r="BE43" s="405"/>
      <c r="BF43" s="405"/>
      <c r="BG43" s="436"/>
      <c r="CB43" s="4"/>
      <c r="CC43" s="4"/>
      <c r="CD43" s="4"/>
      <c r="CE43" s="4"/>
      <c r="CF43" s="4"/>
    </row>
    <row r="44" spans="1:84" ht="17.25" customHeight="1">
      <c r="A44" s="561"/>
      <c r="B44" s="603"/>
      <c r="C44" s="555">
        <v>8</v>
      </c>
      <c r="D44" s="556"/>
      <c r="E44" s="64"/>
      <c r="F44" s="25"/>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49"/>
      <c r="AL44" s="553"/>
      <c r="AM44" s="595"/>
      <c r="AN44" s="598"/>
      <c r="AO44" s="601"/>
      <c r="AR44" s="558"/>
      <c r="AS44" s="447"/>
      <c r="AT44" s="411"/>
      <c r="AU44" s="454"/>
      <c r="AV44" s="446"/>
      <c r="AW44" s="403"/>
      <c r="AX44" s="404"/>
      <c r="AY44" s="403"/>
      <c r="AZ44" s="404"/>
      <c r="BA44" s="403"/>
      <c r="BB44" s="404"/>
      <c r="BC44" s="615"/>
      <c r="BD44" s="403"/>
      <c r="BE44" s="405"/>
      <c r="BF44" s="405"/>
      <c r="BG44" s="436"/>
      <c r="CB44" s="4"/>
      <c r="CC44" s="4"/>
      <c r="CD44" s="4"/>
      <c r="CE44" s="4"/>
      <c r="CF44" s="4"/>
    </row>
    <row r="45" spans="1:84" ht="17.25" customHeight="1">
      <c r="A45" s="561"/>
      <c r="B45" s="603"/>
      <c r="C45" s="555">
        <v>9</v>
      </c>
      <c r="D45" s="556"/>
      <c r="E45" s="64"/>
      <c r="F45" s="25"/>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250"/>
      <c r="AL45" s="553"/>
      <c r="AM45" s="570" t="s">
        <v>52</v>
      </c>
      <c r="AN45" s="573">
        <f>SUM(AN36:AN44)</f>
        <v>0</v>
      </c>
      <c r="AO45" s="576">
        <f>SUM(AO36:AO44)</f>
        <v>0</v>
      </c>
      <c r="AR45" s="558"/>
      <c r="AS45" s="447" t="str">
        <f ca="1">IF(AS43="","",IFERROR(INDEX(INDIRECT("$B$" &amp; AS43+11 &amp;  ":$F$31"),MATCH("FW3",INDIRECT("$B$" &amp; AS43+11 &amp; ":$B$31"),0),2),""))</f>
        <v/>
      </c>
      <c r="AT45" s="410"/>
      <c r="AU45" s="450" t="str">
        <f ca="1">IF(AS43="","",IFERROR(INDEX(INDIRECT("$B$" &amp; AS43+11 &amp;  ":$F$31"),MATCH("FW3",INDIRECT("$B$" &amp; AS43+11 &amp; ":$B$31"),0),5),""))</f>
        <v/>
      </c>
      <c r="AV45" s="404"/>
      <c r="AW45" s="403">
        <f>IF(90000&lt;=AV45,90000,AV45)</f>
        <v>0</v>
      </c>
      <c r="AX45" s="404"/>
      <c r="AY45" s="403">
        <f>IF(10000&lt;=AX45,10000,AX45)</f>
        <v>0</v>
      </c>
      <c r="AZ45" s="404"/>
      <c r="BA45" s="403"/>
      <c r="BB45" s="404"/>
      <c r="BC45" s="615"/>
      <c r="BD45" s="403"/>
      <c r="BE45" s="405"/>
      <c r="BF45" s="405"/>
      <c r="BG45" s="436"/>
      <c r="CB45" s="4"/>
      <c r="CC45" s="4"/>
      <c r="CD45" s="4"/>
      <c r="CE45" s="4"/>
      <c r="CF45" s="4"/>
    </row>
    <row r="46" spans="1:84" ht="17.25" customHeight="1">
      <c r="A46" s="561"/>
      <c r="B46" s="603"/>
      <c r="C46" s="555">
        <v>10</v>
      </c>
      <c r="D46" s="556"/>
      <c r="E46" s="64"/>
      <c r="F46" s="25"/>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250"/>
      <c r="AL46" s="553"/>
      <c r="AM46" s="571"/>
      <c r="AN46" s="574"/>
      <c r="AO46" s="577"/>
      <c r="AR46" s="558"/>
      <c r="AS46" s="447"/>
      <c r="AT46" s="411"/>
      <c r="AU46" s="454"/>
      <c r="AV46" s="446"/>
      <c r="AW46" s="403"/>
      <c r="AX46" s="404"/>
      <c r="AY46" s="403"/>
      <c r="AZ46" s="404"/>
      <c r="BA46" s="403"/>
      <c r="BB46" s="404"/>
      <c r="BC46" s="615"/>
      <c r="BD46" s="403"/>
      <c r="BE46" s="405"/>
      <c r="BF46" s="405"/>
      <c r="BG46" s="436"/>
      <c r="CB46" s="4"/>
      <c r="CC46" s="4"/>
      <c r="CD46" s="4"/>
      <c r="CE46" s="4"/>
      <c r="CF46" s="4"/>
    </row>
    <row r="47" spans="1:84" ht="17.25" customHeight="1" thickBot="1">
      <c r="A47" s="561"/>
      <c r="B47" s="603"/>
      <c r="C47" s="555">
        <v>11</v>
      </c>
      <c r="D47" s="556"/>
      <c r="E47" s="64"/>
      <c r="F47" s="25"/>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250"/>
      <c r="AL47" s="554"/>
      <c r="AM47" s="572"/>
      <c r="AN47" s="575"/>
      <c r="AO47" s="578"/>
      <c r="AP47" s="8"/>
      <c r="AQ47" s="8"/>
      <c r="AR47" s="558"/>
      <c r="AS47" s="447" t="str">
        <f ca="1">IF(AS45="","",IFERROR(INDEX(INDIRECT("$B$" &amp; AS45+11 &amp;  ":$F$31"),MATCH("FW3",INDIRECT("$B$" &amp; AS45+11 &amp; ":$B$31"),0),2),""))</f>
        <v/>
      </c>
      <c r="AT47" s="410"/>
      <c r="AU47" s="450" t="str">
        <f ca="1">IF(AS45="","",IFERROR(INDEX(INDIRECT("$B$" &amp; AS45+11 &amp;  ":$F$31"),MATCH("FW3",INDIRECT("$B$" &amp; AS45+11 &amp; ":$B$31"),0),5),""))</f>
        <v/>
      </c>
      <c r="AV47" s="404"/>
      <c r="AW47" s="403">
        <f>IF(90000&lt;=AV47,90000,AV47)</f>
        <v>0</v>
      </c>
      <c r="AX47" s="404"/>
      <c r="AY47" s="403">
        <f>IF(10000&lt;=AX47,10000,AX47)</f>
        <v>0</v>
      </c>
      <c r="AZ47" s="404"/>
      <c r="BA47" s="403"/>
      <c r="BB47" s="404"/>
      <c r="BC47" s="615"/>
      <c r="BD47" s="403"/>
      <c r="BE47" s="405"/>
      <c r="BF47" s="405"/>
      <c r="BG47" s="436"/>
    </row>
    <row r="48" spans="1:84" ht="17.25" customHeight="1" thickBot="1">
      <c r="A48" s="561"/>
      <c r="B48" s="603"/>
      <c r="C48" s="555">
        <v>12</v>
      </c>
      <c r="D48" s="556"/>
      <c r="E48" s="64"/>
      <c r="F48" s="25"/>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250"/>
      <c r="AL48" s="66"/>
      <c r="AM48" s="44"/>
      <c r="AN48" s="45"/>
      <c r="AO48" s="46"/>
      <c r="AP48" s="46"/>
      <c r="AQ48" s="46"/>
      <c r="AR48" s="559"/>
      <c r="AS48" s="448"/>
      <c r="AT48" s="449"/>
      <c r="AU48" s="451"/>
      <c r="AV48" s="452"/>
      <c r="AW48" s="428"/>
      <c r="AX48" s="453"/>
      <c r="AY48" s="428"/>
      <c r="AZ48" s="453"/>
      <c r="BA48" s="428"/>
      <c r="BB48" s="453"/>
      <c r="BC48" s="623"/>
      <c r="BD48" s="428"/>
      <c r="BE48" s="435"/>
      <c r="BF48" s="435"/>
      <c r="BG48" s="437"/>
    </row>
    <row r="49" spans="1:59" ht="16.5" customHeight="1">
      <c r="A49" s="561"/>
      <c r="B49" s="603"/>
      <c r="C49" s="555">
        <v>13</v>
      </c>
      <c r="D49" s="556"/>
      <c r="E49" s="65"/>
      <c r="F49" s="47"/>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251"/>
      <c r="AL49" s="67"/>
      <c r="AM49" s="46"/>
      <c r="AN49" s="46"/>
      <c r="AO49" s="46"/>
      <c r="AP49" s="46"/>
      <c r="AQ49" s="46"/>
      <c r="AR49" s="418" t="s">
        <v>192</v>
      </c>
      <c r="AS49" s="421" t="str">
        <f>IFERROR(INDEX($B$11:$F$31,MATCH("多能工",$B$11:$B$31,0),2),"")</f>
        <v/>
      </c>
      <c r="AT49" s="423"/>
      <c r="AU49" s="438" t="str">
        <f>IFERROR(INDEX($B$11:$F$31,MATCH("多能工",$B$11:$B$31,0),5),"")</f>
        <v/>
      </c>
      <c r="AV49" s="439"/>
      <c r="AW49" s="440">
        <f>IF(90000&lt;=AV49,90000,AV49)</f>
        <v>0</v>
      </c>
      <c r="AX49" s="441"/>
      <c r="AY49" s="442">
        <f>IF(10000&lt;=AX49,10000,AX49)</f>
        <v>0</v>
      </c>
      <c r="AZ49" s="441"/>
      <c r="BA49" s="442"/>
      <c r="BB49" s="441"/>
      <c r="BC49" s="616"/>
      <c r="BD49" s="442"/>
      <c r="BE49" s="443"/>
      <c r="BF49" s="444"/>
      <c r="BG49" s="445"/>
    </row>
    <row r="50" spans="1:59" ht="16.5" customHeight="1" thickBot="1">
      <c r="A50" s="604"/>
      <c r="B50" s="605"/>
      <c r="C50" s="608" t="s">
        <v>53</v>
      </c>
      <c r="D50" s="609"/>
      <c r="E50" s="609"/>
      <c r="F50" s="610"/>
      <c r="G50" s="49">
        <f>COUNTIF(G37:G49,"出")</f>
        <v>0</v>
      </c>
      <c r="H50" s="49">
        <f t="shared" ref="H50:AK50" si="14">COUNTIF(H37:H49,"出")</f>
        <v>0</v>
      </c>
      <c r="I50" s="49">
        <f t="shared" si="14"/>
        <v>0</v>
      </c>
      <c r="J50" s="49">
        <f t="shared" si="14"/>
        <v>0</v>
      </c>
      <c r="K50" s="49">
        <f t="shared" si="14"/>
        <v>0</v>
      </c>
      <c r="L50" s="49">
        <f t="shared" si="14"/>
        <v>0</v>
      </c>
      <c r="M50" s="49">
        <f t="shared" si="14"/>
        <v>0</v>
      </c>
      <c r="N50" s="49">
        <f t="shared" si="14"/>
        <v>0</v>
      </c>
      <c r="O50" s="49">
        <f t="shared" si="14"/>
        <v>0</v>
      </c>
      <c r="P50" s="49">
        <f t="shared" si="14"/>
        <v>0</v>
      </c>
      <c r="Q50" s="49">
        <f t="shared" si="14"/>
        <v>0</v>
      </c>
      <c r="R50" s="49">
        <f t="shared" si="14"/>
        <v>0</v>
      </c>
      <c r="S50" s="49">
        <f t="shared" si="14"/>
        <v>0</v>
      </c>
      <c r="T50" s="49">
        <f t="shared" si="14"/>
        <v>0</v>
      </c>
      <c r="U50" s="49">
        <f t="shared" si="14"/>
        <v>0</v>
      </c>
      <c r="V50" s="49">
        <f t="shared" si="14"/>
        <v>0</v>
      </c>
      <c r="W50" s="49">
        <f t="shared" si="14"/>
        <v>0</v>
      </c>
      <c r="X50" s="49">
        <f t="shared" si="14"/>
        <v>0</v>
      </c>
      <c r="Y50" s="49">
        <f t="shared" si="14"/>
        <v>0</v>
      </c>
      <c r="Z50" s="49">
        <f t="shared" si="14"/>
        <v>0</v>
      </c>
      <c r="AA50" s="49">
        <f t="shared" si="14"/>
        <v>0</v>
      </c>
      <c r="AB50" s="49">
        <f t="shared" si="14"/>
        <v>0</v>
      </c>
      <c r="AC50" s="49">
        <f t="shared" si="14"/>
        <v>0</v>
      </c>
      <c r="AD50" s="49">
        <f t="shared" si="14"/>
        <v>0</v>
      </c>
      <c r="AE50" s="49">
        <f t="shared" si="14"/>
        <v>0</v>
      </c>
      <c r="AF50" s="49">
        <f t="shared" si="14"/>
        <v>0</v>
      </c>
      <c r="AG50" s="49">
        <f t="shared" si="14"/>
        <v>0</v>
      </c>
      <c r="AH50" s="49">
        <f t="shared" si="14"/>
        <v>0</v>
      </c>
      <c r="AI50" s="49">
        <f t="shared" si="14"/>
        <v>0</v>
      </c>
      <c r="AJ50" s="49">
        <f t="shared" si="14"/>
        <v>0</v>
      </c>
      <c r="AK50" s="49">
        <f t="shared" si="14"/>
        <v>0</v>
      </c>
      <c r="AL50" s="67"/>
      <c r="AM50" s="46"/>
      <c r="AN50" s="46"/>
      <c r="AO50" s="46"/>
      <c r="AP50" s="46"/>
      <c r="AQ50" s="46"/>
      <c r="AR50" s="419"/>
      <c r="AS50" s="422"/>
      <c r="AT50" s="424"/>
      <c r="AU50" s="413"/>
      <c r="AV50" s="427"/>
      <c r="AW50" s="416"/>
      <c r="AX50" s="404"/>
      <c r="AY50" s="403"/>
      <c r="AZ50" s="404"/>
      <c r="BA50" s="403"/>
      <c r="BB50" s="404"/>
      <c r="BC50" s="615"/>
      <c r="BD50" s="403"/>
      <c r="BE50" s="405"/>
      <c r="BF50" s="406"/>
      <c r="BG50" s="408"/>
    </row>
    <row r="51" spans="1:59" ht="16.5" customHeight="1">
      <c r="AL51" s="46"/>
      <c r="AM51" s="46"/>
      <c r="AN51" s="46"/>
      <c r="AO51" s="46"/>
      <c r="AP51" s="13"/>
      <c r="AQ51" s="13"/>
      <c r="AR51" s="419"/>
      <c r="AS51" s="409" t="str">
        <f ca="1">IF(AS49="","",IFERROR(INDEX(INDIRECT("$B$" &amp; AS49+11 &amp;  ":$F$31"),MATCH("多能工",INDIRECT("$B$" &amp; AS49+11 &amp; ":$B$31"),0),2),""))</f>
        <v/>
      </c>
      <c r="AT51" s="410"/>
      <c r="AU51" s="425" t="str">
        <f ca="1">IF(AS49="","",IFERROR(INDEX(INDIRECT("$B$" &amp; AS49+11 &amp;  ":$F$31"),MATCH("多能工",INDIRECT("$B$" &amp; AS49+11 &amp; ":$B$31"),0),5),""))</f>
        <v/>
      </c>
      <c r="AV51" s="414"/>
      <c r="AW51" s="416">
        <f>IF(90000&lt;=AV51,90000,AV51)</f>
        <v>0</v>
      </c>
      <c r="AX51" s="404"/>
      <c r="AY51" s="403">
        <f>IF(10000&lt;=AX51,10000,AX51)</f>
        <v>0</v>
      </c>
      <c r="AZ51" s="404"/>
      <c r="BA51" s="403"/>
      <c r="BB51" s="404"/>
      <c r="BC51" s="615"/>
      <c r="BD51" s="403"/>
      <c r="BE51" s="405"/>
      <c r="BF51" s="406"/>
      <c r="BG51" s="407"/>
    </row>
    <row r="52" spans="1:59" ht="16.5" customHeight="1">
      <c r="A52" s="579" t="s">
        <v>54</v>
      </c>
      <c r="B52" s="580"/>
      <c r="C52" s="580"/>
      <c r="D52" s="580"/>
      <c r="E52" s="581"/>
      <c r="F52" s="225" t="s">
        <v>55</v>
      </c>
      <c r="G52" s="229" t="s">
        <v>31</v>
      </c>
      <c r="H52" s="229" t="s">
        <v>29</v>
      </c>
      <c r="I52" s="229" t="s">
        <v>30</v>
      </c>
      <c r="J52" s="229" t="s">
        <v>56</v>
      </c>
      <c r="K52" s="229" t="s">
        <v>57</v>
      </c>
      <c r="L52" s="229" t="s">
        <v>58</v>
      </c>
      <c r="M52" s="229" t="s">
        <v>59</v>
      </c>
      <c r="N52" s="229" t="s">
        <v>60</v>
      </c>
      <c r="O52" s="229" t="s">
        <v>61</v>
      </c>
      <c r="P52" s="229" t="s">
        <v>62</v>
      </c>
      <c r="Q52" s="229" t="s">
        <v>63</v>
      </c>
      <c r="R52" s="229" t="s">
        <v>64</v>
      </c>
      <c r="S52" s="229" t="s">
        <v>65</v>
      </c>
      <c r="T52" s="229" t="s">
        <v>66</v>
      </c>
      <c r="U52" s="229" t="s">
        <v>67</v>
      </c>
      <c r="V52" s="229" t="s">
        <v>68</v>
      </c>
      <c r="W52" s="563" t="s">
        <v>69</v>
      </c>
      <c r="X52" s="564"/>
      <c r="Y52" s="565"/>
      <c r="AL52" s="46"/>
      <c r="AM52" s="46"/>
      <c r="AN52" s="46"/>
      <c r="AO52" s="46"/>
      <c r="AP52" s="46"/>
      <c r="AQ52" s="46"/>
      <c r="AR52" s="419"/>
      <c r="AS52" s="409"/>
      <c r="AT52" s="411"/>
      <c r="AU52" s="426"/>
      <c r="AV52" s="427"/>
      <c r="AW52" s="416"/>
      <c r="AX52" s="404"/>
      <c r="AY52" s="403"/>
      <c r="AZ52" s="404"/>
      <c r="BA52" s="403"/>
      <c r="BB52" s="404"/>
      <c r="BC52" s="615"/>
      <c r="BD52" s="403"/>
      <c r="BE52" s="405"/>
      <c r="BF52" s="406"/>
      <c r="BG52" s="408"/>
    </row>
    <row r="53" spans="1:59" ht="16.5" customHeight="1">
      <c r="A53" s="582"/>
      <c r="B53" s="583"/>
      <c r="C53" s="583"/>
      <c r="D53" s="583"/>
      <c r="E53" s="584"/>
      <c r="F53" s="225" t="s">
        <v>70</v>
      </c>
      <c r="G53" s="52"/>
      <c r="H53" s="52"/>
      <c r="I53" s="52"/>
      <c r="J53" s="52"/>
      <c r="K53" s="52"/>
      <c r="L53" s="52"/>
      <c r="M53" s="52"/>
      <c r="N53" s="52"/>
      <c r="O53" s="52"/>
      <c r="P53" s="52"/>
      <c r="Q53" s="52"/>
      <c r="R53" s="52"/>
      <c r="S53" s="52"/>
      <c r="T53" s="52"/>
      <c r="U53" s="52"/>
      <c r="V53" s="52"/>
      <c r="W53" s="566">
        <f>SUM(G53:S53)</f>
        <v>0</v>
      </c>
      <c r="X53" s="567"/>
      <c r="Y53" s="568"/>
      <c r="AL53" s="46"/>
      <c r="AM53" s="46"/>
      <c r="AN53" s="46"/>
      <c r="AO53" s="46"/>
      <c r="AP53" s="46"/>
      <c r="AQ53" s="46"/>
      <c r="AR53" s="419"/>
      <c r="AS53" s="409" t="str">
        <f ca="1">IF(AS51="","",IFERROR(INDEX(INDIRECT("$B$" &amp; AS51+11 &amp;  ":$F$31"),MATCH("多能工",INDIRECT("$B$" &amp; AS51+11 &amp; ":$B$31"),0),2),""))</f>
        <v/>
      </c>
      <c r="AT53" s="410"/>
      <c r="AU53" s="412" t="str">
        <f ca="1">IF(AS51="","",IFERROR(INDEX(INDIRECT("$B$" &amp; AS51+11 &amp;  ":$F$31"),MATCH("多能工",INDIRECT("$B$" &amp; AS51+11 &amp; ":$B$31"),0),5),""))</f>
        <v/>
      </c>
      <c r="AV53" s="414"/>
      <c r="AW53" s="416">
        <f>IF(90000&lt;=AV53,90000,AV53)</f>
        <v>0</v>
      </c>
      <c r="AX53" s="404"/>
      <c r="AY53" s="403">
        <f>IF(10000&lt;=AX53,10000,AX53)</f>
        <v>0</v>
      </c>
      <c r="AZ53" s="404"/>
      <c r="BA53" s="403"/>
      <c r="BB53" s="404"/>
      <c r="BC53" s="615"/>
      <c r="BD53" s="403"/>
      <c r="BE53" s="405"/>
      <c r="BF53" s="406"/>
      <c r="BG53" s="407"/>
    </row>
    <row r="54" spans="1:59" ht="16.5" customHeight="1" thickBot="1">
      <c r="A54" s="582"/>
      <c r="B54" s="583"/>
      <c r="C54" s="583"/>
      <c r="D54" s="583"/>
      <c r="E54" s="584"/>
      <c r="F54" s="225" t="s">
        <v>71</v>
      </c>
      <c r="G54" s="53">
        <f>AK91</f>
        <v>0</v>
      </c>
      <c r="H54" s="53">
        <f>AK92</f>
        <v>0</v>
      </c>
      <c r="I54" s="53">
        <f>AK93</f>
        <v>0</v>
      </c>
      <c r="J54" s="53">
        <f>AK94</f>
        <v>0</v>
      </c>
      <c r="K54" s="53">
        <f>AK95</f>
        <v>0</v>
      </c>
      <c r="L54" s="53">
        <f>AK96</f>
        <v>0</v>
      </c>
      <c r="M54" s="53">
        <f>AK97</f>
        <v>0</v>
      </c>
      <c r="N54" s="53">
        <f>AK98</f>
        <v>0</v>
      </c>
      <c r="O54" s="53">
        <f>AK99</f>
        <v>0</v>
      </c>
      <c r="P54" s="53">
        <f>AK100</f>
        <v>0</v>
      </c>
      <c r="Q54" s="53">
        <f>AK101</f>
        <v>0</v>
      </c>
      <c r="R54" s="53">
        <f>AK102</f>
        <v>0</v>
      </c>
      <c r="S54" s="53">
        <f>AK103</f>
        <v>0</v>
      </c>
      <c r="T54" s="53">
        <f>AK104</f>
        <v>0</v>
      </c>
      <c r="U54" s="53">
        <f>AK105</f>
        <v>0</v>
      </c>
      <c r="V54" s="53">
        <f>AK106</f>
        <v>0</v>
      </c>
      <c r="W54" s="566">
        <f>SUM(G54:S54)</f>
        <v>0</v>
      </c>
      <c r="X54" s="567"/>
      <c r="Y54" s="568"/>
      <c r="AO54" s="35"/>
      <c r="AP54" s="13"/>
      <c r="AQ54" s="13"/>
      <c r="AR54" s="420"/>
      <c r="AS54" s="409"/>
      <c r="AT54" s="411"/>
      <c r="AU54" s="413"/>
      <c r="AV54" s="415"/>
      <c r="AW54" s="416"/>
      <c r="AX54" s="404"/>
      <c r="AY54" s="403"/>
      <c r="AZ54" s="404"/>
      <c r="BA54" s="403"/>
      <c r="BB54" s="404"/>
      <c r="BC54" s="615"/>
      <c r="BD54" s="403"/>
      <c r="BE54" s="405"/>
      <c r="BF54" s="406"/>
      <c r="BG54" s="417"/>
    </row>
    <row r="55" spans="1:59" ht="16.5" customHeight="1">
      <c r="A55" s="585"/>
      <c r="B55" s="586"/>
      <c r="C55" s="586"/>
      <c r="D55" s="586"/>
      <c r="E55" s="587"/>
      <c r="F55" s="54" t="s">
        <v>72</v>
      </c>
      <c r="G55" s="116">
        <f>G54+【5月】月集計表!G55</f>
        <v>0</v>
      </c>
      <c r="H55" s="116">
        <f>H54+【5月】月集計表!H55</f>
        <v>0</v>
      </c>
      <c r="I55" s="116">
        <f>I54+【5月】月集計表!I55</f>
        <v>0</v>
      </c>
      <c r="J55" s="116">
        <f>J54+【5月】月集計表!J55</f>
        <v>0</v>
      </c>
      <c r="K55" s="116">
        <f>K54+【5月】月集計表!K55</f>
        <v>0</v>
      </c>
      <c r="L55" s="116">
        <f>L54+【5月】月集計表!L55</f>
        <v>0</v>
      </c>
      <c r="M55" s="116">
        <f>M54+【5月】月集計表!M55</f>
        <v>0</v>
      </c>
      <c r="N55" s="116">
        <f>N54+【5月】月集計表!N55</f>
        <v>0</v>
      </c>
      <c r="O55" s="116">
        <f>O54+【5月】月集計表!O55</f>
        <v>0</v>
      </c>
      <c r="P55" s="116">
        <f>P54+【5月】月集計表!P55</f>
        <v>0</v>
      </c>
      <c r="Q55" s="116">
        <f>Q54+【5月】月集計表!Q55</f>
        <v>0</v>
      </c>
      <c r="R55" s="116">
        <f>R54+【5月】月集計表!R55</f>
        <v>0</v>
      </c>
      <c r="S55" s="116">
        <f>S54+【5月】月集計表!S55</f>
        <v>0</v>
      </c>
      <c r="T55" s="116">
        <f>T54+【5月】月集計表!T55</f>
        <v>0</v>
      </c>
      <c r="U55" s="116">
        <f>U54+【5月】月集計表!U55</f>
        <v>0</v>
      </c>
      <c r="V55" s="116">
        <f>V54+【5月】月集計表!V55</f>
        <v>0</v>
      </c>
      <c r="W55" s="569">
        <f>SUM(G55:S55)</f>
        <v>0</v>
      </c>
      <c r="X55" s="569"/>
      <c r="Y55" s="569"/>
      <c r="Z55" s="4" t="s">
        <v>73</v>
      </c>
      <c r="AO55" s="35"/>
      <c r="AP55" s="13"/>
      <c r="AQ55" s="13"/>
      <c r="AR55" s="390" t="s">
        <v>193</v>
      </c>
      <c r="AS55" s="391"/>
      <c r="AT55" s="392"/>
      <c r="AU55" s="396"/>
      <c r="AV55" s="371">
        <f>SUM(AV9:AV18,AV49:AV54)</f>
        <v>0</v>
      </c>
      <c r="AW55" s="399">
        <f t="shared" ref="AW55:BF55" si="15">SUM(AW9:AW18,AW49:AW54)</f>
        <v>0</v>
      </c>
      <c r="AX55" s="383">
        <f t="shared" si="15"/>
        <v>0</v>
      </c>
      <c r="AY55" s="385">
        <f t="shared" si="15"/>
        <v>0</v>
      </c>
      <c r="AZ55" s="371">
        <f t="shared" si="15"/>
        <v>0</v>
      </c>
      <c r="BA55" s="399">
        <f t="shared" si="15"/>
        <v>0</v>
      </c>
      <c r="BB55" s="371">
        <f t="shared" si="15"/>
        <v>0</v>
      </c>
      <c r="BC55" s="624">
        <f t="shared" si="15"/>
        <v>0</v>
      </c>
      <c r="BD55" s="385">
        <f t="shared" si="15"/>
        <v>0</v>
      </c>
      <c r="BE55" s="383">
        <f t="shared" ref="BE55" si="16">SUM(BE9:BE18,BE49:BE54)</f>
        <v>0</v>
      </c>
      <c r="BF55" s="371">
        <f t="shared" si="15"/>
        <v>0</v>
      </c>
      <c r="BG55" s="373"/>
    </row>
    <row r="56" spans="1:59" ht="13.5" customHeight="1" thickBot="1">
      <c r="AO56" s="13"/>
      <c r="AP56" s="13"/>
      <c r="AQ56" s="13"/>
      <c r="AR56" s="393"/>
      <c r="AS56" s="394"/>
      <c r="AT56" s="395"/>
      <c r="AU56" s="397"/>
      <c r="AV56" s="398"/>
      <c r="AW56" s="400"/>
      <c r="AX56" s="384"/>
      <c r="AY56" s="386"/>
      <c r="AZ56" s="398"/>
      <c r="BA56" s="400"/>
      <c r="BB56" s="398"/>
      <c r="BC56" s="625"/>
      <c r="BD56" s="386"/>
      <c r="BE56" s="387"/>
      <c r="BF56" s="372"/>
      <c r="BG56" s="374"/>
    </row>
    <row r="57" spans="1:59" ht="13.5" hidden="1" customHeight="1">
      <c r="AO57" s="13"/>
      <c r="AP57" s="13"/>
      <c r="AQ57" s="13"/>
      <c r="AR57" s="375" t="s">
        <v>185</v>
      </c>
      <c r="AS57" s="376"/>
      <c r="AT57" s="377"/>
      <c r="AU57" s="381"/>
      <c r="AV57" s="383">
        <f>SUM(AV19:AV48)</f>
        <v>0</v>
      </c>
      <c r="AW57" s="385">
        <f t="shared" ref="AW57:BF57" si="17">SUM(AW19:AW48)</f>
        <v>0</v>
      </c>
      <c r="AX57" s="383">
        <f t="shared" si="17"/>
        <v>0</v>
      </c>
      <c r="AY57" s="385">
        <f t="shared" si="17"/>
        <v>0</v>
      </c>
      <c r="AZ57" s="383">
        <f t="shared" si="17"/>
        <v>0</v>
      </c>
      <c r="BA57" s="385">
        <f t="shared" si="17"/>
        <v>0</v>
      </c>
      <c r="BB57" s="383">
        <f t="shared" si="17"/>
        <v>0</v>
      </c>
      <c r="BC57" s="624">
        <f t="shared" si="17"/>
        <v>0</v>
      </c>
      <c r="BD57" s="385">
        <f t="shared" si="17"/>
        <v>0</v>
      </c>
      <c r="BE57" s="383">
        <f t="shared" ref="BE57" si="18">SUM(BE19:BE48)</f>
        <v>0</v>
      </c>
      <c r="BF57" s="383">
        <f t="shared" si="17"/>
        <v>0</v>
      </c>
      <c r="BG57" s="388"/>
    </row>
    <row r="58" spans="1:59" ht="13.5" hidden="1" customHeight="1" thickBot="1">
      <c r="AO58" s="13"/>
      <c r="AP58" s="13"/>
      <c r="AQ58" s="13"/>
      <c r="AR58" s="378"/>
      <c r="AS58" s="379"/>
      <c r="AT58" s="380"/>
      <c r="AU58" s="382"/>
      <c r="AV58" s="384"/>
      <c r="AW58" s="386"/>
      <c r="AX58" s="384"/>
      <c r="AY58" s="386"/>
      <c r="AZ58" s="384"/>
      <c r="BA58" s="386"/>
      <c r="BB58" s="384"/>
      <c r="BC58" s="625"/>
      <c r="BD58" s="386"/>
      <c r="BE58" s="387"/>
      <c r="BF58" s="387"/>
      <c r="BG58" s="389"/>
    </row>
    <row r="59" spans="1:59" ht="13.5" customHeight="1">
      <c r="AO59" s="13"/>
      <c r="AP59" s="13"/>
      <c r="AQ59" s="13"/>
      <c r="AR59" s="363" t="s">
        <v>136</v>
      </c>
      <c r="AS59" s="364"/>
      <c r="AT59" s="364"/>
      <c r="AU59" s="87"/>
      <c r="AV59" s="88">
        <f t="shared" ref="AV59:BF59" si="19">SUM(AV9:AV18)</f>
        <v>0</v>
      </c>
      <c r="AW59" s="239">
        <f t="shared" si="19"/>
        <v>0</v>
      </c>
      <c r="AX59" s="90">
        <f t="shared" si="19"/>
        <v>0</v>
      </c>
      <c r="AY59" s="91">
        <f t="shared" si="19"/>
        <v>0</v>
      </c>
      <c r="AZ59" s="88">
        <f t="shared" si="19"/>
        <v>0</v>
      </c>
      <c r="BA59" s="239">
        <f t="shared" si="19"/>
        <v>0</v>
      </c>
      <c r="BB59" s="88">
        <f t="shared" si="19"/>
        <v>0</v>
      </c>
      <c r="BC59" s="92">
        <f t="shared" si="19"/>
        <v>0</v>
      </c>
      <c r="BD59" s="91">
        <f t="shared" si="19"/>
        <v>0</v>
      </c>
      <c r="BE59" s="93">
        <f t="shared" ref="BE59" si="20">SUM(BE9:BE18)</f>
        <v>0</v>
      </c>
      <c r="BF59" s="93">
        <f t="shared" si="19"/>
        <v>0</v>
      </c>
      <c r="BG59" s="94"/>
    </row>
    <row r="60" spans="1:59" ht="13.5" hidden="1" customHeight="1">
      <c r="AO60" s="13"/>
      <c r="AP60" s="13"/>
      <c r="AQ60" s="13"/>
      <c r="AR60" s="365" t="s">
        <v>179</v>
      </c>
      <c r="AS60" s="366"/>
      <c r="AT60" s="366"/>
      <c r="AU60" s="220"/>
      <c r="AV60" s="96">
        <f t="shared" ref="AV60:BF60" si="21">SUM(AV19:AV28)</f>
        <v>0</v>
      </c>
      <c r="AW60" s="97">
        <f t="shared" si="21"/>
        <v>0</v>
      </c>
      <c r="AX60" s="96">
        <f t="shared" si="21"/>
        <v>0</v>
      </c>
      <c r="AY60" s="97">
        <f t="shared" si="21"/>
        <v>0</v>
      </c>
      <c r="AZ60" s="96">
        <f t="shared" si="21"/>
        <v>0</v>
      </c>
      <c r="BA60" s="97">
        <f t="shared" si="21"/>
        <v>0</v>
      </c>
      <c r="BB60" s="96">
        <f t="shared" si="21"/>
        <v>0</v>
      </c>
      <c r="BC60" s="98">
        <f t="shared" si="21"/>
        <v>0</v>
      </c>
      <c r="BD60" s="97">
        <f t="shared" si="21"/>
        <v>0</v>
      </c>
      <c r="BE60" s="272">
        <f t="shared" ref="BE60" si="22">SUM(BE19:BE28)</f>
        <v>0</v>
      </c>
      <c r="BF60" s="272">
        <f t="shared" si="21"/>
        <v>0</v>
      </c>
      <c r="BG60" s="221"/>
    </row>
    <row r="61" spans="1:59" ht="13.5" hidden="1" customHeight="1">
      <c r="AO61" s="13"/>
      <c r="AP61" s="13"/>
      <c r="AQ61" s="13"/>
      <c r="AR61" s="365" t="s">
        <v>180</v>
      </c>
      <c r="AS61" s="366"/>
      <c r="AT61" s="366"/>
      <c r="AU61" s="220"/>
      <c r="AV61" s="96">
        <f t="shared" ref="AV61:BF61" si="23">SUM(AV29:AV38)</f>
        <v>0</v>
      </c>
      <c r="AW61" s="97">
        <f t="shared" si="23"/>
        <v>0</v>
      </c>
      <c r="AX61" s="96">
        <f t="shared" si="23"/>
        <v>0</v>
      </c>
      <c r="AY61" s="97">
        <f t="shared" si="23"/>
        <v>0</v>
      </c>
      <c r="AZ61" s="96">
        <f t="shared" si="23"/>
        <v>0</v>
      </c>
      <c r="BA61" s="97">
        <f t="shared" si="23"/>
        <v>0</v>
      </c>
      <c r="BB61" s="96">
        <f t="shared" si="23"/>
        <v>0</v>
      </c>
      <c r="BC61" s="98">
        <f t="shared" si="23"/>
        <v>0</v>
      </c>
      <c r="BD61" s="97">
        <f t="shared" si="23"/>
        <v>0</v>
      </c>
      <c r="BE61" s="272">
        <f t="shared" ref="BE61" si="24">SUM(BE29:BE38)</f>
        <v>0</v>
      </c>
      <c r="BF61" s="272">
        <f t="shared" si="23"/>
        <v>0</v>
      </c>
      <c r="BG61" s="221"/>
    </row>
    <row r="62" spans="1:59" ht="13.5" hidden="1" customHeight="1">
      <c r="AO62" s="13"/>
      <c r="AP62" s="13"/>
      <c r="AQ62" s="13"/>
      <c r="AR62" s="365" t="s">
        <v>181</v>
      </c>
      <c r="AS62" s="366"/>
      <c r="AT62" s="366"/>
      <c r="AU62" s="220"/>
      <c r="AV62" s="96">
        <f t="shared" ref="AV62:BF62" si="25">SUM(AV39:AV48)</f>
        <v>0</v>
      </c>
      <c r="AW62" s="97">
        <f t="shared" si="25"/>
        <v>0</v>
      </c>
      <c r="AX62" s="96">
        <f t="shared" si="25"/>
        <v>0</v>
      </c>
      <c r="AY62" s="97">
        <f t="shared" si="25"/>
        <v>0</v>
      </c>
      <c r="AZ62" s="96">
        <f t="shared" si="25"/>
        <v>0</v>
      </c>
      <c r="BA62" s="97">
        <f t="shared" si="25"/>
        <v>0</v>
      </c>
      <c r="BB62" s="96">
        <f t="shared" si="25"/>
        <v>0</v>
      </c>
      <c r="BC62" s="98">
        <f t="shared" si="25"/>
        <v>0</v>
      </c>
      <c r="BD62" s="97">
        <f t="shared" si="25"/>
        <v>0</v>
      </c>
      <c r="BE62" s="272">
        <f t="shared" ref="BE62" si="26">SUM(BE39:BE48)</f>
        <v>0</v>
      </c>
      <c r="BF62" s="272">
        <f t="shared" si="25"/>
        <v>0</v>
      </c>
      <c r="BG62" s="221"/>
    </row>
    <row r="63" spans="1:59" ht="13.5" customHeight="1" thickBot="1">
      <c r="AO63" s="55"/>
      <c r="AP63" s="55"/>
      <c r="AQ63" s="55"/>
      <c r="AR63" s="367" t="s">
        <v>194</v>
      </c>
      <c r="AS63" s="368"/>
      <c r="AT63" s="368"/>
      <c r="AU63" s="99"/>
      <c r="AV63" s="100">
        <f>SUM(AV49:AV54)</f>
        <v>0</v>
      </c>
      <c r="AW63" s="237">
        <f>SUM(AW49:AW54)</f>
        <v>0</v>
      </c>
      <c r="AX63" s="234"/>
      <c r="AY63" s="238"/>
      <c r="AZ63" s="101"/>
      <c r="BA63" s="102"/>
      <c r="BB63" s="101"/>
      <c r="BC63" s="103"/>
      <c r="BD63" s="238"/>
      <c r="BE63" s="269"/>
      <c r="BF63" s="274">
        <f>SUM(BF49:BF54)</f>
        <v>0</v>
      </c>
      <c r="BG63" s="104"/>
    </row>
    <row r="64" spans="1:59" ht="13.5" customHeight="1">
      <c r="AO64" s="55"/>
      <c r="AP64" s="55"/>
      <c r="AQ64" s="55"/>
    </row>
    <row r="65" spans="11:43" ht="13.5" hidden="1" customHeight="1">
      <c r="K65" s="56" t="s">
        <v>74</v>
      </c>
      <c r="AO65" s="35"/>
      <c r="AP65" s="35"/>
      <c r="AQ65" s="35"/>
    </row>
    <row r="66" spans="11:43" ht="13.5" hidden="1" customHeight="1">
      <c r="AO66" s="35"/>
      <c r="AP66" s="35"/>
      <c r="AQ66" s="35"/>
    </row>
    <row r="67" spans="11:43" ht="13.5" hidden="1" customHeight="1">
      <c r="K67" s="56" t="s">
        <v>5</v>
      </c>
      <c r="L67" s="56" t="s">
        <v>75</v>
      </c>
      <c r="AO67" s="35"/>
      <c r="AP67" s="35"/>
      <c r="AQ67" s="35"/>
    </row>
    <row r="68" spans="11:43" ht="13.5" hidden="1" customHeight="1">
      <c r="K68" s="56" t="s">
        <v>76</v>
      </c>
      <c r="L68" s="4" t="s">
        <v>77</v>
      </c>
      <c r="AO68" s="35"/>
      <c r="AP68" s="35"/>
      <c r="AQ68" s="35"/>
    </row>
    <row r="69" spans="11:43" ht="13.5" hidden="1" customHeight="1">
      <c r="K69" s="56" t="s">
        <v>78</v>
      </c>
      <c r="L69" s="56" t="s">
        <v>79</v>
      </c>
    </row>
    <row r="70" spans="11:43" ht="13.5" hidden="1" customHeight="1">
      <c r="K70" s="56" t="s">
        <v>80</v>
      </c>
      <c r="L70" s="56" t="s">
        <v>81</v>
      </c>
    </row>
    <row r="71" spans="11:43" ht="13.5" hidden="1" customHeight="1">
      <c r="K71" s="56" t="s">
        <v>82</v>
      </c>
      <c r="L71" s="56" t="s">
        <v>83</v>
      </c>
    </row>
    <row r="72" spans="11:43" ht="13.5" hidden="1" customHeight="1">
      <c r="K72" s="56" t="s">
        <v>84</v>
      </c>
      <c r="L72" s="56" t="s">
        <v>85</v>
      </c>
    </row>
    <row r="73" spans="11:43" ht="13.5" hidden="1" customHeight="1">
      <c r="K73" s="56" t="s">
        <v>86</v>
      </c>
      <c r="L73" s="56" t="s">
        <v>87</v>
      </c>
    </row>
    <row r="74" spans="11:43" ht="13.5" hidden="1" customHeight="1">
      <c r="K74" s="56" t="s">
        <v>88</v>
      </c>
      <c r="L74" s="56" t="s">
        <v>89</v>
      </c>
    </row>
    <row r="75" spans="11:43" ht="13.5" hidden="1" customHeight="1">
      <c r="K75" s="56" t="s">
        <v>90</v>
      </c>
      <c r="L75" s="56" t="s">
        <v>91</v>
      </c>
    </row>
    <row r="76" spans="11:43" ht="13.5" hidden="1" customHeight="1">
      <c r="K76" s="56" t="s">
        <v>92</v>
      </c>
      <c r="L76" s="56" t="s">
        <v>93</v>
      </c>
    </row>
    <row r="77" spans="11:43" ht="13.5" hidden="1" customHeight="1">
      <c r="K77" s="56" t="s">
        <v>62</v>
      </c>
      <c r="L77" s="56" t="s">
        <v>95</v>
      </c>
      <c r="U77" s="56"/>
      <c r="V77" s="56"/>
    </row>
    <row r="78" spans="11:43" ht="13.5" hidden="1" customHeight="1">
      <c r="K78" s="56" t="s">
        <v>63</v>
      </c>
      <c r="L78" s="56" t="s">
        <v>97</v>
      </c>
      <c r="U78" s="56"/>
      <c r="V78" s="56"/>
    </row>
    <row r="79" spans="11:43" ht="13.5" hidden="1" customHeight="1">
      <c r="K79" s="56" t="s">
        <v>64</v>
      </c>
      <c r="L79" s="56" t="s">
        <v>99</v>
      </c>
      <c r="U79" s="56"/>
      <c r="V79" s="56"/>
    </row>
    <row r="80" spans="11:43" ht="13.5" hidden="1" customHeight="1">
      <c r="K80" s="56" t="s">
        <v>65</v>
      </c>
      <c r="L80" s="56" t="s">
        <v>101</v>
      </c>
    </row>
    <row r="81" spans="5:37" ht="13.5" hidden="1" customHeight="1">
      <c r="K81" s="4" t="s">
        <v>102</v>
      </c>
      <c r="L81" s="4" t="s">
        <v>103</v>
      </c>
    </row>
    <row r="82" spans="5:37" ht="13.5" hidden="1" customHeight="1">
      <c r="K82" s="4" t="s">
        <v>68</v>
      </c>
      <c r="L82" s="4" t="s">
        <v>104</v>
      </c>
    </row>
    <row r="83" spans="5:37" ht="13.5" hidden="1" customHeight="1">
      <c r="K83" s="56" t="s">
        <v>66</v>
      </c>
      <c r="L83" s="56" t="s">
        <v>105</v>
      </c>
    </row>
    <row r="84" spans="5:37" ht="13.5" hidden="1" customHeight="1"/>
    <row r="85" spans="5:37" ht="13.5" hidden="1" customHeight="1"/>
    <row r="86" spans="5:37" ht="13.5" hidden="1" customHeight="1"/>
    <row r="87" spans="5:37" ht="13.5" hidden="1" customHeight="1"/>
    <row r="88" spans="5:37" ht="13.5" hidden="1" customHeight="1"/>
    <row r="89" spans="5:37" ht="13.5" hidden="1" customHeight="1"/>
    <row r="90" spans="5:37" ht="13.5" hidden="1" customHeight="1">
      <c r="E90" s="53"/>
      <c r="F90" s="57">
        <v>1</v>
      </c>
      <c r="G90" s="57">
        <v>2</v>
      </c>
      <c r="H90" s="57">
        <v>3</v>
      </c>
      <c r="I90" s="57">
        <v>4</v>
      </c>
      <c r="J90" s="57">
        <v>5</v>
      </c>
      <c r="K90" s="57">
        <v>6</v>
      </c>
      <c r="L90" s="57">
        <v>7</v>
      </c>
      <c r="M90" s="57">
        <v>8</v>
      </c>
      <c r="N90" s="57">
        <v>9</v>
      </c>
      <c r="O90" s="57">
        <v>10</v>
      </c>
      <c r="P90" s="57">
        <v>11</v>
      </c>
      <c r="Q90" s="57">
        <v>12</v>
      </c>
      <c r="R90" s="57">
        <v>13</v>
      </c>
      <c r="S90" s="57">
        <v>14</v>
      </c>
      <c r="T90" s="57">
        <v>15</v>
      </c>
      <c r="U90" s="57">
        <v>16</v>
      </c>
      <c r="V90" s="57">
        <v>17</v>
      </c>
      <c r="W90" s="57">
        <v>18</v>
      </c>
      <c r="X90" s="57">
        <v>19</v>
      </c>
      <c r="Y90" s="57">
        <v>20</v>
      </c>
      <c r="Z90" s="57">
        <v>21</v>
      </c>
      <c r="AA90" s="57">
        <v>22</v>
      </c>
      <c r="AB90" s="57">
        <v>23</v>
      </c>
      <c r="AC90" s="57">
        <v>24</v>
      </c>
      <c r="AD90" s="57">
        <v>25</v>
      </c>
      <c r="AE90" s="57">
        <v>26</v>
      </c>
      <c r="AF90" s="57">
        <v>27</v>
      </c>
      <c r="AG90" s="57">
        <v>28</v>
      </c>
      <c r="AH90" s="57">
        <v>29</v>
      </c>
      <c r="AI90" s="57">
        <v>30</v>
      </c>
      <c r="AJ90" s="58">
        <v>31</v>
      </c>
      <c r="AK90" s="229" t="s">
        <v>37</v>
      </c>
    </row>
    <row r="91" spans="5:37" ht="13.5" hidden="1" customHeight="1">
      <c r="E91" s="229" t="s">
        <v>31</v>
      </c>
      <c r="F91" s="53">
        <f t="shared" ref="F91:AJ99" si="27">IF(COUNTIF(G$11:G$30,$E91)=0,0,1)</f>
        <v>0</v>
      </c>
      <c r="G91" s="53">
        <f t="shared" si="27"/>
        <v>0</v>
      </c>
      <c r="H91" s="53">
        <f t="shared" si="27"/>
        <v>0</v>
      </c>
      <c r="I91" s="53">
        <f t="shared" si="27"/>
        <v>0</v>
      </c>
      <c r="J91" s="53">
        <f t="shared" si="27"/>
        <v>0</v>
      </c>
      <c r="K91" s="53">
        <f t="shared" si="27"/>
        <v>0</v>
      </c>
      <c r="L91" s="53">
        <f t="shared" si="27"/>
        <v>0</v>
      </c>
      <c r="M91" s="53">
        <f t="shared" si="27"/>
        <v>0</v>
      </c>
      <c r="N91" s="53">
        <f t="shared" si="27"/>
        <v>0</v>
      </c>
      <c r="O91" s="53">
        <f t="shared" si="27"/>
        <v>0</v>
      </c>
      <c r="P91" s="53">
        <f t="shared" si="27"/>
        <v>0</v>
      </c>
      <c r="Q91" s="53">
        <f t="shared" si="27"/>
        <v>0</v>
      </c>
      <c r="R91" s="53">
        <f t="shared" si="27"/>
        <v>0</v>
      </c>
      <c r="S91" s="53">
        <f t="shared" si="27"/>
        <v>0</v>
      </c>
      <c r="T91" s="53">
        <f t="shared" si="27"/>
        <v>0</v>
      </c>
      <c r="U91" s="53">
        <f t="shared" si="27"/>
        <v>0</v>
      </c>
      <c r="V91" s="53">
        <f t="shared" si="27"/>
        <v>0</v>
      </c>
      <c r="W91" s="53">
        <f t="shared" si="27"/>
        <v>0</v>
      </c>
      <c r="X91" s="53">
        <f t="shared" si="27"/>
        <v>0</v>
      </c>
      <c r="Y91" s="53">
        <f t="shared" si="27"/>
        <v>0</v>
      </c>
      <c r="Z91" s="53">
        <f t="shared" si="27"/>
        <v>0</v>
      </c>
      <c r="AA91" s="53">
        <f t="shared" si="27"/>
        <v>0</v>
      </c>
      <c r="AB91" s="53">
        <f t="shared" si="27"/>
        <v>0</v>
      </c>
      <c r="AC91" s="53">
        <f t="shared" si="27"/>
        <v>0</v>
      </c>
      <c r="AD91" s="53">
        <f t="shared" si="27"/>
        <v>0</v>
      </c>
      <c r="AE91" s="53">
        <f t="shared" si="27"/>
        <v>0</v>
      </c>
      <c r="AF91" s="53">
        <f t="shared" si="27"/>
        <v>0</v>
      </c>
      <c r="AG91" s="53">
        <f t="shared" si="27"/>
        <v>0</v>
      </c>
      <c r="AH91" s="53">
        <f t="shared" si="27"/>
        <v>0</v>
      </c>
      <c r="AI91" s="53">
        <f t="shared" si="27"/>
        <v>0</v>
      </c>
      <c r="AJ91" s="53">
        <f t="shared" si="27"/>
        <v>0</v>
      </c>
      <c r="AK91" s="53">
        <f>COUNTIF(F91:AJ91,1)</f>
        <v>0</v>
      </c>
    </row>
    <row r="92" spans="5:37" ht="13.5" hidden="1" customHeight="1">
      <c r="E92" s="229" t="s">
        <v>29</v>
      </c>
      <c r="F92" s="53">
        <f t="shared" si="27"/>
        <v>0</v>
      </c>
      <c r="G92" s="53">
        <f t="shared" si="27"/>
        <v>0</v>
      </c>
      <c r="H92" s="53">
        <f t="shared" si="27"/>
        <v>0</v>
      </c>
      <c r="I92" s="53">
        <f t="shared" si="27"/>
        <v>0</v>
      </c>
      <c r="J92" s="53">
        <f t="shared" si="27"/>
        <v>0</v>
      </c>
      <c r="K92" s="53">
        <f t="shared" si="27"/>
        <v>0</v>
      </c>
      <c r="L92" s="53">
        <f t="shared" si="27"/>
        <v>0</v>
      </c>
      <c r="M92" s="53">
        <f t="shared" si="27"/>
        <v>0</v>
      </c>
      <c r="N92" s="53">
        <f t="shared" si="27"/>
        <v>0</v>
      </c>
      <c r="O92" s="53">
        <f t="shared" si="27"/>
        <v>0</v>
      </c>
      <c r="P92" s="53">
        <f t="shared" si="27"/>
        <v>0</v>
      </c>
      <c r="Q92" s="53">
        <f t="shared" si="27"/>
        <v>0</v>
      </c>
      <c r="R92" s="53">
        <f t="shared" si="27"/>
        <v>0</v>
      </c>
      <c r="S92" s="53">
        <f t="shared" si="27"/>
        <v>0</v>
      </c>
      <c r="T92" s="53">
        <f t="shared" si="27"/>
        <v>0</v>
      </c>
      <c r="U92" s="53">
        <f t="shared" si="27"/>
        <v>0</v>
      </c>
      <c r="V92" s="53">
        <f t="shared" si="27"/>
        <v>0</v>
      </c>
      <c r="W92" s="53">
        <f t="shared" si="27"/>
        <v>0</v>
      </c>
      <c r="X92" s="53">
        <f t="shared" si="27"/>
        <v>0</v>
      </c>
      <c r="Y92" s="53">
        <f t="shared" si="27"/>
        <v>0</v>
      </c>
      <c r="Z92" s="53">
        <f t="shared" si="27"/>
        <v>0</v>
      </c>
      <c r="AA92" s="53">
        <f t="shared" si="27"/>
        <v>0</v>
      </c>
      <c r="AB92" s="53">
        <f t="shared" si="27"/>
        <v>0</v>
      </c>
      <c r="AC92" s="53">
        <f t="shared" si="27"/>
        <v>0</v>
      </c>
      <c r="AD92" s="53">
        <f t="shared" si="27"/>
        <v>0</v>
      </c>
      <c r="AE92" s="53">
        <f t="shared" si="27"/>
        <v>0</v>
      </c>
      <c r="AF92" s="53">
        <f t="shared" si="27"/>
        <v>0</v>
      </c>
      <c r="AG92" s="53">
        <f t="shared" si="27"/>
        <v>0</v>
      </c>
      <c r="AH92" s="53">
        <f t="shared" si="27"/>
        <v>0</v>
      </c>
      <c r="AI92" s="53">
        <f t="shared" si="27"/>
        <v>0</v>
      </c>
      <c r="AJ92" s="53">
        <f t="shared" si="27"/>
        <v>0</v>
      </c>
      <c r="AK92" s="53">
        <f t="shared" ref="AK92:AK106" si="28">COUNTIF(F92:AJ92,1)</f>
        <v>0</v>
      </c>
    </row>
    <row r="93" spans="5:37" ht="13.5" hidden="1" customHeight="1">
      <c r="E93" s="229" t="s">
        <v>30</v>
      </c>
      <c r="F93" s="53">
        <f t="shared" si="27"/>
        <v>0</v>
      </c>
      <c r="G93" s="53">
        <f t="shared" si="27"/>
        <v>0</v>
      </c>
      <c r="H93" s="53">
        <f t="shared" si="27"/>
        <v>0</v>
      </c>
      <c r="I93" s="53">
        <f t="shared" si="27"/>
        <v>0</v>
      </c>
      <c r="J93" s="53">
        <f t="shared" si="27"/>
        <v>0</v>
      </c>
      <c r="K93" s="53">
        <f t="shared" si="27"/>
        <v>0</v>
      </c>
      <c r="L93" s="53">
        <f t="shared" si="27"/>
        <v>0</v>
      </c>
      <c r="M93" s="53">
        <f t="shared" si="27"/>
        <v>0</v>
      </c>
      <c r="N93" s="53">
        <f t="shared" si="27"/>
        <v>0</v>
      </c>
      <c r="O93" s="53">
        <f t="shared" si="27"/>
        <v>0</v>
      </c>
      <c r="P93" s="53">
        <f t="shared" si="27"/>
        <v>0</v>
      </c>
      <c r="Q93" s="53">
        <f t="shared" si="27"/>
        <v>0</v>
      </c>
      <c r="R93" s="53">
        <f t="shared" si="27"/>
        <v>0</v>
      </c>
      <c r="S93" s="53">
        <f t="shared" si="27"/>
        <v>0</v>
      </c>
      <c r="T93" s="53">
        <f t="shared" si="27"/>
        <v>0</v>
      </c>
      <c r="U93" s="53">
        <f t="shared" si="27"/>
        <v>0</v>
      </c>
      <c r="V93" s="53">
        <f t="shared" si="27"/>
        <v>0</v>
      </c>
      <c r="W93" s="53">
        <f t="shared" si="27"/>
        <v>0</v>
      </c>
      <c r="X93" s="53">
        <f t="shared" si="27"/>
        <v>0</v>
      </c>
      <c r="Y93" s="53">
        <f t="shared" si="27"/>
        <v>0</v>
      </c>
      <c r="Z93" s="53">
        <f t="shared" si="27"/>
        <v>0</v>
      </c>
      <c r="AA93" s="53">
        <f t="shared" si="27"/>
        <v>0</v>
      </c>
      <c r="AB93" s="53">
        <f t="shared" si="27"/>
        <v>0</v>
      </c>
      <c r="AC93" s="53">
        <f t="shared" si="27"/>
        <v>0</v>
      </c>
      <c r="AD93" s="53">
        <f t="shared" si="27"/>
        <v>0</v>
      </c>
      <c r="AE93" s="53">
        <f t="shared" si="27"/>
        <v>0</v>
      </c>
      <c r="AF93" s="53">
        <f t="shared" si="27"/>
        <v>0</v>
      </c>
      <c r="AG93" s="53">
        <f t="shared" si="27"/>
        <v>0</v>
      </c>
      <c r="AH93" s="53">
        <f t="shared" si="27"/>
        <v>0</v>
      </c>
      <c r="AI93" s="53">
        <f t="shared" si="27"/>
        <v>0</v>
      </c>
      <c r="AJ93" s="53">
        <f t="shared" si="27"/>
        <v>0</v>
      </c>
      <c r="AK93" s="53">
        <f t="shared" si="28"/>
        <v>0</v>
      </c>
    </row>
    <row r="94" spans="5:37" ht="13.5" hidden="1" customHeight="1">
      <c r="E94" s="229" t="s">
        <v>56</v>
      </c>
      <c r="F94" s="53">
        <f t="shared" si="27"/>
        <v>0</v>
      </c>
      <c r="G94" s="53">
        <f t="shared" si="27"/>
        <v>0</v>
      </c>
      <c r="H94" s="53">
        <f t="shared" si="27"/>
        <v>0</v>
      </c>
      <c r="I94" s="53">
        <f t="shared" si="27"/>
        <v>0</v>
      </c>
      <c r="J94" s="53">
        <f t="shared" si="27"/>
        <v>0</v>
      </c>
      <c r="K94" s="53">
        <f t="shared" si="27"/>
        <v>0</v>
      </c>
      <c r="L94" s="53">
        <f t="shared" si="27"/>
        <v>0</v>
      </c>
      <c r="M94" s="53">
        <f t="shared" si="27"/>
        <v>0</v>
      </c>
      <c r="N94" s="53">
        <f t="shared" si="27"/>
        <v>0</v>
      </c>
      <c r="O94" s="53">
        <f t="shared" si="27"/>
        <v>0</v>
      </c>
      <c r="P94" s="53">
        <f t="shared" si="27"/>
        <v>0</v>
      </c>
      <c r="Q94" s="53">
        <f t="shared" si="27"/>
        <v>0</v>
      </c>
      <c r="R94" s="53">
        <f t="shared" si="27"/>
        <v>0</v>
      </c>
      <c r="S94" s="53">
        <f t="shared" si="27"/>
        <v>0</v>
      </c>
      <c r="T94" s="53">
        <f t="shared" si="27"/>
        <v>0</v>
      </c>
      <c r="U94" s="53">
        <f t="shared" si="27"/>
        <v>0</v>
      </c>
      <c r="V94" s="53">
        <f t="shared" si="27"/>
        <v>0</v>
      </c>
      <c r="W94" s="53">
        <f t="shared" si="27"/>
        <v>0</v>
      </c>
      <c r="X94" s="53">
        <f t="shared" si="27"/>
        <v>0</v>
      </c>
      <c r="Y94" s="53">
        <f t="shared" si="27"/>
        <v>0</v>
      </c>
      <c r="Z94" s="53">
        <f t="shared" si="27"/>
        <v>0</v>
      </c>
      <c r="AA94" s="53">
        <f t="shared" si="27"/>
        <v>0</v>
      </c>
      <c r="AB94" s="53">
        <f t="shared" si="27"/>
        <v>0</v>
      </c>
      <c r="AC94" s="53">
        <f t="shared" si="27"/>
        <v>0</v>
      </c>
      <c r="AD94" s="53">
        <f t="shared" si="27"/>
        <v>0</v>
      </c>
      <c r="AE94" s="53">
        <f t="shared" si="27"/>
        <v>0</v>
      </c>
      <c r="AF94" s="53">
        <f t="shared" si="27"/>
        <v>0</v>
      </c>
      <c r="AG94" s="53">
        <f t="shared" si="27"/>
        <v>0</v>
      </c>
      <c r="AH94" s="53">
        <f t="shared" si="27"/>
        <v>0</v>
      </c>
      <c r="AI94" s="53">
        <f t="shared" si="27"/>
        <v>0</v>
      </c>
      <c r="AJ94" s="53">
        <f t="shared" si="27"/>
        <v>0</v>
      </c>
      <c r="AK94" s="53">
        <f t="shared" si="28"/>
        <v>0</v>
      </c>
    </row>
    <row r="95" spans="5:37" ht="13.5" hidden="1" customHeight="1">
      <c r="E95" s="229" t="s">
        <v>57</v>
      </c>
      <c r="F95" s="53">
        <f t="shared" si="27"/>
        <v>0</v>
      </c>
      <c r="G95" s="53">
        <f t="shared" si="27"/>
        <v>0</v>
      </c>
      <c r="H95" s="53">
        <f t="shared" si="27"/>
        <v>0</v>
      </c>
      <c r="I95" s="53">
        <f t="shared" si="27"/>
        <v>0</v>
      </c>
      <c r="J95" s="53">
        <f t="shared" si="27"/>
        <v>0</v>
      </c>
      <c r="K95" s="53">
        <f t="shared" si="27"/>
        <v>0</v>
      </c>
      <c r="L95" s="53">
        <f t="shared" si="27"/>
        <v>0</v>
      </c>
      <c r="M95" s="53">
        <f t="shared" si="27"/>
        <v>0</v>
      </c>
      <c r="N95" s="53">
        <f t="shared" si="27"/>
        <v>0</v>
      </c>
      <c r="O95" s="53">
        <f t="shared" si="27"/>
        <v>0</v>
      </c>
      <c r="P95" s="53">
        <f t="shared" si="27"/>
        <v>0</v>
      </c>
      <c r="Q95" s="53">
        <f t="shared" si="27"/>
        <v>0</v>
      </c>
      <c r="R95" s="53">
        <f t="shared" si="27"/>
        <v>0</v>
      </c>
      <c r="S95" s="53">
        <f t="shared" si="27"/>
        <v>0</v>
      </c>
      <c r="T95" s="53">
        <f t="shared" si="27"/>
        <v>0</v>
      </c>
      <c r="U95" s="53">
        <f t="shared" si="27"/>
        <v>0</v>
      </c>
      <c r="V95" s="53">
        <f t="shared" si="27"/>
        <v>0</v>
      </c>
      <c r="W95" s="53">
        <f t="shared" si="27"/>
        <v>0</v>
      </c>
      <c r="X95" s="53">
        <f t="shared" si="27"/>
        <v>0</v>
      </c>
      <c r="Y95" s="53">
        <f t="shared" si="27"/>
        <v>0</v>
      </c>
      <c r="Z95" s="53">
        <f t="shared" si="27"/>
        <v>0</v>
      </c>
      <c r="AA95" s="53">
        <f t="shared" si="27"/>
        <v>0</v>
      </c>
      <c r="AB95" s="53">
        <f t="shared" si="27"/>
        <v>0</v>
      </c>
      <c r="AC95" s="53">
        <f t="shared" si="27"/>
        <v>0</v>
      </c>
      <c r="AD95" s="53">
        <f t="shared" si="27"/>
        <v>0</v>
      </c>
      <c r="AE95" s="53">
        <f t="shared" si="27"/>
        <v>0</v>
      </c>
      <c r="AF95" s="53">
        <f t="shared" si="27"/>
        <v>0</v>
      </c>
      <c r="AG95" s="53">
        <f t="shared" si="27"/>
        <v>0</v>
      </c>
      <c r="AH95" s="53">
        <f t="shared" si="27"/>
        <v>0</v>
      </c>
      <c r="AI95" s="53">
        <f t="shared" si="27"/>
        <v>0</v>
      </c>
      <c r="AJ95" s="53">
        <f t="shared" si="27"/>
        <v>0</v>
      </c>
      <c r="AK95" s="53">
        <f t="shared" si="28"/>
        <v>0</v>
      </c>
    </row>
    <row r="96" spans="5:37" ht="13.5" hidden="1" customHeight="1">
      <c r="E96" s="229" t="s">
        <v>58</v>
      </c>
      <c r="F96" s="53">
        <f t="shared" si="27"/>
        <v>0</v>
      </c>
      <c r="G96" s="53">
        <f t="shared" si="27"/>
        <v>0</v>
      </c>
      <c r="H96" s="53">
        <f t="shared" si="27"/>
        <v>0</v>
      </c>
      <c r="I96" s="53">
        <f t="shared" si="27"/>
        <v>0</v>
      </c>
      <c r="J96" s="53">
        <f t="shared" si="27"/>
        <v>0</v>
      </c>
      <c r="K96" s="53">
        <f t="shared" si="27"/>
        <v>0</v>
      </c>
      <c r="L96" s="53">
        <f t="shared" si="27"/>
        <v>0</v>
      </c>
      <c r="M96" s="53">
        <f t="shared" si="27"/>
        <v>0</v>
      </c>
      <c r="N96" s="53">
        <f t="shared" si="27"/>
        <v>0</v>
      </c>
      <c r="O96" s="53">
        <f t="shared" si="27"/>
        <v>0</v>
      </c>
      <c r="P96" s="53">
        <f t="shared" si="27"/>
        <v>0</v>
      </c>
      <c r="Q96" s="53">
        <f t="shared" si="27"/>
        <v>0</v>
      </c>
      <c r="R96" s="53">
        <f t="shared" si="27"/>
        <v>0</v>
      </c>
      <c r="S96" s="53">
        <f t="shared" si="27"/>
        <v>0</v>
      </c>
      <c r="T96" s="53">
        <f t="shared" si="27"/>
        <v>0</v>
      </c>
      <c r="U96" s="53">
        <f t="shared" si="27"/>
        <v>0</v>
      </c>
      <c r="V96" s="53">
        <f t="shared" si="27"/>
        <v>0</v>
      </c>
      <c r="W96" s="53">
        <f t="shared" si="27"/>
        <v>0</v>
      </c>
      <c r="X96" s="53">
        <f t="shared" si="27"/>
        <v>0</v>
      </c>
      <c r="Y96" s="53">
        <f t="shared" si="27"/>
        <v>0</v>
      </c>
      <c r="Z96" s="53">
        <f t="shared" si="27"/>
        <v>0</v>
      </c>
      <c r="AA96" s="53">
        <f t="shared" si="27"/>
        <v>0</v>
      </c>
      <c r="AB96" s="53">
        <f t="shared" si="27"/>
        <v>0</v>
      </c>
      <c r="AC96" s="53">
        <f t="shared" si="27"/>
        <v>0</v>
      </c>
      <c r="AD96" s="53">
        <f t="shared" si="27"/>
        <v>0</v>
      </c>
      <c r="AE96" s="53">
        <f t="shared" si="27"/>
        <v>0</v>
      </c>
      <c r="AF96" s="53">
        <f t="shared" si="27"/>
        <v>0</v>
      </c>
      <c r="AG96" s="53">
        <f t="shared" si="27"/>
        <v>0</v>
      </c>
      <c r="AH96" s="53">
        <f t="shared" si="27"/>
        <v>0</v>
      </c>
      <c r="AI96" s="53">
        <f t="shared" si="27"/>
        <v>0</v>
      </c>
      <c r="AJ96" s="53">
        <f t="shared" si="27"/>
        <v>0</v>
      </c>
      <c r="AK96" s="53">
        <f t="shared" si="28"/>
        <v>0</v>
      </c>
    </row>
    <row r="97" spans="5:37" ht="13.5" hidden="1" customHeight="1">
      <c r="E97" s="229" t="s">
        <v>59</v>
      </c>
      <c r="F97" s="53">
        <f t="shared" si="27"/>
        <v>0</v>
      </c>
      <c r="G97" s="53">
        <f t="shared" si="27"/>
        <v>0</v>
      </c>
      <c r="H97" s="53">
        <f t="shared" si="27"/>
        <v>0</v>
      </c>
      <c r="I97" s="53">
        <f t="shared" si="27"/>
        <v>0</v>
      </c>
      <c r="J97" s="53">
        <f t="shared" si="27"/>
        <v>0</v>
      </c>
      <c r="K97" s="53">
        <f t="shared" si="27"/>
        <v>0</v>
      </c>
      <c r="L97" s="53">
        <f t="shared" si="27"/>
        <v>0</v>
      </c>
      <c r="M97" s="53">
        <f t="shared" si="27"/>
        <v>0</v>
      </c>
      <c r="N97" s="53">
        <f t="shared" si="27"/>
        <v>0</v>
      </c>
      <c r="O97" s="53">
        <f t="shared" si="27"/>
        <v>0</v>
      </c>
      <c r="P97" s="53">
        <f t="shared" si="27"/>
        <v>0</v>
      </c>
      <c r="Q97" s="53">
        <f t="shared" si="27"/>
        <v>0</v>
      </c>
      <c r="R97" s="53">
        <f t="shared" si="27"/>
        <v>0</v>
      </c>
      <c r="S97" s="53">
        <f t="shared" si="27"/>
        <v>0</v>
      </c>
      <c r="T97" s="53">
        <f t="shared" si="27"/>
        <v>0</v>
      </c>
      <c r="U97" s="53">
        <f t="shared" si="27"/>
        <v>0</v>
      </c>
      <c r="V97" s="53">
        <f t="shared" si="27"/>
        <v>0</v>
      </c>
      <c r="W97" s="53">
        <f t="shared" si="27"/>
        <v>0</v>
      </c>
      <c r="X97" s="53">
        <f t="shared" si="27"/>
        <v>0</v>
      </c>
      <c r="Y97" s="53">
        <f t="shared" si="27"/>
        <v>0</v>
      </c>
      <c r="Z97" s="53">
        <f t="shared" si="27"/>
        <v>0</v>
      </c>
      <c r="AA97" s="53">
        <f t="shared" si="27"/>
        <v>0</v>
      </c>
      <c r="AB97" s="53">
        <f t="shared" si="27"/>
        <v>0</v>
      </c>
      <c r="AC97" s="53">
        <f t="shared" si="27"/>
        <v>0</v>
      </c>
      <c r="AD97" s="53">
        <f t="shared" si="27"/>
        <v>0</v>
      </c>
      <c r="AE97" s="53">
        <f t="shared" si="27"/>
        <v>0</v>
      </c>
      <c r="AF97" s="53">
        <f t="shared" si="27"/>
        <v>0</v>
      </c>
      <c r="AG97" s="53">
        <f t="shared" si="27"/>
        <v>0</v>
      </c>
      <c r="AH97" s="53">
        <f t="shared" si="27"/>
        <v>0</v>
      </c>
      <c r="AI97" s="53">
        <f t="shared" si="27"/>
        <v>0</v>
      </c>
      <c r="AJ97" s="53">
        <f t="shared" si="27"/>
        <v>0</v>
      </c>
      <c r="AK97" s="53">
        <f t="shared" si="28"/>
        <v>0</v>
      </c>
    </row>
    <row r="98" spans="5:37" ht="13.5" hidden="1" customHeight="1">
      <c r="E98" s="229" t="s">
        <v>60</v>
      </c>
      <c r="F98" s="53">
        <f t="shared" si="27"/>
        <v>0</v>
      </c>
      <c r="G98" s="53">
        <f t="shared" si="27"/>
        <v>0</v>
      </c>
      <c r="H98" s="53">
        <f t="shared" si="27"/>
        <v>0</v>
      </c>
      <c r="I98" s="53">
        <f t="shared" si="27"/>
        <v>0</v>
      </c>
      <c r="J98" s="53">
        <f t="shared" si="27"/>
        <v>0</v>
      </c>
      <c r="K98" s="53">
        <f t="shared" si="27"/>
        <v>0</v>
      </c>
      <c r="L98" s="53">
        <f t="shared" si="27"/>
        <v>0</v>
      </c>
      <c r="M98" s="53">
        <f t="shared" si="27"/>
        <v>0</v>
      </c>
      <c r="N98" s="53">
        <f t="shared" si="27"/>
        <v>0</v>
      </c>
      <c r="O98" s="53">
        <f t="shared" si="27"/>
        <v>0</v>
      </c>
      <c r="P98" s="53">
        <f t="shared" si="27"/>
        <v>0</v>
      </c>
      <c r="Q98" s="53">
        <f t="shared" si="27"/>
        <v>0</v>
      </c>
      <c r="R98" s="53">
        <f t="shared" si="27"/>
        <v>0</v>
      </c>
      <c r="S98" s="53">
        <f t="shared" si="27"/>
        <v>0</v>
      </c>
      <c r="T98" s="53">
        <f t="shared" si="27"/>
        <v>0</v>
      </c>
      <c r="U98" s="53">
        <f t="shared" si="27"/>
        <v>0</v>
      </c>
      <c r="V98" s="53">
        <f t="shared" si="27"/>
        <v>0</v>
      </c>
      <c r="W98" s="53">
        <f t="shared" si="27"/>
        <v>0</v>
      </c>
      <c r="X98" s="53">
        <f t="shared" si="27"/>
        <v>0</v>
      </c>
      <c r="Y98" s="53">
        <f t="shared" si="27"/>
        <v>0</v>
      </c>
      <c r="Z98" s="53">
        <f t="shared" si="27"/>
        <v>0</v>
      </c>
      <c r="AA98" s="53">
        <f t="shared" si="27"/>
        <v>0</v>
      </c>
      <c r="AB98" s="53">
        <f t="shared" si="27"/>
        <v>0</v>
      </c>
      <c r="AC98" s="53">
        <f t="shared" si="27"/>
        <v>0</v>
      </c>
      <c r="AD98" s="53">
        <f t="shared" si="27"/>
        <v>0</v>
      </c>
      <c r="AE98" s="53">
        <f t="shared" si="27"/>
        <v>0</v>
      </c>
      <c r="AF98" s="53">
        <f t="shared" si="27"/>
        <v>0</v>
      </c>
      <c r="AG98" s="53">
        <f t="shared" si="27"/>
        <v>0</v>
      </c>
      <c r="AH98" s="53">
        <f t="shared" si="27"/>
        <v>0</v>
      </c>
      <c r="AI98" s="53">
        <f t="shared" si="27"/>
        <v>0</v>
      </c>
      <c r="AJ98" s="53">
        <f t="shared" si="27"/>
        <v>0</v>
      </c>
      <c r="AK98" s="53">
        <f t="shared" si="28"/>
        <v>0</v>
      </c>
    </row>
    <row r="99" spans="5:37" ht="13.5" hidden="1" customHeight="1">
      <c r="E99" s="229" t="s">
        <v>61</v>
      </c>
      <c r="F99" s="53">
        <f t="shared" si="27"/>
        <v>0</v>
      </c>
      <c r="G99" s="53">
        <f t="shared" si="27"/>
        <v>0</v>
      </c>
      <c r="H99" s="53">
        <f t="shared" si="27"/>
        <v>0</v>
      </c>
      <c r="I99" s="53">
        <f t="shared" si="27"/>
        <v>0</v>
      </c>
      <c r="J99" s="53">
        <f t="shared" si="27"/>
        <v>0</v>
      </c>
      <c r="K99" s="53">
        <f t="shared" si="27"/>
        <v>0</v>
      </c>
      <c r="L99" s="53">
        <f t="shared" si="27"/>
        <v>0</v>
      </c>
      <c r="M99" s="53">
        <f t="shared" ref="M99:AJ99" si="29">IF(COUNTIF(N$11:N$30,$E99)=0,0,1)</f>
        <v>0</v>
      </c>
      <c r="N99" s="53">
        <f t="shared" si="29"/>
        <v>0</v>
      </c>
      <c r="O99" s="53">
        <f t="shared" si="29"/>
        <v>0</v>
      </c>
      <c r="P99" s="53">
        <f t="shared" si="29"/>
        <v>0</v>
      </c>
      <c r="Q99" s="53">
        <f t="shared" si="29"/>
        <v>0</v>
      </c>
      <c r="R99" s="53">
        <f t="shared" si="29"/>
        <v>0</v>
      </c>
      <c r="S99" s="53">
        <f t="shared" si="29"/>
        <v>0</v>
      </c>
      <c r="T99" s="53">
        <f t="shared" si="29"/>
        <v>0</v>
      </c>
      <c r="U99" s="53">
        <f t="shared" si="29"/>
        <v>0</v>
      </c>
      <c r="V99" s="53">
        <f t="shared" si="29"/>
        <v>0</v>
      </c>
      <c r="W99" s="53">
        <f t="shared" si="29"/>
        <v>0</v>
      </c>
      <c r="X99" s="53">
        <f t="shared" si="29"/>
        <v>0</v>
      </c>
      <c r="Y99" s="53">
        <f t="shared" si="29"/>
        <v>0</v>
      </c>
      <c r="Z99" s="53">
        <f t="shared" si="29"/>
        <v>0</v>
      </c>
      <c r="AA99" s="53">
        <f t="shared" si="29"/>
        <v>0</v>
      </c>
      <c r="AB99" s="53">
        <f t="shared" si="29"/>
        <v>0</v>
      </c>
      <c r="AC99" s="53">
        <f t="shared" si="29"/>
        <v>0</v>
      </c>
      <c r="AD99" s="53">
        <f t="shared" si="29"/>
        <v>0</v>
      </c>
      <c r="AE99" s="53">
        <f t="shared" si="29"/>
        <v>0</v>
      </c>
      <c r="AF99" s="53">
        <f t="shared" si="29"/>
        <v>0</v>
      </c>
      <c r="AG99" s="53">
        <f t="shared" si="29"/>
        <v>0</v>
      </c>
      <c r="AH99" s="53">
        <f t="shared" si="29"/>
        <v>0</v>
      </c>
      <c r="AI99" s="53">
        <f t="shared" si="29"/>
        <v>0</v>
      </c>
      <c r="AJ99" s="53">
        <f t="shared" si="29"/>
        <v>0</v>
      </c>
      <c r="AK99" s="53">
        <f>COUNTIF(F99:AJ99,1)</f>
        <v>0</v>
      </c>
    </row>
    <row r="100" spans="5:37" ht="13.5" hidden="1" customHeight="1">
      <c r="E100" s="229" t="s">
        <v>62</v>
      </c>
      <c r="F100" s="53">
        <f t="shared" ref="F100:AJ106" si="30">IF(COUNTIF(G$11:G$30,$E100)=0,0,1)</f>
        <v>0</v>
      </c>
      <c r="G100" s="53">
        <f t="shared" si="30"/>
        <v>0</v>
      </c>
      <c r="H100" s="53">
        <f t="shared" si="30"/>
        <v>0</v>
      </c>
      <c r="I100" s="53">
        <f t="shared" si="30"/>
        <v>0</v>
      </c>
      <c r="J100" s="53">
        <f t="shared" si="30"/>
        <v>0</v>
      </c>
      <c r="K100" s="53">
        <f t="shared" si="30"/>
        <v>0</v>
      </c>
      <c r="L100" s="53">
        <f t="shared" si="30"/>
        <v>0</v>
      </c>
      <c r="M100" s="53">
        <f t="shared" si="30"/>
        <v>0</v>
      </c>
      <c r="N100" s="53">
        <f t="shared" si="30"/>
        <v>0</v>
      </c>
      <c r="O100" s="53">
        <f t="shared" si="30"/>
        <v>0</v>
      </c>
      <c r="P100" s="53">
        <f t="shared" si="30"/>
        <v>0</v>
      </c>
      <c r="Q100" s="53">
        <f t="shared" si="30"/>
        <v>0</v>
      </c>
      <c r="R100" s="53">
        <f t="shared" si="30"/>
        <v>0</v>
      </c>
      <c r="S100" s="53">
        <f t="shared" si="30"/>
        <v>0</v>
      </c>
      <c r="T100" s="53">
        <f t="shared" si="30"/>
        <v>0</v>
      </c>
      <c r="U100" s="53">
        <f t="shared" si="30"/>
        <v>0</v>
      </c>
      <c r="V100" s="53">
        <f t="shared" si="30"/>
        <v>0</v>
      </c>
      <c r="W100" s="53">
        <f t="shared" si="30"/>
        <v>0</v>
      </c>
      <c r="X100" s="53">
        <f t="shared" si="30"/>
        <v>0</v>
      </c>
      <c r="Y100" s="53">
        <f t="shared" si="30"/>
        <v>0</v>
      </c>
      <c r="Z100" s="53">
        <f t="shared" si="30"/>
        <v>0</v>
      </c>
      <c r="AA100" s="53">
        <f t="shared" si="30"/>
        <v>0</v>
      </c>
      <c r="AB100" s="53">
        <f t="shared" si="30"/>
        <v>0</v>
      </c>
      <c r="AC100" s="53">
        <f t="shared" si="30"/>
        <v>0</v>
      </c>
      <c r="AD100" s="53">
        <f t="shared" si="30"/>
        <v>0</v>
      </c>
      <c r="AE100" s="53">
        <f t="shared" si="30"/>
        <v>0</v>
      </c>
      <c r="AF100" s="53">
        <f t="shared" si="30"/>
        <v>0</v>
      </c>
      <c r="AG100" s="53">
        <f t="shared" si="30"/>
        <v>0</v>
      </c>
      <c r="AH100" s="53">
        <f t="shared" si="30"/>
        <v>0</v>
      </c>
      <c r="AI100" s="53">
        <f t="shared" si="30"/>
        <v>0</v>
      </c>
      <c r="AJ100" s="53">
        <f t="shared" si="30"/>
        <v>0</v>
      </c>
      <c r="AK100" s="53">
        <f>COUNTIF(F100:AJ100,1)</f>
        <v>0</v>
      </c>
    </row>
    <row r="101" spans="5:37" ht="13.5" hidden="1" customHeight="1">
      <c r="E101" s="229" t="s">
        <v>63</v>
      </c>
      <c r="F101" s="53">
        <f t="shared" si="30"/>
        <v>0</v>
      </c>
      <c r="G101" s="53">
        <f t="shared" si="30"/>
        <v>0</v>
      </c>
      <c r="H101" s="53">
        <f t="shared" si="30"/>
        <v>0</v>
      </c>
      <c r="I101" s="53">
        <f t="shared" si="30"/>
        <v>0</v>
      </c>
      <c r="J101" s="53">
        <f t="shared" si="30"/>
        <v>0</v>
      </c>
      <c r="K101" s="53">
        <f t="shared" si="30"/>
        <v>0</v>
      </c>
      <c r="L101" s="53">
        <f t="shared" si="30"/>
        <v>0</v>
      </c>
      <c r="M101" s="53">
        <f t="shared" si="30"/>
        <v>0</v>
      </c>
      <c r="N101" s="53">
        <f t="shared" si="30"/>
        <v>0</v>
      </c>
      <c r="O101" s="53">
        <f t="shared" si="30"/>
        <v>0</v>
      </c>
      <c r="P101" s="53">
        <f t="shared" si="30"/>
        <v>0</v>
      </c>
      <c r="Q101" s="53">
        <f t="shared" si="30"/>
        <v>0</v>
      </c>
      <c r="R101" s="53">
        <f t="shared" si="30"/>
        <v>0</v>
      </c>
      <c r="S101" s="53">
        <f t="shared" si="30"/>
        <v>0</v>
      </c>
      <c r="T101" s="53">
        <f t="shared" si="30"/>
        <v>0</v>
      </c>
      <c r="U101" s="53">
        <f t="shared" si="30"/>
        <v>0</v>
      </c>
      <c r="V101" s="53">
        <f t="shared" si="30"/>
        <v>0</v>
      </c>
      <c r="W101" s="53">
        <f t="shared" si="30"/>
        <v>0</v>
      </c>
      <c r="X101" s="53">
        <f t="shared" si="30"/>
        <v>0</v>
      </c>
      <c r="Y101" s="53">
        <f t="shared" si="30"/>
        <v>0</v>
      </c>
      <c r="Z101" s="53">
        <f t="shared" si="30"/>
        <v>0</v>
      </c>
      <c r="AA101" s="53">
        <f t="shared" si="30"/>
        <v>0</v>
      </c>
      <c r="AB101" s="53">
        <f t="shared" si="30"/>
        <v>0</v>
      </c>
      <c r="AC101" s="53">
        <f t="shared" si="30"/>
        <v>0</v>
      </c>
      <c r="AD101" s="53">
        <f t="shared" si="30"/>
        <v>0</v>
      </c>
      <c r="AE101" s="53">
        <f t="shared" si="30"/>
        <v>0</v>
      </c>
      <c r="AF101" s="53">
        <f t="shared" si="30"/>
        <v>0</v>
      </c>
      <c r="AG101" s="53">
        <f t="shared" si="30"/>
        <v>0</v>
      </c>
      <c r="AH101" s="53">
        <f t="shared" si="30"/>
        <v>0</v>
      </c>
      <c r="AI101" s="53">
        <f t="shared" si="30"/>
        <v>0</v>
      </c>
      <c r="AJ101" s="53">
        <f t="shared" si="30"/>
        <v>0</v>
      </c>
      <c r="AK101" s="53">
        <f>COUNTIF(F101:AJ101,1)</f>
        <v>0</v>
      </c>
    </row>
    <row r="102" spans="5:37" ht="13.5" hidden="1" customHeight="1">
      <c r="E102" s="229" t="s">
        <v>64</v>
      </c>
      <c r="F102" s="53">
        <f t="shared" si="30"/>
        <v>0</v>
      </c>
      <c r="G102" s="53">
        <f t="shared" si="30"/>
        <v>0</v>
      </c>
      <c r="H102" s="53">
        <f t="shared" si="30"/>
        <v>0</v>
      </c>
      <c r="I102" s="53">
        <f t="shared" si="30"/>
        <v>0</v>
      </c>
      <c r="J102" s="53">
        <f t="shared" si="30"/>
        <v>0</v>
      </c>
      <c r="K102" s="53">
        <f t="shared" si="30"/>
        <v>0</v>
      </c>
      <c r="L102" s="53">
        <f t="shared" si="30"/>
        <v>0</v>
      </c>
      <c r="M102" s="53">
        <f t="shared" si="30"/>
        <v>0</v>
      </c>
      <c r="N102" s="53">
        <f t="shared" si="30"/>
        <v>0</v>
      </c>
      <c r="O102" s="53">
        <f t="shared" si="30"/>
        <v>0</v>
      </c>
      <c r="P102" s="53">
        <f t="shared" si="30"/>
        <v>0</v>
      </c>
      <c r="Q102" s="53">
        <f t="shared" si="30"/>
        <v>0</v>
      </c>
      <c r="R102" s="53">
        <f t="shared" si="30"/>
        <v>0</v>
      </c>
      <c r="S102" s="53">
        <f t="shared" si="30"/>
        <v>0</v>
      </c>
      <c r="T102" s="53">
        <f t="shared" si="30"/>
        <v>0</v>
      </c>
      <c r="U102" s="53">
        <f t="shared" si="30"/>
        <v>0</v>
      </c>
      <c r="V102" s="53">
        <f t="shared" si="30"/>
        <v>0</v>
      </c>
      <c r="W102" s="53">
        <f t="shared" si="30"/>
        <v>0</v>
      </c>
      <c r="X102" s="53">
        <f t="shared" si="30"/>
        <v>0</v>
      </c>
      <c r="Y102" s="53">
        <f t="shared" si="30"/>
        <v>0</v>
      </c>
      <c r="Z102" s="53">
        <f t="shared" si="30"/>
        <v>0</v>
      </c>
      <c r="AA102" s="53">
        <f t="shared" si="30"/>
        <v>0</v>
      </c>
      <c r="AB102" s="53">
        <f t="shared" si="30"/>
        <v>0</v>
      </c>
      <c r="AC102" s="53">
        <f t="shared" si="30"/>
        <v>0</v>
      </c>
      <c r="AD102" s="53">
        <f t="shared" si="30"/>
        <v>0</v>
      </c>
      <c r="AE102" s="53">
        <f t="shared" si="30"/>
        <v>0</v>
      </c>
      <c r="AF102" s="53">
        <f t="shared" si="30"/>
        <v>0</v>
      </c>
      <c r="AG102" s="53">
        <f t="shared" si="30"/>
        <v>0</v>
      </c>
      <c r="AH102" s="53">
        <f t="shared" si="30"/>
        <v>0</v>
      </c>
      <c r="AI102" s="53">
        <f t="shared" si="30"/>
        <v>0</v>
      </c>
      <c r="AJ102" s="53">
        <f t="shared" si="30"/>
        <v>0</v>
      </c>
      <c r="AK102" s="53">
        <f>COUNTIF(F102:AJ102,1)</f>
        <v>0</v>
      </c>
    </row>
    <row r="103" spans="5:37" ht="13.5" hidden="1" customHeight="1">
      <c r="E103" s="229" t="s">
        <v>65</v>
      </c>
      <c r="F103" s="53">
        <f t="shared" si="30"/>
        <v>0</v>
      </c>
      <c r="G103" s="53">
        <f t="shared" si="30"/>
        <v>0</v>
      </c>
      <c r="H103" s="53">
        <f t="shared" si="30"/>
        <v>0</v>
      </c>
      <c r="I103" s="53">
        <f t="shared" si="30"/>
        <v>0</v>
      </c>
      <c r="J103" s="53">
        <f t="shared" si="30"/>
        <v>0</v>
      </c>
      <c r="K103" s="53">
        <f t="shared" si="30"/>
        <v>0</v>
      </c>
      <c r="L103" s="53">
        <f t="shared" si="30"/>
        <v>0</v>
      </c>
      <c r="M103" s="53">
        <f t="shared" si="30"/>
        <v>0</v>
      </c>
      <c r="N103" s="53">
        <f t="shared" si="30"/>
        <v>0</v>
      </c>
      <c r="O103" s="53">
        <f t="shared" si="30"/>
        <v>0</v>
      </c>
      <c r="P103" s="53">
        <f t="shared" si="30"/>
        <v>0</v>
      </c>
      <c r="Q103" s="53">
        <f t="shared" si="30"/>
        <v>0</v>
      </c>
      <c r="R103" s="53">
        <f t="shared" si="30"/>
        <v>0</v>
      </c>
      <c r="S103" s="53">
        <f t="shared" si="30"/>
        <v>0</v>
      </c>
      <c r="T103" s="53">
        <f t="shared" si="30"/>
        <v>0</v>
      </c>
      <c r="U103" s="53">
        <f t="shared" si="30"/>
        <v>0</v>
      </c>
      <c r="V103" s="53">
        <f t="shared" si="30"/>
        <v>0</v>
      </c>
      <c r="W103" s="53">
        <f t="shared" si="30"/>
        <v>0</v>
      </c>
      <c r="X103" s="53">
        <f t="shared" si="30"/>
        <v>0</v>
      </c>
      <c r="Y103" s="53">
        <f t="shared" si="30"/>
        <v>0</v>
      </c>
      <c r="Z103" s="53">
        <f t="shared" si="30"/>
        <v>0</v>
      </c>
      <c r="AA103" s="53">
        <f t="shared" si="30"/>
        <v>0</v>
      </c>
      <c r="AB103" s="53">
        <f t="shared" si="30"/>
        <v>0</v>
      </c>
      <c r="AC103" s="53">
        <f t="shared" si="30"/>
        <v>0</v>
      </c>
      <c r="AD103" s="53">
        <f t="shared" si="30"/>
        <v>0</v>
      </c>
      <c r="AE103" s="53">
        <f t="shared" si="30"/>
        <v>0</v>
      </c>
      <c r="AF103" s="53">
        <f t="shared" si="30"/>
        <v>0</v>
      </c>
      <c r="AG103" s="53">
        <f t="shared" si="30"/>
        <v>0</v>
      </c>
      <c r="AH103" s="53">
        <f t="shared" si="30"/>
        <v>0</v>
      </c>
      <c r="AI103" s="53">
        <f t="shared" si="30"/>
        <v>0</v>
      </c>
      <c r="AJ103" s="53">
        <f t="shared" si="30"/>
        <v>0</v>
      </c>
      <c r="AK103" s="53">
        <f>COUNTIF(F103:AJ103,1)</f>
        <v>0</v>
      </c>
    </row>
    <row r="104" spans="5:37" ht="13.5" hidden="1" customHeight="1">
      <c r="E104" s="229" t="s">
        <v>66</v>
      </c>
      <c r="F104" s="53">
        <f t="shared" si="30"/>
        <v>0</v>
      </c>
      <c r="G104" s="53">
        <f t="shared" si="30"/>
        <v>0</v>
      </c>
      <c r="H104" s="53">
        <f t="shared" si="30"/>
        <v>0</v>
      </c>
      <c r="I104" s="53">
        <f t="shared" si="30"/>
        <v>0</v>
      </c>
      <c r="J104" s="53">
        <f t="shared" si="30"/>
        <v>0</v>
      </c>
      <c r="K104" s="53">
        <f t="shared" si="30"/>
        <v>0</v>
      </c>
      <c r="L104" s="53">
        <f t="shared" si="30"/>
        <v>0</v>
      </c>
      <c r="M104" s="53">
        <f t="shared" si="30"/>
        <v>0</v>
      </c>
      <c r="N104" s="53">
        <f t="shared" si="30"/>
        <v>0</v>
      </c>
      <c r="O104" s="53">
        <f t="shared" si="30"/>
        <v>0</v>
      </c>
      <c r="P104" s="53">
        <f t="shared" si="30"/>
        <v>0</v>
      </c>
      <c r="Q104" s="53">
        <f t="shared" si="30"/>
        <v>0</v>
      </c>
      <c r="R104" s="53">
        <f t="shared" si="30"/>
        <v>0</v>
      </c>
      <c r="S104" s="53">
        <f t="shared" si="30"/>
        <v>0</v>
      </c>
      <c r="T104" s="53">
        <f t="shared" si="30"/>
        <v>0</v>
      </c>
      <c r="U104" s="53">
        <f t="shared" si="30"/>
        <v>0</v>
      </c>
      <c r="V104" s="53">
        <f t="shared" si="30"/>
        <v>0</v>
      </c>
      <c r="W104" s="53">
        <f t="shared" si="30"/>
        <v>0</v>
      </c>
      <c r="X104" s="53">
        <f t="shared" si="30"/>
        <v>0</v>
      </c>
      <c r="Y104" s="53">
        <f t="shared" si="30"/>
        <v>0</v>
      </c>
      <c r="Z104" s="53">
        <f t="shared" si="30"/>
        <v>0</v>
      </c>
      <c r="AA104" s="53">
        <f t="shared" si="30"/>
        <v>0</v>
      </c>
      <c r="AB104" s="53">
        <f t="shared" si="30"/>
        <v>0</v>
      </c>
      <c r="AC104" s="53">
        <f t="shared" si="30"/>
        <v>0</v>
      </c>
      <c r="AD104" s="53">
        <f t="shared" si="30"/>
        <v>0</v>
      </c>
      <c r="AE104" s="53">
        <f t="shared" si="30"/>
        <v>0</v>
      </c>
      <c r="AF104" s="53">
        <f t="shared" si="30"/>
        <v>0</v>
      </c>
      <c r="AG104" s="53">
        <f t="shared" si="30"/>
        <v>0</v>
      </c>
      <c r="AH104" s="53">
        <f t="shared" si="30"/>
        <v>0</v>
      </c>
      <c r="AI104" s="53">
        <f t="shared" si="30"/>
        <v>0</v>
      </c>
      <c r="AJ104" s="53">
        <f t="shared" si="30"/>
        <v>0</v>
      </c>
      <c r="AK104" s="53">
        <f t="shared" si="28"/>
        <v>0</v>
      </c>
    </row>
    <row r="105" spans="5:37" ht="13.5" hidden="1" customHeight="1">
      <c r="E105" s="229" t="s">
        <v>67</v>
      </c>
      <c r="F105" s="53">
        <f t="shared" si="30"/>
        <v>0</v>
      </c>
      <c r="G105" s="53">
        <f t="shared" si="30"/>
        <v>0</v>
      </c>
      <c r="H105" s="53">
        <f t="shared" si="30"/>
        <v>0</v>
      </c>
      <c r="I105" s="53">
        <f t="shared" si="30"/>
        <v>0</v>
      </c>
      <c r="J105" s="53">
        <f t="shared" si="30"/>
        <v>0</v>
      </c>
      <c r="K105" s="53">
        <f t="shared" si="30"/>
        <v>0</v>
      </c>
      <c r="L105" s="53">
        <f t="shared" si="30"/>
        <v>0</v>
      </c>
      <c r="M105" s="53">
        <f t="shared" si="30"/>
        <v>0</v>
      </c>
      <c r="N105" s="53">
        <f t="shared" si="30"/>
        <v>0</v>
      </c>
      <c r="O105" s="53">
        <f t="shared" si="30"/>
        <v>0</v>
      </c>
      <c r="P105" s="53">
        <f t="shared" si="30"/>
        <v>0</v>
      </c>
      <c r="Q105" s="53">
        <f t="shared" si="30"/>
        <v>0</v>
      </c>
      <c r="R105" s="53">
        <f t="shared" si="30"/>
        <v>0</v>
      </c>
      <c r="S105" s="53">
        <f t="shared" si="30"/>
        <v>0</v>
      </c>
      <c r="T105" s="53">
        <f t="shared" si="30"/>
        <v>0</v>
      </c>
      <c r="U105" s="53">
        <f t="shared" si="30"/>
        <v>0</v>
      </c>
      <c r="V105" s="53">
        <f t="shared" si="30"/>
        <v>0</v>
      </c>
      <c r="W105" s="53">
        <f t="shared" si="30"/>
        <v>0</v>
      </c>
      <c r="X105" s="53">
        <f t="shared" si="30"/>
        <v>0</v>
      </c>
      <c r="Y105" s="53">
        <f t="shared" si="30"/>
        <v>0</v>
      </c>
      <c r="Z105" s="53">
        <f t="shared" si="30"/>
        <v>0</v>
      </c>
      <c r="AA105" s="53">
        <f t="shared" si="30"/>
        <v>0</v>
      </c>
      <c r="AB105" s="53">
        <f t="shared" si="30"/>
        <v>0</v>
      </c>
      <c r="AC105" s="53">
        <f t="shared" si="30"/>
        <v>0</v>
      </c>
      <c r="AD105" s="53">
        <f t="shared" si="30"/>
        <v>0</v>
      </c>
      <c r="AE105" s="53">
        <f t="shared" si="30"/>
        <v>0</v>
      </c>
      <c r="AF105" s="53">
        <f t="shared" si="30"/>
        <v>0</v>
      </c>
      <c r="AG105" s="53">
        <f t="shared" si="30"/>
        <v>0</v>
      </c>
      <c r="AH105" s="53">
        <f t="shared" si="30"/>
        <v>0</v>
      </c>
      <c r="AI105" s="53">
        <f t="shared" si="30"/>
        <v>0</v>
      </c>
      <c r="AJ105" s="53">
        <f t="shared" si="30"/>
        <v>0</v>
      </c>
      <c r="AK105" s="53">
        <f t="shared" si="28"/>
        <v>0</v>
      </c>
    </row>
    <row r="106" spans="5:37" ht="13.5" hidden="1" customHeight="1">
      <c r="E106" s="229" t="s">
        <v>68</v>
      </c>
      <c r="F106" s="53">
        <f t="shared" si="30"/>
        <v>0</v>
      </c>
      <c r="G106" s="53">
        <f t="shared" si="30"/>
        <v>0</v>
      </c>
      <c r="H106" s="53">
        <f t="shared" si="30"/>
        <v>0</v>
      </c>
      <c r="I106" s="53">
        <f t="shared" si="30"/>
        <v>0</v>
      </c>
      <c r="J106" s="53">
        <f t="shared" si="30"/>
        <v>0</v>
      </c>
      <c r="K106" s="53">
        <f t="shared" si="30"/>
        <v>0</v>
      </c>
      <c r="L106" s="53">
        <f t="shared" si="30"/>
        <v>0</v>
      </c>
      <c r="M106" s="53">
        <f t="shared" si="30"/>
        <v>0</v>
      </c>
      <c r="N106" s="53">
        <f t="shared" si="30"/>
        <v>0</v>
      </c>
      <c r="O106" s="53">
        <f t="shared" si="30"/>
        <v>0</v>
      </c>
      <c r="P106" s="53">
        <f t="shared" si="30"/>
        <v>0</v>
      </c>
      <c r="Q106" s="53">
        <f t="shared" si="30"/>
        <v>0</v>
      </c>
      <c r="R106" s="53">
        <f t="shared" si="30"/>
        <v>0</v>
      </c>
      <c r="S106" s="53">
        <f t="shared" si="30"/>
        <v>0</v>
      </c>
      <c r="T106" s="53">
        <f t="shared" si="30"/>
        <v>0</v>
      </c>
      <c r="U106" s="53">
        <f t="shared" si="30"/>
        <v>0</v>
      </c>
      <c r="V106" s="53">
        <f t="shared" si="30"/>
        <v>0</v>
      </c>
      <c r="W106" s="53">
        <f t="shared" si="30"/>
        <v>0</v>
      </c>
      <c r="X106" s="53">
        <f t="shared" si="30"/>
        <v>0</v>
      </c>
      <c r="Y106" s="53">
        <f t="shared" si="30"/>
        <v>0</v>
      </c>
      <c r="Z106" s="53">
        <f t="shared" si="30"/>
        <v>0</v>
      </c>
      <c r="AA106" s="53">
        <f t="shared" si="30"/>
        <v>0</v>
      </c>
      <c r="AB106" s="53">
        <f t="shared" si="30"/>
        <v>0</v>
      </c>
      <c r="AC106" s="53">
        <f t="shared" si="30"/>
        <v>0</v>
      </c>
      <c r="AD106" s="53">
        <f t="shared" si="30"/>
        <v>0</v>
      </c>
      <c r="AE106" s="53">
        <f t="shared" si="30"/>
        <v>0</v>
      </c>
      <c r="AF106" s="53">
        <f t="shared" si="30"/>
        <v>0</v>
      </c>
      <c r="AG106" s="53">
        <f t="shared" si="30"/>
        <v>0</v>
      </c>
      <c r="AH106" s="53">
        <f t="shared" si="30"/>
        <v>0</v>
      </c>
      <c r="AI106" s="53">
        <f t="shared" si="30"/>
        <v>0</v>
      </c>
      <c r="AJ106" s="53">
        <f t="shared" si="30"/>
        <v>0</v>
      </c>
      <c r="AK106" s="53">
        <f t="shared" si="28"/>
        <v>0</v>
      </c>
    </row>
    <row r="107" spans="5:37" ht="13.5" customHeight="1"/>
  </sheetData>
  <mergeCells count="503">
    <mergeCell ref="BE43:BE44"/>
    <mergeCell ref="BE45:BE46"/>
    <mergeCell ref="BE47:BE48"/>
    <mergeCell ref="BE49:BE50"/>
    <mergeCell ref="BE51:BE52"/>
    <mergeCell ref="BE53:BE54"/>
    <mergeCell ref="BE55:BE56"/>
    <mergeCell ref="BE57:BE58"/>
    <mergeCell ref="AN1:AO1"/>
    <mergeCell ref="AN2:AO3"/>
    <mergeCell ref="BE19:BE20"/>
    <mergeCell ref="BE21:BE22"/>
    <mergeCell ref="BE23:BE24"/>
    <mergeCell ref="BE25:BE26"/>
    <mergeCell ref="BE27:BE28"/>
    <mergeCell ref="BE29:BE30"/>
    <mergeCell ref="BE31:BE32"/>
    <mergeCell ref="BE33:BE34"/>
    <mergeCell ref="BE35:BE36"/>
    <mergeCell ref="BA51:BA52"/>
    <mergeCell ref="BB51:BB52"/>
    <mergeCell ref="BC51:BC52"/>
    <mergeCell ref="BD51:BD52"/>
    <mergeCell ref="BA47:BA48"/>
    <mergeCell ref="BG57:BG58"/>
    <mergeCell ref="AR59:AT59"/>
    <mergeCell ref="AR60:AT60"/>
    <mergeCell ref="BB55:BB56"/>
    <mergeCell ref="BC55:BC56"/>
    <mergeCell ref="BD55:BD56"/>
    <mergeCell ref="BF55:BF56"/>
    <mergeCell ref="AR61:AT61"/>
    <mergeCell ref="AR62:AT62"/>
    <mergeCell ref="AR63:AT63"/>
    <mergeCell ref="BC57:BC58"/>
    <mergeCell ref="BD57:BD58"/>
    <mergeCell ref="BF57:BF58"/>
    <mergeCell ref="AR57:AT58"/>
    <mergeCell ref="AU57:AU58"/>
    <mergeCell ref="AV57:AV58"/>
    <mergeCell ref="AW57:AW58"/>
    <mergeCell ref="AX57:AX58"/>
    <mergeCell ref="AY57:AY58"/>
    <mergeCell ref="AZ57:AZ58"/>
    <mergeCell ref="BA57:BA58"/>
    <mergeCell ref="BB57:BB58"/>
    <mergeCell ref="BF51:BF52"/>
    <mergeCell ref="BF53:BF54"/>
    <mergeCell ref="BG53:BG54"/>
    <mergeCell ref="W54:Y54"/>
    <mergeCell ref="W55:Y55"/>
    <mergeCell ref="AR55:AT56"/>
    <mergeCell ref="AU55:AU56"/>
    <mergeCell ref="AV55:AV56"/>
    <mergeCell ref="AW55:AW56"/>
    <mergeCell ref="AX55:AX56"/>
    <mergeCell ref="AY55:AY56"/>
    <mergeCell ref="AY53:AY54"/>
    <mergeCell ref="AZ53:AZ54"/>
    <mergeCell ref="BA53:BA54"/>
    <mergeCell ref="BB53:BB54"/>
    <mergeCell ref="BC53:BC54"/>
    <mergeCell ref="BD53:BD54"/>
    <mergeCell ref="BG55:BG56"/>
    <mergeCell ref="AZ55:AZ56"/>
    <mergeCell ref="BA55:BA56"/>
    <mergeCell ref="AR49:AR54"/>
    <mergeCell ref="AS49:AS50"/>
    <mergeCell ref="AT49:AT50"/>
    <mergeCell ref="AU49:AU50"/>
    <mergeCell ref="BB47:BB48"/>
    <mergeCell ref="BC47:BC48"/>
    <mergeCell ref="BD47:BD48"/>
    <mergeCell ref="BF47:BF48"/>
    <mergeCell ref="BF49:BF50"/>
    <mergeCell ref="BG49:BG50"/>
    <mergeCell ref="C50:F50"/>
    <mergeCell ref="AS51:AS52"/>
    <mergeCell ref="AT51:AT52"/>
    <mergeCell ref="AU51:AU52"/>
    <mergeCell ref="AV51:AV52"/>
    <mergeCell ref="AW51:AW52"/>
    <mergeCell ref="AX51:AX52"/>
    <mergeCell ref="AY51:AY52"/>
    <mergeCell ref="AY49:AY50"/>
    <mergeCell ref="AZ49:AZ50"/>
    <mergeCell ref="BA49:BA50"/>
    <mergeCell ref="BB49:BB50"/>
    <mergeCell ref="BC49:BC50"/>
    <mergeCell ref="BD49:BD50"/>
    <mergeCell ref="BG51:BG52"/>
    <mergeCell ref="A52:E55"/>
    <mergeCell ref="W52:Y52"/>
    <mergeCell ref="C49:D49"/>
    <mergeCell ref="AV49:AV50"/>
    <mergeCell ref="AW49:AW50"/>
    <mergeCell ref="AX49:AX50"/>
    <mergeCell ref="AZ47:AZ48"/>
    <mergeCell ref="W53:Y53"/>
    <mergeCell ref="AS53:AS54"/>
    <mergeCell ref="AT53:AT54"/>
    <mergeCell ref="AU53:AU54"/>
    <mergeCell ref="AV53:AV54"/>
    <mergeCell ref="AW53:AW54"/>
    <mergeCell ref="AX53:AX54"/>
    <mergeCell ref="AZ51:AZ52"/>
    <mergeCell ref="BG45:BG46"/>
    <mergeCell ref="C46:D46"/>
    <mergeCell ref="C47:D47"/>
    <mergeCell ref="AS47:AS48"/>
    <mergeCell ref="AT47:AT48"/>
    <mergeCell ref="AU47:AU48"/>
    <mergeCell ref="AV47:AV48"/>
    <mergeCell ref="AW47:AW48"/>
    <mergeCell ref="AX47:AX48"/>
    <mergeCell ref="AY47:AY48"/>
    <mergeCell ref="AZ45:AZ46"/>
    <mergeCell ref="BA45:BA46"/>
    <mergeCell ref="BB45:BB46"/>
    <mergeCell ref="BC45:BC46"/>
    <mergeCell ref="BD45:BD46"/>
    <mergeCell ref="BF45:BF46"/>
    <mergeCell ref="AT45:AT46"/>
    <mergeCell ref="AU45:AU46"/>
    <mergeCell ref="AV45:AV46"/>
    <mergeCell ref="AW45:AW46"/>
    <mergeCell ref="AX45:AX46"/>
    <mergeCell ref="AY45:AY46"/>
    <mergeCell ref="BG47:BG48"/>
    <mergeCell ref="C48:D48"/>
    <mergeCell ref="C45:D45"/>
    <mergeCell ref="AM45:AM47"/>
    <mergeCell ref="AN45:AN47"/>
    <mergeCell ref="AO45:AO47"/>
    <mergeCell ref="AS45:AS46"/>
    <mergeCell ref="AW43:AW44"/>
    <mergeCell ref="AX43:AX44"/>
    <mergeCell ref="AY43:AY44"/>
    <mergeCell ref="AZ43:AZ44"/>
    <mergeCell ref="BC41:BC42"/>
    <mergeCell ref="BD41:BD42"/>
    <mergeCell ref="BF41:BF42"/>
    <mergeCell ref="BG41:BG42"/>
    <mergeCell ref="C42:D42"/>
    <mergeCell ref="AM42:AM44"/>
    <mergeCell ref="AN42:AN44"/>
    <mergeCell ref="AO42:AO44"/>
    <mergeCell ref="C43:D43"/>
    <mergeCell ref="AS43:AS44"/>
    <mergeCell ref="AW41:AW42"/>
    <mergeCell ref="AX41:AX42"/>
    <mergeCell ref="AY41:AY42"/>
    <mergeCell ref="AZ41:AZ42"/>
    <mergeCell ref="BA41:BA42"/>
    <mergeCell ref="BB41:BB42"/>
    <mergeCell ref="BC43:BC44"/>
    <mergeCell ref="BD43:BD44"/>
    <mergeCell ref="BF43:BF44"/>
    <mergeCell ref="BG43:BG44"/>
    <mergeCell ref="C44:D44"/>
    <mergeCell ref="BA43:BA44"/>
    <mergeCell ref="BB43:BB44"/>
    <mergeCell ref="BE41:BE42"/>
    <mergeCell ref="BB37:BB38"/>
    <mergeCell ref="BC37:BC38"/>
    <mergeCell ref="BD37:BD38"/>
    <mergeCell ref="BF37:BF38"/>
    <mergeCell ref="BC39:BC40"/>
    <mergeCell ref="BD39:BD40"/>
    <mergeCell ref="BF39:BF40"/>
    <mergeCell ref="BG39:BG40"/>
    <mergeCell ref="C40:D40"/>
    <mergeCell ref="AW39:AW40"/>
    <mergeCell ref="AX39:AX40"/>
    <mergeCell ref="AY39:AY40"/>
    <mergeCell ref="AZ39:AZ40"/>
    <mergeCell ref="BA39:BA40"/>
    <mergeCell ref="BB39:BB40"/>
    <mergeCell ref="BE37:BE38"/>
    <mergeCell ref="BE39:BE40"/>
    <mergeCell ref="A37:B50"/>
    <mergeCell ref="C37:D37"/>
    <mergeCell ref="AS37:AS38"/>
    <mergeCell ref="AT37:AT38"/>
    <mergeCell ref="AU37:AU38"/>
    <mergeCell ref="AV37:AV38"/>
    <mergeCell ref="AV39:AV40"/>
    <mergeCell ref="AT43:AT44"/>
    <mergeCell ref="AU43:AU44"/>
    <mergeCell ref="AV43:AV44"/>
    <mergeCell ref="C38:D38"/>
    <mergeCell ref="C39:D39"/>
    <mergeCell ref="AM39:AM41"/>
    <mergeCell ref="AN39:AN41"/>
    <mergeCell ref="AO39:AO41"/>
    <mergeCell ref="AR39:AR48"/>
    <mergeCell ref="AS39:AS40"/>
    <mergeCell ref="AT39:AT40"/>
    <mergeCell ref="AU39:AU40"/>
    <mergeCell ref="C41:D41"/>
    <mergeCell ref="AS41:AS42"/>
    <mergeCell ref="AT41:AT42"/>
    <mergeCell ref="AU41:AU42"/>
    <mergeCell ref="AV41:AV42"/>
    <mergeCell ref="AZ33:AZ34"/>
    <mergeCell ref="BA33:BA34"/>
    <mergeCell ref="BB33:BB34"/>
    <mergeCell ref="BC33:BC34"/>
    <mergeCell ref="BD33:BD34"/>
    <mergeCell ref="BD35:BD36"/>
    <mergeCell ref="BF35:BF36"/>
    <mergeCell ref="BG35:BG36"/>
    <mergeCell ref="AL36:AL47"/>
    <mergeCell ref="AM36:AM38"/>
    <mergeCell ref="AN36:AN38"/>
    <mergeCell ref="AO36:AO38"/>
    <mergeCell ref="AW37:AW38"/>
    <mergeCell ref="AX37:AX38"/>
    <mergeCell ref="AY37:AY38"/>
    <mergeCell ref="AX35:AX36"/>
    <mergeCell ref="AY35:AY36"/>
    <mergeCell ref="AZ35:AZ36"/>
    <mergeCell ref="BA35:BA36"/>
    <mergeCell ref="BB35:BB36"/>
    <mergeCell ref="BC35:BC36"/>
    <mergeCell ref="BG37:BG38"/>
    <mergeCell ref="AZ37:AZ38"/>
    <mergeCell ref="BA37:BA38"/>
    <mergeCell ref="A35:B36"/>
    <mergeCell ref="C35:D36"/>
    <mergeCell ref="E35:E36"/>
    <mergeCell ref="F35:F36"/>
    <mergeCell ref="G35:AK35"/>
    <mergeCell ref="AS35:AS36"/>
    <mergeCell ref="AT35:AT36"/>
    <mergeCell ref="AU35:AU36"/>
    <mergeCell ref="AY33:AY34"/>
    <mergeCell ref="BF31:BF32"/>
    <mergeCell ref="BG31:BG32"/>
    <mergeCell ref="A32:F32"/>
    <mergeCell ref="A33:F33"/>
    <mergeCell ref="AS33:AS34"/>
    <mergeCell ref="AT33:AT34"/>
    <mergeCell ref="AU33:AU34"/>
    <mergeCell ref="AV33:AV34"/>
    <mergeCell ref="AW33:AW34"/>
    <mergeCell ref="AX33:AX34"/>
    <mergeCell ref="AY31:AY32"/>
    <mergeCell ref="AZ31:AZ32"/>
    <mergeCell ref="BA31:BA32"/>
    <mergeCell ref="BB31:BB32"/>
    <mergeCell ref="BC31:BC32"/>
    <mergeCell ref="BD31:BD32"/>
    <mergeCell ref="A11:A31"/>
    <mergeCell ref="AS11:AS12"/>
    <mergeCell ref="AT11:AT12"/>
    <mergeCell ref="AU11:AU12"/>
    <mergeCell ref="AV11:AV12"/>
    <mergeCell ref="AW11:AW12"/>
    <mergeCell ref="BF33:BF34"/>
    <mergeCell ref="BG33:BG34"/>
    <mergeCell ref="BD29:BD30"/>
    <mergeCell ref="BF29:BF30"/>
    <mergeCell ref="BG29:BG30"/>
    <mergeCell ref="B31:F31"/>
    <mergeCell ref="AS31:AS32"/>
    <mergeCell ref="AT31:AT32"/>
    <mergeCell ref="AU31:AU32"/>
    <mergeCell ref="AV31:AV32"/>
    <mergeCell ref="AW31:AW32"/>
    <mergeCell ref="AX31:AX32"/>
    <mergeCell ref="AX29:AX30"/>
    <mergeCell ref="AY29:AY30"/>
    <mergeCell ref="AZ29:AZ30"/>
    <mergeCell ref="BA29:BA30"/>
    <mergeCell ref="BB29:BB30"/>
    <mergeCell ref="BC29:BC30"/>
    <mergeCell ref="AR29:AR38"/>
    <mergeCell ref="AS29:AS30"/>
    <mergeCell ref="AT29:AT30"/>
    <mergeCell ref="AU29:AU30"/>
    <mergeCell ref="AV29:AV30"/>
    <mergeCell ref="AW29:AW30"/>
    <mergeCell ref="AV35:AV36"/>
    <mergeCell ref="AW35:AW36"/>
    <mergeCell ref="BA27:BA28"/>
    <mergeCell ref="BB27:BB28"/>
    <mergeCell ref="BC27:BC28"/>
    <mergeCell ref="BD27:BD28"/>
    <mergeCell ref="BF27:BF28"/>
    <mergeCell ref="BG27:BG28"/>
    <mergeCell ref="BF25:BF26"/>
    <mergeCell ref="BG25:BG26"/>
    <mergeCell ref="AS27:AS28"/>
    <mergeCell ref="AT27:AT28"/>
    <mergeCell ref="AU27:AU28"/>
    <mergeCell ref="AV27:AV28"/>
    <mergeCell ref="AW27:AW28"/>
    <mergeCell ref="AX27:AX28"/>
    <mergeCell ref="AY27:AY28"/>
    <mergeCell ref="AZ27:AZ28"/>
    <mergeCell ref="AY25:AY26"/>
    <mergeCell ref="AZ25:AZ26"/>
    <mergeCell ref="BA25:BA26"/>
    <mergeCell ref="BB25:BB26"/>
    <mergeCell ref="BC25:BC26"/>
    <mergeCell ref="BD25:BD26"/>
    <mergeCell ref="AS25:AS26"/>
    <mergeCell ref="AT25:AT26"/>
    <mergeCell ref="AU25:AU26"/>
    <mergeCell ref="AV25:AV26"/>
    <mergeCell ref="AW25:AW26"/>
    <mergeCell ref="AX25:AX26"/>
    <mergeCell ref="BA23:BA24"/>
    <mergeCell ref="BB23:BB24"/>
    <mergeCell ref="BC23:BC24"/>
    <mergeCell ref="BD23:BD24"/>
    <mergeCell ref="BF23:BF24"/>
    <mergeCell ref="BG23:BG24"/>
    <mergeCell ref="BF21:BF22"/>
    <mergeCell ref="BG21:BG22"/>
    <mergeCell ref="AS23:AS24"/>
    <mergeCell ref="AT23:AT24"/>
    <mergeCell ref="AU23:AU24"/>
    <mergeCell ref="AV23:AV24"/>
    <mergeCell ref="AW23:AW24"/>
    <mergeCell ref="AX23:AX24"/>
    <mergeCell ref="AY23:AY24"/>
    <mergeCell ref="AZ23:AZ24"/>
    <mergeCell ref="AY21:AY22"/>
    <mergeCell ref="AZ21:AZ22"/>
    <mergeCell ref="BA21:BA22"/>
    <mergeCell ref="BB21:BB22"/>
    <mergeCell ref="BC21:BC22"/>
    <mergeCell ref="BD21:BD22"/>
    <mergeCell ref="AS21:AS22"/>
    <mergeCell ref="AT21:AT22"/>
    <mergeCell ref="AU21:AU22"/>
    <mergeCell ref="AV21:AV22"/>
    <mergeCell ref="AW21:AW22"/>
    <mergeCell ref="AX21:AX22"/>
    <mergeCell ref="BA19:BA20"/>
    <mergeCell ref="BB19:BB20"/>
    <mergeCell ref="BC19:BC20"/>
    <mergeCell ref="BD19:BD20"/>
    <mergeCell ref="BF19:BF20"/>
    <mergeCell ref="BG19:BG20"/>
    <mergeCell ref="BG17:BG18"/>
    <mergeCell ref="AR19:AR28"/>
    <mergeCell ref="AS19:AS20"/>
    <mergeCell ref="AT19:AT20"/>
    <mergeCell ref="AU19:AU20"/>
    <mergeCell ref="AV19:AV20"/>
    <mergeCell ref="AW19:AW20"/>
    <mergeCell ref="AX19:AX20"/>
    <mergeCell ref="AY19:AY20"/>
    <mergeCell ref="AZ19:AZ20"/>
    <mergeCell ref="AZ17:AZ18"/>
    <mergeCell ref="BA17:BA18"/>
    <mergeCell ref="BB17:BB18"/>
    <mergeCell ref="BC17:BC18"/>
    <mergeCell ref="BD17:BD18"/>
    <mergeCell ref="BF17:BF18"/>
    <mergeCell ref="AT17:AT18"/>
    <mergeCell ref="AU17:AU18"/>
    <mergeCell ref="BF11:BF12"/>
    <mergeCell ref="BG11:BG12"/>
    <mergeCell ref="AS13:AS14"/>
    <mergeCell ref="AT13:AT14"/>
    <mergeCell ref="AU13:AU14"/>
    <mergeCell ref="AV13:AV14"/>
    <mergeCell ref="AV17:AV18"/>
    <mergeCell ref="AW17:AW18"/>
    <mergeCell ref="AX17:AX18"/>
    <mergeCell ref="AY17:AY18"/>
    <mergeCell ref="AY15:AY16"/>
    <mergeCell ref="AV15:AV16"/>
    <mergeCell ref="AW15:AW16"/>
    <mergeCell ref="AX15:AX16"/>
    <mergeCell ref="AW13:AW14"/>
    <mergeCell ref="AX13:AX14"/>
    <mergeCell ref="AY13:AY14"/>
    <mergeCell ref="BE11:BE12"/>
    <mergeCell ref="BE13:BE14"/>
    <mergeCell ref="BE15:BE16"/>
    <mergeCell ref="BE17:BE18"/>
    <mergeCell ref="BI11:BL11"/>
    <mergeCell ref="BN12:BN15"/>
    <mergeCell ref="BO12:BO15"/>
    <mergeCell ref="BF15:BF16"/>
    <mergeCell ref="BG15:BG16"/>
    <mergeCell ref="AX11:AX12"/>
    <mergeCell ref="AY11:AY12"/>
    <mergeCell ref="AZ11:AZ12"/>
    <mergeCell ref="BA11:BA12"/>
    <mergeCell ref="BB11:BB12"/>
    <mergeCell ref="BC11:BC12"/>
    <mergeCell ref="BD15:BD16"/>
    <mergeCell ref="BC13:BC14"/>
    <mergeCell ref="BD13:BD14"/>
    <mergeCell ref="BF13:BF14"/>
    <mergeCell ref="BG13:BG14"/>
    <mergeCell ref="BC15:BC16"/>
    <mergeCell ref="AZ13:AZ14"/>
    <mergeCell ref="BA13:BA14"/>
    <mergeCell ref="BB13:BB14"/>
    <mergeCell ref="AZ15:AZ16"/>
    <mergeCell ref="BA15:BA16"/>
    <mergeCell ref="BB15:BB16"/>
    <mergeCell ref="BD11:BD12"/>
    <mergeCell ref="BG7:BG8"/>
    <mergeCell ref="CB8:CB10"/>
    <mergeCell ref="CC8:CC10"/>
    <mergeCell ref="CD8:CD10"/>
    <mergeCell ref="CE8:CE10"/>
    <mergeCell ref="CF8:CF10"/>
    <mergeCell ref="BG9:BG10"/>
    <mergeCell ref="BI9:BJ9"/>
    <mergeCell ref="AZ7:AZ8"/>
    <mergeCell ref="BA7:BA8"/>
    <mergeCell ref="BB7:BB8"/>
    <mergeCell ref="BC7:BC8"/>
    <mergeCell ref="BD7:BD8"/>
    <mergeCell ref="BF7:BF8"/>
    <mergeCell ref="AZ9:AZ10"/>
    <mergeCell ref="BA9:BA10"/>
    <mergeCell ref="BB9:BB10"/>
    <mergeCell ref="BC9:BC10"/>
    <mergeCell ref="BD9:BD10"/>
    <mergeCell ref="BF9:BF10"/>
    <mergeCell ref="BE7:BE8"/>
    <mergeCell ref="BE9:BE10"/>
    <mergeCell ref="AT7:AT8"/>
    <mergeCell ref="AU7:AU8"/>
    <mergeCell ref="AV7:AV8"/>
    <mergeCell ref="AW7:AW8"/>
    <mergeCell ref="AX7:AX8"/>
    <mergeCell ref="AY7:AY8"/>
    <mergeCell ref="AL7:AL10"/>
    <mergeCell ref="AM7:AM10"/>
    <mergeCell ref="AN7:AN10"/>
    <mergeCell ref="AO7:AO10"/>
    <mergeCell ref="AR7:AR8"/>
    <mergeCell ref="AS7:AS8"/>
    <mergeCell ref="AR9:AR18"/>
    <mergeCell ref="AS9:AS10"/>
    <mergeCell ref="AS17:AS18"/>
    <mergeCell ref="AT9:AT10"/>
    <mergeCell ref="AU9:AU10"/>
    <mergeCell ref="AV9:AV10"/>
    <mergeCell ref="AW9:AW10"/>
    <mergeCell ref="AX9:AX10"/>
    <mergeCell ref="AY9:AY10"/>
    <mergeCell ref="AS15:AS16"/>
    <mergeCell ref="AT15:AT16"/>
    <mergeCell ref="AU15:AU16"/>
    <mergeCell ref="AF7:AF10"/>
    <mergeCell ref="AG7:AG10"/>
    <mergeCell ref="AH7:AH10"/>
    <mergeCell ref="AI7:AI10"/>
    <mergeCell ref="AJ7:AJ10"/>
    <mergeCell ref="AK7:AK10"/>
    <mergeCell ref="Z7:Z10"/>
    <mergeCell ref="AA7:AA10"/>
    <mergeCell ref="AB7:AB10"/>
    <mergeCell ref="AC7:AC10"/>
    <mergeCell ref="AD7:AD10"/>
    <mergeCell ref="AE7:AE10"/>
    <mergeCell ref="T7:T10"/>
    <mergeCell ref="U7:U10"/>
    <mergeCell ref="V7:V10"/>
    <mergeCell ref="W7:W10"/>
    <mergeCell ref="X7:X10"/>
    <mergeCell ref="Y7:Y10"/>
    <mergeCell ref="N7:N10"/>
    <mergeCell ref="O7:O10"/>
    <mergeCell ref="P7:P10"/>
    <mergeCell ref="Q7:Q10"/>
    <mergeCell ref="R7:R10"/>
    <mergeCell ref="S7:S10"/>
    <mergeCell ref="H7:H10"/>
    <mergeCell ref="I7:I10"/>
    <mergeCell ref="J7:J10"/>
    <mergeCell ref="K7:K10"/>
    <mergeCell ref="L7:L10"/>
    <mergeCell ref="M7:M10"/>
    <mergeCell ref="A7:B10"/>
    <mergeCell ref="C7:C10"/>
    <mergeCell ref="D7:D10"/>
    <mergeCell ref="E7:E10"/>
    <mergeCell ref="F7:F10"/>
    <mergeCell ref="G7:G10"/>
    <mergeCell ref="AW3:BB5"/>
    <mergeCell ref="BF3:BG3"/>
    <mergeCell ref="AB5:AD5"/>
    <mergeCell ref="AE5:AK5"/>
    <mergeCell ref="BF5:BG5"/>
    <mergeCell ref="A1:E1"/>
    <mergeCell ref="A3:G5"/>
    <mergeCell ref="H3:Z5"/>
    <mergeCell ref="AS3:AV5"/>
    <mergeCell ref="G1:AJ2"/>
    <mergeCell ref="AM5:AO5"/>
  </mergeCells>
  <phoneticPr fontId="1"/>
  <conditionalFormatting sqref="B11:B30 E11:AJ30 F37:AJ49">
    <cfRule type="containsBlanks" dxfId="24" priority="14" stopIfTrue="1">
      <formula>LEN(TRIM(B11))=0</formula>
    </cfRule>
  </conditionalFormatting>
  <conditionalFormatting sqref="G33:AJ33">
    <cfRule type="containsBlanks" dxfId="23" priority="13" stopIfTrue="1">
      <formula>LEN(TRIM(G33))=0</formula>
    </cfRule>
  </conditionalFormatting>
  <conditionalFormatting sqref="G53:V53">
    <cfRule type="containsBlanks" dxfId="22" priority="12" stopIfTrue="1">
      <formula>LEN(TRIM(G53))=0</formula>
    </cfRule>
  </conditionalFormatting>
  <conditionalFormatting sqref="AE5 AM5">
    <cfRule type="containsBlanks" dxfId="21" priority="9" stopIfTrue="1">
      <formula>LEN(TRIM(AE5))=0</formula>
    </cfRule>
  </conditionalFormatting>
  <conditionalFormatting sqref="AU9:AU18 AS9:AS18 AS49:AS54 AU49:AU54 BF3 BF5">
    <cfRule type="containsBlanks" dxfId="20" priority="7">
      <formula>LEN(TRIM(AS3))=0</formula>
    </cfRule>
  </conditionalFormatting>
  <conditionalFormatting sqref="G36:AK36 G7:AK10">
    <cfRule type="expression" dxfId="19" priority="3" stopIfTrue="1">
      <formula>WEEKDAY(G7,1)=1</formula>
    </cfRule>
    <cfRule type="expression" dxfId="18" priority="11" stopIfTrue="1">
      <formula>WEEKDAY(G7,1)=7</formula>
    </cfRule>
  </conditionalFormatting>
  <conditionalFormatting sqref="G7:AJ10">
    <cfRule type="expression" dxfId="17" priority="10" stopIfTrue="1">
      <formula>COUNTIF(祝日1,G7)=1</formula>
    </cfRule>
  </conditionalFormatting>
  <conditionalFormatting sqref="G36:AJ36">
    <cfRule type="expression" dxfId="16" priority="2">
      <formula>COUNTIF(祝日1,G36)=1</formula>
    </cfRule>
  </conditionalFormatting>
  <conditionalFormatting sqref="AV9:AV18 AZ9:AZ18 BB9:BB18 BG9:BG18 AV49:AV54 BF49:BG54">
    <cfRule type="containsBlanks" dxfId="15" priority="1">
      <formula>LEN(TRIM(AV9))=0</formula>
    </cfRule>
  </conditionalFormatting>
  <dataValidations count="6">
    <dataValidation type="list" allowBlank="1" showInputMessage="1" showErrorMessage="1" sqref="B11:B30">
      <formula1>"TR,FW1,FW2,FW3,多技能"</formula1>
    </dataValidation>
    <dataValidation type="whole" operator="lessThanOrEqual" allowBlank="1" showInputMessage="1" showErrorMessage="1" error="月当たりの上限額は２万円となります。_x000a_（男性研修生は対象外）" sqref="BE983066:BF983095 BE65562:BF65591 BE131098:BF131127 BE196634:BF196663 BE262170:BF262199 BE327706:BF327735 BE393242:BF393271 BE458778:BF458807 BE524314:BF524343 BE589850:BF589879 BE655386:BF655415 BE720922:BF720951 BE786458:BF786487 BE851994:BF852023 BE917530:BF917559 BE19:BE54">
      <formula1>20000</formula1>
    </dataValidation>
    <dataValidation type="list" allowBlank="1" showInputMessage="1" showErrorMessage="1" sqref="WWP983084:WXT983096 KE37:LI49 UA37:VE49 ADW37:AFA49 ANS37:AOW49 AXO37:AYS49 BHK37:BIO49 BRG37:BSK49 CBC37:CCG49 CKY37:CMC49 CUU37:CVY49 DEQ37:DFU49 DOM37:DPQ49 DYI37:DZM49 EIE37:EJI49 ESA37:ETE49 FBW37:FDA49 FLS37:FMW49 FVO37:FWS49 GFK37:GGO49 GPG37:GQK49 GZC37:HAG49 HIY37:HKC49 HSU37:HTY49 ICQ37:IDU49 IMM37:INQ49 IWI37:IXM49 JGE37:JHI49 JQA37:JRE49 JZW37:KBA49 KJS37:KKW49 KTO37:KUS49 LDK37:LEO49 LNG37:LOK49 LXC37:LYG49 MGY37:MIC49 MQU37:MRY49 NAQ37:NBU49 NKM37:NLQ49 NUI37:NVM49 OEE37:OFI49 OOA37:OPE49 OXW37:OZA49 PHS37:PIW49 PRO37:PSS49 QBK37:QCO49 QLG37:QMK49 QVC37:QWG49 REY37:RGC49 ROU37:RPY49 RYQ37:RZU49 SIM37:SJQ49 SSI37:STM49 TCE37:TDI49 TMA37:TNE49 TVW37:TXA49 UFS37:UGW49 UPO37:UQS49 UZK37:VAO49 VJG37:VKK49 VTC37:VUG49 WCY37:WEC49 WMU37:WNY49 WWQ37:WXU49 F65580:AK65592 KD65580:LH65592 TZ65580:VD65592 ADV65580:AEZ65592 ANR65580:AOV65592 AXN65580:AYR65592 BHJ65580:BIN65592 BRF65580:BSJ65592 CBB65580:CCF65592 CKX65580:CMB65592 CUT65580:CVX65592 DEP65580:DFT65592 DOL65580:DPP65592 DYH65580:DZL65592 EID65580:EJH65592 ERZ65580:ETD65592 FBV65580:FCZ65592 FLR65580:FMV65592 FVN65580:FWR65592 GFJ65580:GGN65592 GPF65580:GQJ65592 GZB65580:HAF65592 HIX65580:HKB65592 HST65580:HTX65592 ICP65580:IDT65592 IML65580:INP65592 IWH65580:IXL65592 JGD65580:JHH65592 JPZ65580:JRD65592 JZV65580:KAZ65592 KJR65580:KKV65592 KTN65580:KUR65592 LDJ65580:LEN65592 LNF65580:LOJ65592 LXB65580:LYF65592 MGX65580:MIB65592 MQT65580:MRX65592 NAP65580:NBT65592 NKL65580:NLP65592 NUH65580:NVL65592 OED65580:OFH65592 ONZ65580:OPD65592 OXV65580:OYZ65592 PHR65580:PIV65592 PRN65580:PSR65592 QBJ65580:QCN65592 QLF65580:QMJ65592 QVB65580:QWF65592 REX65580:RGB65592 ROT65580:RPX65592 RYP65580:RZT65592 SIL65580:SJP65592 SSH65580:STL65592 TCD65580:TDH65592 TLZ65580:TND65592 TVV65580:TWZ65592 UFR65580:UGV65592 UPN65580:UQR65592 UZJ65580:VAN65592 VJF65580:VKJ65592 VTB65580:VUF65592 WCX65580:WEB65592 WMT65580:WNX65592 WWP65580:WXT65592 F131116:AK131128 KD131116:LH131128 TZ131116:VD131128 ADV131116:AEZ131128 ANR131116:AOV131128 AXN131116:AYR131128 BHJ131116:BIN131128 BRF131116:BSJ131128 CBB131116:CCF131128 CKX131116:CMB131128 CUT131116:CVX131128 DEP131116:DFT131128 DOL131116:DPP131128 DYH131116:DZL131128 EID131116:EJH131128 ERZ131116:ETD131128 FBV131116:FCZ131128 FLR131116:FMV131128 FVN131116:FWR131128 GFJ131116:GGN131128 GPF131116:GQJ131128 GZB131116:HAF131128 HIX131116:HKB131128 HST131116:HTX131128 ICP131116:IDT131128 IML131116:INP131128 IWH131116:IXL131128 JGD131116:JHH131128 JPZ131116:JRD131128 JZV131116:KAZ131128 KJR131116:KKV131128 KTN131116:KUR131128 LDJ131116:LEN131128 LNF131116:LOJ131128 LXB131116:LYF131128 MGX131116:MIB131128 MQT131116:MRX131128 NAP131116:NBT131128 NKL131116:NLP131128 NUH131116:NVL131128 OED131116:OFH131128 ONZ131116:OPD131128 OXV131116:OYZ131128 PHR131116:PIV131128 PRN131116:PSR131128 QBJ131116:QCN131128 QLF131116:QMJ131128 QVB131116:QWF131128 REX131116:RGB131128 ROT131116:RPX131128 RYP131116:RZT131128 SIL131116:SJP131128 SSH131116:STL131128 TCD131116:TDH131128 TLZ131116:TND131128 TVV131116:TWZ131128 UFR131116:UGV131128 UPN131116:UQR131128 UZJ131116:VAN131128 VJF131116:VKJ131128 VTB131116:VUF131128 WCX131116:WEB131128 WMT131116:WNX131128 WWP131116:WXT131128 F196652:AK196664 KD196652:LH196664 TZ196652:VD196664 ADV196652:AEZ196664 ANR196652:AOV196664 AXN196652:AYR196664 BHJ196652:BIN196664 BRF196652:BSJ196664 CBB196652:CCF196664 CKX196652:CMB196664 CUT196652:CVX196664 DEP196652:DFT196664 DOL196652:DPP196664 DYH196652:DZL196664 EID196652:EJH196664 ERZ196652:ETD196664 FBV196652:FCZ196664 FLR196652:FMV196664 FVN196652:FWR196664 GFJ196652:GGN196664 GPF196652:GQJ196664 GZB196652:HAF196664 HIX196652:HKB196664 HST196652:HTX196664 ICP196652:IDT196664 IML196652:INP196664 IWH196652:IXL196664 JGD196652:JHH196664 JPZ196652:JRD196664 JZV196652:KAZ196664 KJR196652:KKV196664 KTN196652:KUR196664 LDJ196652:LEN196664 LNF196652:LOJ196664 LXB196652:LYF196664 MGX196652:MIB196664 MQT196652:MRX196664 NAP196652:NBT196664 NKL196652:NLP196664 NUH196652:NVL196664 OED196652:OFH196664 ONZ196652:OPD196664 OXV196652:OYZ196664 PHR196652:PIV196664 PRN196652:PSR196664 QBJ196652:QCN196664 QLF196652:QMJ196664 QVB196652:QWF196664 REX196652:RGB196664 ROT196652:RPX196664 RYP196652:RZT196664 SIL196652:SJP196664 SSH196652:STL196664 TCD196652:TDH196664 TLZ196652:TND196664 TVV196652:TWZ196664 UFR196652:UGV196664 UPN196652:UQR196664 UZJ196652:VAN196664 VJF196652:VKJ196664 VTB196652:VUF196664 WCX196652:WEB196664 WMT196652:WNX196664 WWP196652:WXT196664 F262188:AK262200 KD262188:LH262200 TZ262188:VD262200 ADV262188:AEZ262200 ANR262188:AOV262200 AXN262188:AYR262200 BHJ262188:BIN262200 BRF262188:BSJ262200 CBB262188:CCF262200 CKX262188:CMB262200 CUT262188:CVX262200 DEP262188:DFT262200 DOL262188:DPP262200 DYH262188:DZL262200 EID262188:EJH262200 ERZ262188:ETD262200 FBV262188:FCZ262200 FLR262188:FMV262200 FVN262188:FWR262200 GFJ262188:GGN262200 GPF262188:GQJ262200 GZB262188:HAF262200 HIX262188:HKB262200 HST262188:HTX262200 ICP262188:IDT262200 IML262188:INP262200 IWH262188:IXL262200 JGD262188:JHH262200 JPZ262188:JRD262200 JZV262188:KAZ262200 KJR262188:KKV262200 KTN262188:KUR262200 LDJ262188:LEN262200 LNF262188:LOJ262200 LXB262188:LYF262200 MGX262188:MIB262200 MQT262188:MRX262200 NAP262188:NBT262200 NKL262188:NLP262200 NUH262188:NVL262200 OED262188:OFH262200 ONZ262188:OPD262200 OXV262188:OYZ262200 PHR262188:PIV262200 PRN262188:PSR262200 QBJ262188:QCN262200 QLF262188:QMJ262200 QVB262188:QWF262200 REX262188:RGB262200 ROT262188:RPX262200 RYP262188:RZT262200 SIL262188:SJP262200 SSH262188:STL262200 TCD262188:TDH262200 TLZ262188:TND262200 TVV262188:TWZ262200 UFR262188:UGV262200 UPN262188:UQR262200 UZJ262188:VAN262200 VJF262188:VKJ262200 VTB262188:VUF262200 WCX262188:WEB262200 WMT262188:WNX262200 WWP262188:WXT262200 F327724:AK327736 KD327724:LH327736 TZ327724:VD327736 ADV327724:AEZ327736 ANR327724:AOV327736 AXN327724:AYR327736 BHJ327724:BIN327736 BRF327724:BSJ327736 CBB327724:CCF327736 CKX327724:CMB327736 CUT327724:CVX327736 DEP327724:DFT327736 DOL327724:DPP327736 DYH327724:DZL327736 EID327724:EJH327736 ERZ327724:ETD327736 FBV327724:FCZ327736 FLR327724:FMV327736 FVN327724:FWR327736 GFJ327724:GGN327736 GPF327724:GQJ327736 GZB327724:HAF327736 HIX327724:HKB327736 HST327724:HTX327736 ICP327724:IDT327736 IML327724:INP327736 IWH327724:IXL327736 JGD327724:JHH327736 JPZ327724:JRD327736 JZV327724:KAZ327736 KJR327724:KKV327736 KTN327724:KUR327736 LDJ327724:LEN327736 LNF327724:LOJ327736 LXB327724:LYF327736 MGX327724:MIB327736 MQT327724:MRX327736 NAP327724:NBT327736 NKL327724:NLP327736 NUH327724:NVL327736 OED327724:OFH327736 ONZ327724:OPD327736 OXV327724:OYZ327736 PHR327724:PIV327736 PRN327724:PSR327736 QBJ327724:QCN327736 QLF327724:QMJ327736 QVB327724:QWF327736 REX327724:RGB327736 ROT327724:RPX327736 RYP327724:RZT327736 SIL327724:SJP327736 SSH327724:STL327736 TCD327724:TDH327736 TLZ327724:TND327736 TVV327724:TWZ327736 UFR327724:UGV327736 UPN327724:UQR327736 UZJ327724:VAN327736 VJF327724:VKJ327736 VTB327724:VUF327736 WCX327724:WEB327736 WMT327724:WNX327736 WWP327724:WXT327736 F393260:AK393272 KD393260:LH393272 TZ393260:VD393272 ADV393260:AEZ393272 ANR393260:AOV393272 AXN393260:AYR393272 BHJ393260:BIN393272 BRF393260:BSJ393272 CBB393260:CCF393272 CKX393260:CMB393272 CUT393260:CVX393272 DEP393260:DFT393272 DOL393260:DPP393272 DYH393260:DZL393272 EID393260:EJH393272 ERZ393260:ETD393272 FBV393260:FCZ393272 FLR393260:FMV393272 FVN393260:FWR393272 GFJ393260:GGN393272 GPF393260:GQJ393272 GZB393260:HAF393272 HIX393260:HKB393272 HST393260:HTX393272 ICP393260:IDT393272 IML393260:INP393272 IWH393260:IXL393272 JGD393260:JHH393272 JPZ393260:JRD393272 JZV393260:KAZ393272 KJR393260:KKV393272 KTN393260:KUR393272 LDJ393260:LEN393272 LNF393260:LOJ393272 LXB393260:LYF393272 MGX393260:MIB393272 MQT393260:MRX393272 NAP393260:NBT393272 NKL393260:NLP393272 NUH393260:NVL393272 OED393260:OFH393272 ONZ393260:OPD393272 OXV393260:OYZ393272 PHR393260:PIV393272 PRN393260:PSR393272 QBJ393260:QCN393272 QLF393260:QMJ393272 QVB393260:QWF393272 REX393260:RGB393272 ROT393260:RPX393272 RYP393260:RZT393272 SIL393260:SJP393272 SSH393260:STL393272 TCD393260:TDH393272 TLZ393260:TND393272 TVV393260:TWZ393272 UFR393260:UGV393272 UPN393260:UQR393272 UZJ393260:VAN393272 VJF393260:VKJ393272 VTB393260:VUF393272 WCX393260:WEB393272 WMT393260:WNX393272 WWP393260:WXT393272 F458796:AK458808 KD458796:LH458808 TZ458796:VD458808 ADV458796:AEZ458808 ANR458796:AOV458808 AXN458796:AYR458808 BHJ458796:BIN458808 BRF458796:BSJ458808 CBB458796:CCF458808 CKX458796:CMB458808 CUT458796:CVX458808 DEP458796:DFT458808 DOL458796:DPP458808 DYH458796:DZL458808 EID458796:EJH458808 ERZ458796:ETD458808 FBV458796:FCZ458808 FLR458796:FMV458808 FVN458796:FWR458808 GFJ458796:GGN458808 GPF458796:GQJ458808 GZB458796:HAF458808 HIX458796:HKB458808 HST458796:HTX458808 ICP458796:IDT458808 IML458796:INP458808 IWH458796:IXL458808 JGD458796:JHH458808 JPZ458796:JRD458808 JZV458796:KAZ458808 KJR458796:KKV458808 KTN458796:KUR458808 LDJ458796:LEN458808 LNF458796:LOJ458808 LXB458796:LYF458808 MGX458796:MIB458808 MQT458796:MRX458808 NAP458796:NBT458808 NKL458796:NLP458808 NUH458796:NVL458808 OED458796:OFH458808 ONZ458796:OPD458808 OXV458796:OYZ458808 PHR458796:PIV458808 PRN458796:PSR458808 QBJ458796:QCN458808 QLF458796:QMJ458808 QVB458796:QWF458808 REX458796:RGB458808 ROT458796:RPX458808 RYP458796:RZT458808 SIL458796:SJP458808 SSH458796:STL458808 TCD458796:TDH458808 TLZ458796:TND458808 TVV458796:TWZ458808 UFR458796:UGV458808 UPN458796:UQR458808 UZJ458796:VAN458808 VJF458796:VKJ458808 VTB458796:VUF458808 WCX458796:WEB458808 WMT458796:WNX458808 WWP458796:WXT458808 F524332:AK524344 KD524332:LH524344 TZ524332:VD524344 ADV524332:AEZ524344 ANR524332:AOV524344 AXN524332:AYR524344 BHJ524332:BIN524344 BRF524332:BSJ524344 CBB524332:CCF524344 CKX524332:CMB524344 CUT524332:CVX524344 DEP524332:DFT524344 DOL524332:DPP524344 DYH524332:DZL524344 EID524332:EJH524344 ERZ524332:ETD524344 FBV524332:FCZ524344 FLR524332:FMV524344 FVN524332:FWR524344 GFJ524332:GGN524344 GPF524332:GQJ524344 GZB524332:HAF524344 HIX524332:HKB524344 HST524332:HTX524344 ICP524332:IDT524344 IML524332:INP524344 IWH524332:IXL524344 JGD524332:JHH524344 JPZ524332:JRD524344 JZV524332:KAZ524344 KJR524332:KKV524344 KTN524332:KUR524344 LDJ524332:LEN524344 LNF524332:LOJ524344 LXB524332:LYF524344 MGX524332:MIB524344 MQT524332:MRX524344 NAP524332:NBT524344 NKL524332:NLP524344 NUH524332:NVL524344 OED524332:OFH524344 ONZ524332:OPD524344 OXV524332:OYZ524344 PHR524332:PIV524344 PRN524332:PSR524344 QBJ524332:QCN524344 QLF524332:QMJ524344 QVB524332:QWF524344 REX524332:RGB524344 ROT524332:RPX524344 RYP524332:RZT524344 SIL524332:SJP524344 SSH524332:STL524344 TCD524332:TDH524344 TLZ524332:TND524344 TVV524332:TWZ524344 UFR524332:UGV524344 UPN524332:UQR524344 UZJ524332:VAN524344 VJF524332:VKJ524344 VTB524332:VUF524344 WCX524332:WEB524344 WMT524332:WNX524344 WWP524332:WXT524344 F589868:AK589880 KD589868:LH589880 TZ589868:VD589880 ADV589868:AEZ589880 ANR589868:AOV589880 AXN589868:AYR589880 BHJ589868:BIN589880 BRF589868:BSJ589880 CBB589868:CCF589880 CKX589868:CMB589880 CUT589868:CVX589880 DEP589868:DFT589880 DOL589868:DPP589880 DYH589868:DZL589880 EID589868:EJH589880 ERZ589868:ETD589880 FBV589868:FCZ589880 FLR589868:FMV589880 FVN589868:FWR589880 GFJ589868:GGN589880 GPF589868:GQJ589880 GZB589868:HAF589880 HIX589868:HKB589880 HST589868:HTX589880 ICP589868:IDT589880 IML589868:INP589880 IWH589868:IXL589880 JGD589868:JHH589880 JPZ589868:JRD589880 JZV589868:KAZ589880 KJR589868:KKV589880 KTN589868:KUR589880 LDJ589868:LEN589880 LNF589868:LOJ589880 LXB589868:LYF589880 MGX589868:MIB589880 MQT589868:MRX589880 NAP589868:NBT589880 NKL589868:NLP589880 NUH589868:NVL589880 OED589868:OFH589880 ONZ589868:OPD589880 OXV589868:OYZ589880 PHR589868:PIV589880 PRN589868:PSR589880 QBJ589868:QCN589880 QLF589868:QMJ589880 QVB589868:QWF589880 REX589868:RGB589880 ROT589868:RPX589880 RYP589868:RZT589880 SIL589868:SJP589880 SSH589868:STL589880 TCD589868:TDH589880 TLZ589868:TND589880 TVV589868:TWZ589880 UFR589868:UGV589880 UPN589868:UQR589880 UZJ589868:VAN589880 VJF589868:VKJ589880 VTB589868:VUF589880 WCX589868:WEB589880 WMT589868:WNX589880 WWP589868:WXT589880 F655404:AK655416 KD655404:LH655416 TZ655404:VD655416 ADV655404:AEZ655416 ANR655404:AOV655416 AXN655404:AYR655416 BHJ655404:BIN655416 BRF655404:BSJ655416 CBB655404:CCF655416 CKX655404:CMB655416 CUT655404:CVX655416 DEP655404:DFT655416 DOL655404:DPP655416 DYH655404:DZL655416 EID655404:EJH655416 ERZ655404:ETD655416 FBV655404:FCZ655416 FLR655404:FMV655416 FVN655404:FWR655416 GFJ655404:GGN655416 GPF655404:GQJ655416 GZB655404:HAF655416 HIX655404:HKB655416 HST655404:HTX655416 ICP655404:IDT655416 IML655404:INP655416 IWH655404:IXL655416 JGD655404:JHH655416 JPZ655404:JRD655416 JZV655404:KAZ655416 KJR655404:KKV655416 KTN655404:KUR655416 LDJ655404:LEN655416 LNF655404:LOJ655416 LXB655404:LYF655416 MGX655404:MIB655416 MQT655404:MRX655416 NAP655404:NBT655416 NKL655404:NLP655416 NUH655404:NVL655416 OED655404:OFH655416 ONZ655404:OPD655416 OXV655404:OYZ655416 PHR655404:PIV655416 PRN655404:PSR655416 QBJ655404:QCN655416 QLF655404:QMJ655416 QVB655404:QWF655416 REX655404:RGB655416 ROT655404:RPX655416 RYP655404:RZT655416 SIL655404:SJP655416 SSH655404:STL655416 TCD655404:TDH655416 TLZ655404:TND655416 TVV655404:TWZ655416 UFR655404:UGV655416 UPN655404:UQR655416 UZJ655404:VAN655416 VJF655404:VKJ655416 VTB655404:VUF655416 WCX655404:WEB655416 WMT655404:WNX655416 WWP655404:WXT655416 F720940:AK720952 KD720940:LH720952 TZ720940:VD720952 ADV720940:AEZ720952 ANR720940:AOV720952 AXN720940:AYR720952 BHJ720940:BIN720952 BRF720940:BSJ720952 CBB720940:CCF720952 CKX720940:CMB720952 CUT720940:CVX720952 DEP720940:DFT720952 DOL720940:DPP720952 DYH720940:DZL720952 EID720940:EJH720952 ERZ720940:ETD720952 FBV720940:FCZ720952 FLR720940:FMV720952 FVN720940:FWR720952 GFJ720940:GGN720952 GPF720940:GQJ720952 GZB720940:HAF720952 HIX720940:HKB720952 HST720940:HTX720952 ICP720940:IDT720952 IML720940:INP720952 IWH720940:IXL720952 JGD720940:JHH720952 JPZ720940:JRD720952 JZV720940:KAZ720952 KJR720940:KKV720952 KTN720940:KUR720952 LDJ720940:LEN720952 LNF720940:LOJ720952 LXB720940:LYF720952 MGX720940:MIB720952 MQT720940:MRX720952 NAP720940:NBT720952 NKL720940:NLP720952 NUH720940:NVL720952 OED720940:OFH720952 ONZ720940:OPD720952 OXV720940:OYZ720952 PHR720940:PIV720952 PRN720940:PSR720952 QBJ720940:QCN720952 QLF720940:QMJ720952 QVB720940:QWF720952 REX720940:RGB720952 ROT720940:RPX720952 RYP720940:RZT720952 SIL720940:SJP720952 SSH720940:STL720952 TCD720940:TDH720952 TLZ720940:TND720952 TVV720940:TWZ720952 UFR720940:UGV720952 UPN720940:UQR720952 UZJ720940:VAN720952 VJF720940:VKJ720952 VTB720940:VUF720952 WCX720940:WEB720952 WMT720940:WNX720952 WWP720940:WXT720952 F786476:AK786488 KD786476:LH786488 TZ786476:VD786488 ADV786476:AEZ786488 ANR786476:AOV786488 AXN786476:AYR786488 BHJ786476:BIN786488 BRF786476:BSJ786488 CBB786476:CCF786488 CKX786476:CMB786488 CUT786476:CVX786488 DEP786476:DFT786488 DOL786476:DPP786488 DYH786476:DZL786488 EID786476:EJH786488 ERZ786476:ETD786488 FBV786476:FCZ786488 FLR786476:FMV786488 FVN786476:FWR786488 GFJ786476:GGN786488 GPF786476:GQJ786488 GZB786476:HAF786488 HIX786476:HKB786488 HST786476:HTX786488 ICP786476:IDT786488 IML786476:INP786488 IWH786476:IXL786488 JGD786476:JHH786488 JPZ786476:JRD786488 JZV786476:KAZ786488 KJR786476:KKV786488 KTN786476:KUR786488 LDJ786476:LEN786488 LNF786476:LOJ786488 LXB786476:LYF786488 MGX786476:MIB786488 MQT786476:MRX786488 NAP786476:NBT786488 NKL786476:NLP786488 NUH786476:NVL786488 OED786476:OFH786488 ONZ786476:OPD786488 OXV786476:OYZ786488 PHR786476:PIV786488 PRN786476:PSR786488 QBJ786476:QCN786488 QLF786476:QMJ786488 QVB786476:QWF786488 REX786476:RGB786488 ROT786476:RPX786488 RYP786476:RZT786488 SIL786476:SJP786488 SSH786476:STL786488 TCD786476:TDH786488 TLZ786476:TND786488 TVV786476:TWZ786488 UFR786476:UGV786488 UPN786476:UQR786488 UZJ786476:VAN786488 VJF786476:VKJ786488 VTB786476:VUF786488 WCX786476:WEB786488 WMT786476:WNX786488 WWP786476:WXT786488 F852012:AK852024 KD852012:LH852024 TZ852012:VD852024 ADV852012:AEZ852024 ANR852012:AOV852024 AXN852012:AYR852024 BHJ852012:BIN852024 BRF852012:BSJ852024 CBB852012:CCF852024 CKX852012:CMB852024 CUT852012:CVX852024 DEP852012:DFT852024 DOL852012:DPP852024 DYH852012:DZL852024 EID852012:EJH852024 ERZ852012:ETD852024 FBV852012:FCZ852024 FLR852012:FMV852024 FVN852012:FWR852024 GFJ852012:GGN852024 GPF852012:GQJ852024 GZB852012:HAF852024 HIX852012:HKB852024 HST852012:HTX852024 ICP852012:IDT852024 IML852012:INP852024 IWH852012:IXL852024 JGD852012:JHH852024 JPZ852012:JRD852024 JZV852012:KAZ852024 KJR852012:KKV852024 KTN852012:KUR852024 LDJ852012:LEN852024 LNF852012:LOJ852024 LXB852012:LYF852024 MGX852012:MIB852024 MQT852012:MRX852024 NAP852012:NBT852024 NKL852012:NLP852024 NUH852012:NVL852024 OED852012:OFH852024 ONZ852012:OPD852024 OXV852012:OYZ852024 PHR852012:PIV852024 PRN852012:PSR852024 QBJ852012:QCN852024 QLF852012:QMJ852024 QVB852012:QWF852024 REX852012:RGB852024 ROT852012:RPX852024 RYP852012:RZT852024 SIL852012:SJP852024 SSH852012:STL852024 TCD852012:TDH852024 TLZ852012:TND852024 TVV852012:TWZ852024 UFR852012:UGV852024 UPN852012:UQR852024 UZJ852012:VAN852024 VJF852012:VKJ852024 VTB852012:VUF852024 WCX852012:WEB852024 WMT852012:WNX852024 WWP852012:WXT852024 F917548:AK917560 KD917548:LH917560 TZ917548:VD917560 ADV917548:AEZ917560 ANR917548:AOV917560 AXN917548:AYR917560 BHJ917548:BIN917560 BRF917548:BSJ917560 CBB917548:CCF917560 CKX917548:CMB917560 CUT917548:CVX917560 DEP917548:DFT917560 DOL917548:DPP917560 DYH917548:DZL917560 EID917548:EJH917560 ERZ917548:ETD917560 FBV917548:FCZ917560 FLR917548:FMV917560 FVN917548:FWR917560 GFJ917548:GGN917560 GPF917548:GQJ917560 GZB917548:HAF917560 HIX917548:HKB917560 HST917548:HTX917560 ICP917548:IDT917560 IML917548:INP917560 IWH917548:IXL917560 JGD917548:JHH917560 JPZ917548:JRD917560 JZV917548:KAZ917560 KJR917548:KKV917560 KTN917548:KUR917560 LDJ917548:LEN917560 LNF917548:LOJ917560 LXB917548:LYF917560 MGX917548:MIB917560 MQT917548:MRX917560 NAP917548:NBT917560 NKL917548:NLP917560 NUH917548:NVL917560 OED917548:OFH917560 ONZ917548:OPD917560 OXV917548:OYZ917560 PHR917548:PIV917560 PRN917548:PSR917560 QBJ917548:QCN917560 QLF917548:QMJ917560 QVB917548:QWF917560 REX917548:RGB917560 ROT917548:RPX917560 RYP917548:RZT917560 SIL917548:SJP917560 SSH917548:STL917560 TCD917548:TDH917560 TLZ917548:TND917560 TVV917548:TWZ917560 UFR917548:UGV917560 UPN917548:UQR917560 UZJ917548:VAN917560 VJF917548:VKJ917560 VTB917548:VUF917560 WCX917548:WEB917560 WMT917548:WNX917560 WWP917548:WXT917560 F983084:AK983096 KD983084:LH983096 TZ983084:VD983096 ADV983084:AEZ983096 ANR983084:AOV983096 AXN983084:AYR983096 BHJ983084:BIN983096 BRF983084:BSJ983096 CBB983084:CCF983096 CKX983084:CMB983096 CUT983084:CVX983096 DEP983084:DFT983096 DOL983084:DPP983096 DYH983084:DZL983096 EID983084:EJH983096 ERZ983084:ETD983096 FBV983084:FCZ983096 FLR983084:FMV983096 FVN983084:FWR983096 GFJ983084:GGN983096 GPF983084:GQJ983096 GZB983084:HAF983096 HIX983084:HKB983096 HST983084:HTX983096 ICP983084:IDT983096 IML983084:INP983096 IWH983084:IXL983096 JGD983084:JHH983096 JPZ983084:JRD983096 JZV983084:KAZ983096 KJR983084:KKV983096 KTN983084:KUR983096 LDJ983084:LEN983096 LNF983084:LOJ983096 LXB983084:LYF983096 MGX983084:MIB983096 MQT983084:MRX983096 NAP983084:NBT983096 NKL983084:NLP983096 NUH983084:NVL983096 OED983084:OFH983096 ONZ983084:OPD983096 OXV983084:OYZ983096 PHR983084:PIV983096 PRN983084:PSR983096 QBJ983084:QCN983096 QLF983084:QMJ983096 QVB983084:QWF983096 REX983084:RGB983096 ROT983084:RPX983096 RYP983084:RZT983096 SIL983084:SJP983096 SSH983084:STL983096 TCD983084:TDH983096 TLZ983084:TND983096 TVV983084:TWZ983096 UFR983084:UGV983096 UPN983084:UQR983096 UZJ983084:VAN983096 VJF983084:VKJ983096 VTB983084:VUF983096 WCX983084:WEB983096 WMT983084:WNX983096 G37:AK49">
      <formula1>"出"</formula1>
    </dataValidation>
    <dataValidation type="list" allowBlank="1" showInputMessage="1" showErrorMessage="1" sqref="WWP983058:WXT983077 KE11:LI30 UA11:VE30 ADW11:AFA30 ANS11:AOW30 AXO11:AYS30 BHK11:BIO30 BRG11:BSK30 CBC11:CCG30 CKY11:CMC30 CUU11:CVY30 DEQ11:DFU30 DOM11:DPQ30 DYI11:DZM30 EIE11:EJI30 ESA11:ETE30 FBW11:FDA30 FLS11:FMW30 FVO11:FWS30 GFK11:GGO30 GPG11:GQK30 GZC11:HAG30 HIY11:HKC30 HSU11:HTY30 ICQ11:IDU30 IMM11:INQ30 IWI11:IXM30 JGE11:JHI30 JQA11:JRE30 JZW11:KBA30 KJS11:KKW30 KTO11:KUS30 LDK11:LEO30 LNG11:LOK30 LXC11:LYG30 MGY11:MIC30 MQU11:MRY30 NAQ11:NBU30 NKM11:NLQ30 NUI11:NVM30 OEE11:OFI30 OOA11:OPE30 OXW11:OZA30 PHS11:PIW30 PRO11:PSS30 QBK11:QCO30 QLG11:QMK30 QVC11:QWG30 REY11:RGC30 ROU11:RPY30 RYQ11:RZU30 SIM11:SJQ30 SSI11:STM30 TCE11:TDI30 TMA11:TNE30 TVW11:TXA30 UFS11:UGW30 UPO11:UQS30 UZK11:VAO30 VJG11:VKK30 VTC11:VUG30 WCY11:WEC30 WMU11:WNY30 WWQ11:WXU30 F65554:AK65573 KD65554:LH65573 TZ65554:VD65573 ADV65554:AEZ65573 ANR65554:AOV65573 AXN65554:AYR65573 BHJ65554:BIN65573 BRF65554:BSJ65573 CBB65554:CCF65573 CKX65554:CMB65573 CUT65554:CVX65573 DEP65554:DFT65573 DOL65554:DPP65573 DYH65554:DZL65573 EID65554:EJH65573 ERZ65554:ETD65573 FBV65554:FCZ65573 FLR65554:FMV65573 FVN65554:FWR65573 GFJ65554:GGN65573 GPF65554:GQJ65573 GZB65554:HAF65573 HIX65554:HKB65573 HST65554:HTX65573 ICP65554:IDT65573 IML65554:INP65573 IWH65554:IXL65573 JGD65554:JHH65573 JPZ65554:JRD65573 JZV65554:KAZ65573 KJR65554:KKV65573 KTN65554:KUR65573 LDJ65554:LEN65573 LNF65554:LOJ65573 LXB65554:LYF65573 MGX65554:MIB65573 MQT65554:MRX65573 NAP65554:NBT65573 NKL65554:NLP65573 NUH65554:NVL65573 OED65554:OFH65573 ONZ65554:OPD65573 OXV65554:OYZ65573 PHR65554:PIV65573 PRN65554:PSR65573 QBJ65554:QCN65573 QLF65554:QMJ65573 QVB65554:QWF65573 REX65554:RGB65573 ROT65554:RPX65573 RYP65554:RZT65573 SIL65554:SJP65573 SSH65554:STL65573 TCD65554:TDH65573 TLZ65554:TND65573 TVV65554:TWZ65573 UFR65554:UGV65573 UPN65554:UQR65573 UZJ65554:VAN65573 VJF65554:VKJ65573 VTB65554:VUF65573 WCX65554:WEB65573 WMT65554:WNX65573 WWP65554:WXT65573 F131090:AK131109 KD131090:LH131109 TZ131090:VD131109 ADV131090:AEZ131109 ANR131090:AOV131109 AXN131090:AYR131109 BHJ131090:BIN131109 BRF131090:BSJ131109 CBB131090:CCF131109 CKX131090:CMB131109 CUT131090:CVX131109 DEP131090:DFT131109 DOL131090:DPP131109 DYH131090:DZL131109 EID131090:EJH131109 ERZ131090:ETD131109 FBV131090:FCZ131109 FLR131090:FMV131109 FVN131090:FWR131109 GFJ131090:GGN131109 GPF131090:GQJ131109 GZB131090:HAF131109 HIX131090:HKB131109 HST131090:HTX131109 ICP131090:IDT131109 IML131090:INP131109 IWH131090:IXL131109 JGD131090:JHH131109 JPZ131090:JRD131109 JZV131090:KAZ131109 KJR131090:KKV131109 KTN131090:KUR131109 LDJ131090:LEN131109 LNF131090:LOJ131109 LXB131090:LYF131109 MGX131090:MIB131109 MQT131090:MRX131109 NAP131090:NBT131109 NKL131090:NLP131109 NUH131090:NVL131109 OED131090:OFH131109 ONZ131090:OPD131109 OXV131090:OYZ131109 PHR131090:PIV131109 PRN131090:PSR131109 QBJ131090:QCN131109 QLF131090:QMJ131109 QVB131090:QWF131109 REX131090:RGB131109 ROT131090:RPX131109 RYP131090:RZT131109 SIL131090:SJP131109 SSH131090:STL131109 TCD131090:TDH131109 TLZ131090:TND131109 TVV131090:TWZ131109 UFR131090:UGV131109 UPN131090:UQR131109 UZJ131090:VAN131109 VJF131090:VKJ131109 VTB131090:VUF131109 WCX131090:WEB131109 WMT131090:WNX131109 WWP131090:WXT131109 F196626:AK196645 KD196626:LH196645 TZ196626:VD196645 ADV196626:AEZ196645 ANR196626:AOV196645 AXN196626:AYR196645 BHJ196626:BIN196645 BRF196626:BSJ196645 CBB196626:CCF196645 CKX196626:CMB196645 CUT196626:CVX196645 DEP196626:DFT196645 DOL196626:DPP196645 DYH196626:DZL196645 EID196626:EJH196645 ERZ196626:ETD196645 FBV196626:FCZ196645 FLR196626:FMV196645 FVN196626:FWR196645 GFJ196626:GGN196645 GPF196626:GQJ196645 GZB196626:HAF196645 HIX196626:HKB196645 HST196626:HTX196645 ICP196626:IDT196645 IML196626:INP196645 IWH196626:IXL196645 JGD196626:JHH196645 JPZ196626:JRD196645 JZV196626:KAZ196645 KJR196626:KKV196645 KTN196626:KUR196645 LDJ196626:LEN196645 LNF196626:LOJ196645 LXB196626:LYF196645 MGX196626:MIB196645 MQT196626:MRX196645 NAP196626:NBT196645 NKL196626:NLP196645 NUH196626:NVL196645 OED196626:OFH196645 ONZ196626:OPD196645 OXV196626:OYZ196645 PHR196626:PIV196645 PRN196626:PSR196645 QBJ196626:QCN196645 QLF196626:QMJ196645 QVB196626:QWF196645 REX196626:RGB196645 ROT196626:RPX196645 RYP196626:RZT196645 SIL196626:SJP196645 SSH196626:STL196645 TCD196626:TDH196645 TLZ196626:TND196645 TVV196626:TWZ196645 UFR196626:UGV196645 UPN196626:UQR196645 UZJ196626:VAN196645 VJF196626:VKJ196645 VTB196626:VUF196645 WCX196626:WEB196645 WMT196626:WNX196645 WWP196626:WXT196645 F262162:AK262181 KD262162:LH262181 TZ262162:VD262181 ADV262162:AEZ262181 ANR262162:AOV262181 AXN262162:AYR262181 BHJ262162:BIN262181 BRF262162:BSJ262181 CBB262162:CCF262181 CKX262162:CMB262181 CUT262162:CVX262181 DEP262162:DFT262181 DOL262162:DPP262181 DYH262162:DZL262181 EID262162:EJH262181 ERZ262162:ETD262181 FBV262162:FCZ262181 FLR262162:FMV262181 FVN262162:FWR262181 GFJ262162:GGN262181 GPF262162:GQJ262181 GZB262162:HAF262181 HIX262162:HKB262181 HST262162:HTX262181 ICP262162:IDT262181 IML262162:INP262181 IWH262162:IXL262181 JGD262162:JHH262181 JPZ262162:JRD262181 JZV262162:KAZ262181 KJR262162:KKV262181 KTN262162:KUR262181 LDJ262162:LEN262181 LNF262162:LOJ262181 LXB262162:LYF262181 MGX262162:MIB262181 MQT262162:MRX262181 NAP262162:NBT262181 NKL262162:NLP262181 NUH262162:NVL262181 OED262162:OFH262181 ONZ262162:OPD262181 OXV262162:OYZ262181 PHR262162:PIV262181 PRN262162:PSR262181 QBJ262162:QCN262181 QLF262162:QMJ262181 QVB262162:QWF262181 REX262162:RGB262181 ROT262162:RPX262181 RYP262162:RZT262181 SIL262162:SJP262181 SSH262162:STL262181 TCD262162:TDH262181 TLZ262162:TND262181 TVV262162:TWZ262181 UFR262162:UGV262181 UPN262162:UQR262181 UZJ262162:VAN262181 VJF262162:VKJ262181 VTB262162:VUF262181 WCX262162:WEB262181 WMT262162:WNX262181 WWP262162:WXT262181 F327698:AK327717 KD327698:LH327717 TZ327698:VD327717 ADV327698:AEZ327717 ANR327698:AOV327717 AXN327698:AYR327717 BHJ327698:BIN327717 BRF327698:BSJ327717 CBB327698:CCF327717 CKX327698:CMB327717 CUT327698:CVX327717 DEP327698:DFT327717 DOL327698:DPP327717 DYH327698:DZL327717 EID327698:EJH327717 ERZ327698:ETD327717 FBV327698:FCZ327717 FLR327698:FMV327717 FVN327698:FWR327717 GFJ327698:GGN327717 GPF327698:GQJ327717 GZB327698:HAF327717 HIX327698:HKB327717 HST327698:HTX327717 ICP327698:IDT327717 IML327698:INP327717 IWH327698:IXL327717 JGD327698:JHH327717 JPZ327698:JRD327717 JZV327698:KAZ327717 KJR327698:KKV327717 KTN327698:KUR327717 LDJ327698:LEN327717 LNF327698:LOJ327717 LXB327698:LYF327717 MGX327698:MIB327717 MQT327698:MRX327717 NAP327698:NBT327717 NKL327698:NLP327717 NUH327698:NVL327717 OED327698:OFH327717 ONZ327698:OPD327717 OXV327698:OYZ327717 PHR327698:PIV327717 PRN327698:PSR327717 QBJ327698:QCN327717 QLF327698:QMJ327717 QVB327698:QWF327717 REX327698:RGB327717 ROT327698:RPX327717 RYP327698:RZT327717 SIL327698:SJP327717 SSH327698:STL327717 TCD327698:TDH327717 TLZ327698:TND327717 TVV327698:TWZ327717 UFR327698:UGV327717 UPN327698:UQR327717 UZJ327698:VAN327717 VJF327698:VKJ327717 VTB327698:VUF327717 WCX327698:WEB327717 WMT327698:WNX327717 WWP327698:WXT327717 F393234:AK393253 KD393234:LH393253 TZ393234:VD393253 ADV393234:AEZ393253 ANR393234:AOV393253 AXN393234:AYR393253 BHJ393234:BIN393253 BRF393234:BSJ393253 CBB393234:CCF393253 CKX393234:CMB393253 CUT393234:CVX393253 DEP393234:DFT393253 DOL393234:DPP393253 DYH393234:DZL393253 EID393234:EJH393253 ERZ393234:ETD393253 FBV393234:FCZ393253 FLR393234:FMV393253 FVN393234:FWR393253 GFJ393234:GGN393253 GPF393234:GQJ393253 GZB393234:HAF393253 HIX393234:HKB393253 HST393234:HTX393253 ICP393234:IDT393253 IML393234:INP393253 IWH393234:IXL393253 JGD393234:JHH393253 JPZ393234:JRD393253 JZV393234:KAZ393253 KJR393234:KKV393253 KTN393234:KUR393253 LDJ393234:LEN393253 LNF393234:LOJ393253 LXB393234:LYF393253 MGX393234:MIB393253 MQT393234:MRX393253 NAP393234:NBT393253 NKL393234:NLP393253 NUH393234:NVL393253 OED393234:OFH393253 ONZ393234:OPD393253 OXV393234:OYZ393253 PHR393234:PIV393253 PRN393234:PSR393253 QBJ393234:QCN393253 QLF393234:QMJ393253 QVB393234:QWF393253 REX393234:RGB393253 ROT393234:RPX393253 RYP393234:RZT393253 SIL393234:SJP393253 SSH393234:STL393253 TCD393234:TDH393253 TLZ393234:TND393253 TVV393234:TWZ393253 UFR393234:UGV393253 UPN393234:UQR393253 UZJ393234:VAN393253 VJF393234:VKJ393253 VTB393234:VUF393253 WCX393234:WEB393253 WMT393234:WNX393253 WWP393234:WXT393253 F458770:AK458789 KD458770:LH458789 TZ458770:VD458789 ADV458770:AEZ458789 ANR458770:AOV458789 AXN458770:AYR458789 BHJ458770:BIN458789 BRF458770:BSJ458789 CBB458770:CCF458789 CKX458770:CMB458789 CUT458770:CVX458789 DEP458770:DFT458789 DOL458770:DPP458789 DYH458770:DZL458789 EID458770:EJH458789 ERZ458770:ETD458789 FBV458770:FCZ458789 FLR458770:FMV458789 FVN458770:FWR458789 GFJ458770:GGN458789 GPF458770:GQJ458789 GZB458770:HAF458789 HIX458770:HKB458789 HST458770:HTX458789 ICP458770:IDT458789 IML458770:INP458789 IWH458770:IXL458789 JGD458770:JHH458789 JPZ458770:JRD458789 JZV458770:KAZ458789 KJR458770:KKV458789 KTN458770:KUR458789 LDJ458770:LEN458789 LNF458770:LOJ458789 LXB458770:LYF458789 MGX458770:MIB458789 MQT458770:MRX458789 NAP458770:NBT458789 NKL458770:NLP458789 NUH458770:NVL458789 OED458770:OFH458789 ONZ458770:OPD458789 OXV458770:OYZ458789 PHR458770:PIV458789 PRN458770:PSR458789 QBJ458770:QCN458789 QLF458770:QMJ458789 QVB458770:QWF458789 REX458770:RGB458789 ROT458770:RPX458789 RYP458770:RZT458789 SIL458770:SJP458789 SSH458770:STL458789 TCD458770:TDH458789 TLZ458770:TND458789 TVV458770:TWZ458789 UFR458770:UGV458789 UPN458770:UQR458789 UZJ458770:VAN458789 VJF458770:VKJ458789 VTB458770:VUF458789 WCX458770:WEB458789 WMT458770:WNX458789 WWP458770:WXT458789 F524306:AK524325 KD524306:LH524325 TZ524306:VD524325 ADV524306:AEZ524325 ANR524306:AOV524325 AXN524306:AYR524325 BHJ524306:BIN524325 BRF524306:BSJ524325 CBB524306:CCF524325 CKX524306:CMB524325 CUT524306:CVX524325 DEP524306:DFT524325 DOL524306:DPP524325 DYH524306:DZL524325 EID524306:EJH524325 ERZ524306:ETD524325 FBV524306:FCZ524325 FLR524306:FMV524325 FVN524306:FWR524325 GFJ524306:GGN524325 GPF524306:GQJ524325 GZB524306:HAF524325 HIX524306:HKB524325 HST524306:HTX524325 ICP524306:IDT524325 IML524306:INP524325 IWH524306:IXL524325 JGD524306:JHH524325 JPZ524306:JRD524325 JZV524306:KAZ524325 KJR524306:KKV524325 KTN524306:KUR524325 LDJ524306:LEN524325 LNF524306:LOJ524325 LXB524306:LYF524325 MGX524306:MIB524325 MQT524306:MRX524325 NAP524306:NBT524325 NKL524306:NLP524325 NUH524306:NVL524325 OED524306:OFH524325 ONZ524306:OPD524325 OXV524306:OYZ524325 PHR524306:PIV524325 PRN524306:PSR524325 QBJ524306:QCN524325 QLF524306:QMJ524325 QVB524306:QWF524325 REX524306:RGB524325 ROT524306:RPX524325 RYP524306:RZT524325 SIL524306:SJP524325 SSH524306:STL524325 TCD524306:TDH524325 TLZ524306:TND524325 TVV524306:TWZ524325 UFR524306:UGV524325 UPN524306:UQR524325 UZJ524306:VAN524325 VJF524306:VKJ524325 VTB524306:VUF524325 WCX524306:WEB524325 WMT524306:WNX524325 WWP524306:WXT524325 F589842:AK589861 KD589842:LH589861 TZ589842:VD589861 ADV589842:AEZ589861 ANR589842:AOV589861 AXN589842:AYR589861 BHJ589842:BIN589861 BRF589842:BSJ589861 CBB589842:CCF589861 CKX589842:CMB589861 CUT589842:CVX589861 DEP589842:DFT589861 DOL589842:DPP589861 DYH589842:DZL589861 EID589842:EJH589861 ERZ589842:ETD589861 FBV589842:FCZ589861 FLR589842:FMV589861 FVN589842:FWR589861 GFJ589842:GGN589861 GPF589842:GQJ589861 GZB589842:HAF589861 HIX589842:HKB589861 HST589842:HTX589861 ICP589842:IDT589861 IML589842:INP589861 IWH589842:IXL589861 JGD589842:JHH589861 JPZ589842:JRD589861 JZV589842:KAZ589861 KJR589842:KKV589861 KTN589842:KUR589861 LDJ589842:LEN589861 LNF589842:LOJ589861 LXB589842:LYF589861 MGX589842:MIB589861 MQT589842:MRX589861 NAP589842:NBT589861 NKL589842:NLP589861 NUH589842:NVL589861 OED589842:OFH589861 ONZ589842:OPD589861 OXV589842:OYZ589861 PHR589842:PIV589861 PRN589842:PSR589861 QBJ589842:QCN589861 QLF589842:QMJ589861 QVB589842:QWF589861 REX589842:RGB589861 ROT589842:RPX589861 RYP589842:RZT589861 SIL589842:SJP589861 SSH589842:STL589861 TCD589842:TDH589861 TLZ589842:TND589861 TVV589842:TWZ589861 UFR589842:UGV589861 UPN589842:UQR589861 UZJ589842:VAN589861 VJF589842:VKJ589861 VTB589842:VUF589861 WCX589842:WEB589861 WMT589842:WNX589861 WWP589842:WXT589861 F655378:AK655397 KD655378:LH655397 TZ655378:VD655397 ADV655378:AEZ655397 ANR655378:AOV655397 AXN655378:AYR655397 BHJ655378:BIN655397 BRF655378:BSJ655397 CBB655378:CCF655397 CKX655378:CMB655397 CUT655378:CVX655397 DEP655378:DFT655397 DOL655378:DPP655397 DYH655378:DZL655397 EID655378:EJH655397 ERZ655378:ETD655397 FBV655378:FCZ655397 FLR655378:FMV655397 FVN655378:FWR655397 GFJ655378:GGN655397 GPF655378:GQJ655397 GZB655378:HAF655397 HIX655378:HKB655397 HST655378:HTX655397 ICP655378:IDT655397 IML655378:INP655397 IWH655378:IXL655397 JGD655378:JHH655397 JPZ655378:JRD655397 JZV655378:KAZ655397 KJR655378:KKV655397 KTN655378:KUR655397 LDJ655378:LEN655397 LNF655378:LOJ655397 LXB655378:LYF655397 MGX655378:MIB655397 MQT655378:MRX655397 NAP655378:NBT655397 NKL655378:NLP655397 NUH655378:NVL655397 OED655378:OFH655397 ONZ655378:OPD655397 OXV655378:OYZ655397 PHR655378:PIV655397 PRN655378:PSR655397 QBJ655378:QCN655397 QLF655378:QMJ655397 QVB655378:QWF655397 REX655378:RGB655397 ROT655378:RPX655397 RYP655378:RZT655397 SIL655378:SJP655397 SSH655378:STL655397 TCD655378:TDH655397 TLZ655378:TND655397 TVV655378:TWZ655397 UFR655378:UGV655397 UPN655378:UQR655397 UZJ655378:VAN655397 VJF655378:VKJ655397 VTB655378:VUF655397 WCX655378:WEB655397 WMT655378:WNX655397 WWP655378:WXT655397 F720914:AK720933 KD720914:LH720933 TZ720914:VD720933 ADV720914:AEZ720933 ANR720914:AOV720933 AXN720914:AYR720933 BHJ720914:BIN720933 BRF720914:BSJ720933 CBB720914:CCF720933 CKX720914:CMB720933 CUT720914:CVX720933 DEP720914:DFT720933 DOL720914:DPP720933 DYH720914:DZL720933 EID720914:EJH720933 ERZ720914:ETD720933 FBV720914:FCZ720933 FLR720914:FMV720933 FVN720914:FWR720933 GFJ720914:GGN720933 GPF720914:GQJ720933 GZB720914:HAF720933 HIX720914:HKB720933 HST720914:HTX720933 ICP720914:IDT720933 IML720914:INP720933 IWH720914:IXL720933 JGD720914:JHH720933 JPZ720914:JRD720933 JZV720914:KAZ720933 KJR720914:KKV720933 KTN720914:KUR720933 LDJ720914:LEN720933 LNF720914:LOJ720933 LXB720914:LYF720933 MGX720914:MIB720933 MQT720914:MRX720933 NAP720914:NBT720933 NKL720914:NLP720933 NUH720914:NVL720933 OED720914:OFH720933 ONZ720914:OPD720933 OXV720914:OYZ720933 PHR720914:PIV720933 PRN720914:PSR720933 QBJ720914:QCN720933 QLF720914:QMJ720933 QVB720914:QWF720933 REX720914:RGB720933 ROT720914:RPX720933 RYP720914:RZT720933 SIL720914:SJP720933 SSH720914:STL720933 TCD720914:TDH720933 TLZ720914:TND720933 TVV720914:TWZ720933 UFR720914:UGV720933 UPN720914:UQR720933 UZJ720914:VAN720933 VJF720914:VKJ720933 VTB720914:VUF720933 WCX720914:WEB720933 WMT720914:WNX720933 WWP720914:WXT720933 F786450:AK786469 KD786450:LH786469 TZ786450:VD786469 ADV786450:AEZ786469 ANR786450:AOV786469 AXN786450:AYR786469 BHJ786450:BIN786469 BRF786450:BSJ786469 CBB786450:CCF786469 CKX786450:CMB786469 CUT786450:CVX786469 DEP786450:DFT786469 DOL786450:DPP786469 DYH786450:DZL786469 EID786450:EJH786469 ERZ786450:ETD786469 FBV786450:FCZ786469 FLR786450:FMV786469 FVN786450:FWR786469 GFJ786450:GGN786469 GPF786450:GQJ786469 GZB786450:HAF786469 HIX786450:HKB786469 HST786450:HTX786469 ICP786450:IDT786469 IML786450:INP786469 IWH786450:IXL786469 JGD786450:JHH786469 JPZ786450:JRD786469 JZV786450:KAZ786469 KJR786450:KKV786469 KTN786450:KUR786469 LDJ786450:LEN786469 LNF786450:LOJ786469 LXB786450:LYF786469 MGX786450:MIB786469 MQT786450:MRX786469 NAP786450:NBT786469 NKL786450:NLP786469 NUH786450:NVL786469 OED786450:OFH786469 ONZ786450:OPD786469 OXV786450:OYZ786469 PHR786450:PIV786469 PRN786450:PSR786469 QBJ786450:QCN786469 QLF786450:QMJ786469 QVB786450:QWF786469 REX786450:RGB786469 ROT786450:RPX786469 RYP786450:RZT786469 SIL786450:SJP786469 SSH786450:STL786469 TCD786450:TDH786469 TLZ786450:TND786469 TVV786450:TWZ786469 UFR786450:UGV786469 UPN786450:UQR786469 UZJ786450:VAN786469 VJF786450:VKJ786469 VTB786450:VUF786469 WCX786450:WEB786469 WMT786450:WNX786469 WWP786450:WXT786469 F851986:AK852005 KD851986:LH852005 TZ851986:VD852005 ADV851986:AEZ852005 ANR851986:AOV852005 AXN851986:AYR852005 BHJ851986:BIN852005 BRF851986:BSJ852005 CBB851986:CCF852005 CKX851986:CMB852005 CUT851986:CVX852005 DEP851986:DFT852005 DOL851986:DPP852005 DYH851986:DZL852005 EID851986:EJH852005 ERZ851986:ETD852005 FBV851986:FCZ852005 FLR851986:FMV852005 FVN851986:FWR852005 GFJ851986:GGN852005 GPF851986:GQJ852005 GZB851986:HAF852005 HIX851986:HKB852005 HST851986:HTX852005 ICP851986:IDT852005 IML851986:INP852005 IWH851986:IXL852005 JGD851986:JHH852005 JPZ851986:JRD852005 JZV851986:KAZ852005 KJR851986:KKV852005 KTN851986:KUR852005 LDJ851986:LEN852005 LNF851986:LOJ852005 LXB851986:LYF852005 MGX851986:MIB852005 MQT851986:MRX852005 NAP851986:NBT852005 NKL851986:NLP852005 NUH851986:NVL852005 OED851986:OFH852005 ONZ851986:OPD852005 OXV851986:OYZ852005 PHR851986:PIV852005 PRN851986:PSR852005 QBJ851986:QCN852005 QLF851986:QMJ852005 QVB851986:QWF852005 REX851986:RGB852005 ROT851986:RPX852005 RYP851986:RZT852005 SIL851986:SJP852005 SSH851986:STL852005 TCD851986:TDH852005 TLZ851986:TND852005 TVV851986:TWZ852005 UFR851986:UGV852005 UPN851986:UQR852005 UZJ851986:VAN852005 VJF851986:VKJ852005 VTB851986:VUF852005 WCX851986:WEB852005 WMT851986:WNX852005 WWP851986:WXT852005 F917522:AK917541 KD917522:LH917541 TZ917522:VD917541 ADV917522:AEZ917541 ANR917522:AOV917541 AXN917522:AYR917541 BHJ917522:BIN917541 BRF917522:BSJ917541 CBB917522:CCF917541 CKX917522:CMB917541 CUT917522:CVX917541 DEP917522:DFT917541 DOL917522:DPP917541 DYH917522:DZL917541 EID917522:EJH917541 ERZ917522:ETD917541 FBV917522:FCZ917541 FLR917522:FMV917541 FVN917522:FWR917541 GFJ917522:GGN917541 GPF917522:GQJ917541 GZB917522:HAF917541 HIX917522:HKB917541 HST917522:HTX917541 ICP917522:IDT917541 IML917522:INP917541 IWH917522:IXL917541 JGD917522:JHH917541 JPZ917522:JRD917541 JZV917522:KAZ917541 KJR917522:KKV917541 KTN917522:KUR917541 LDJ917522:LEN917541 LNF917522:LOJ917541 LXB917522:LYF917541 MGX917522:MIB917541 MQT917522:MRX917541 NAP917522:NBT917541 NKL917522:NLP917541 NUH917522:NVL917541 OED917522:OFH917541 ONZ917522:OPD917541 OXV917522:OYZ917541 PHR917522:PIV917541 PRN917522:PSR917541 QBJ917522:QCN917541 QLF917522:QMJ917541 QVB917522:QWF917541 REX917522:RGB917541 ROT917522:RPX917541 RYP917522:RZT917541 SIL917522:SJP917541 SSH917522:STL917541 TCD917522:TDH917541 TLZ917522:TND917541 TVV917522:TWZ917541 UFR917522:UGV917541 UPN917522:UQR917541 UZJ917522:VAN917541 VJF917522:VKJ917541 VTB917522:VUF917541 WCX917522:WEB917541 WMT917522:WNX917541 WWP917522:WXT917541 F983058:AK983077 KD983058:LH983077 TZ983058:VD983077 ADV983058:AEZ983077 ANR983058:AOV983077 AXN983058:AYR983077 BHJ983058:BIN983077 BRF983058:BSJ983077 CBB983058:CCF983077 CKX983058:CMB983077 CUT983058:CVX983077 DEP983058:DFT983077 DOL983058:DPP983077 DYH983058:DZL983077 EID983058:EJH983077 ERZ983058:ETD983077 FBV983058:FCZ983077 FLR983058:FMV983077 FVN983058:FWR983077 GFJ983058:GGN983077 GPF983058:GQJ983077 GZB983058:HAF983077 HIX983058:HKB983077 HST983058:HTX983077 ICP983058:IDT983077 IML983058:INP983077 IWH983058:IXL983077 JGD983058:JHH983077 JPZ983058:JRD983077 JZV983058:KAZ983077 KJR983058:KKV983077 KTN983058:KUR983077 LDJ983058:LEN983077 LNF983058:LOJ983077 LXB983058:LYF983077 MGX983058:MIB983077 MQT983058:MRX983077 NAP983058:NBT983077 NKL983058:NLP983077 NUH983058:NVL983077 OED983058:OFH983077 ONZ983058:OPD983077 OXV983058:OYZ983077 PHR983058:PIV983077 PRN983058:PSR983077 QBJ983058:QCN983077 QLF983058:QMJ983077 QVB983058:QWF983077 REX983058:RGB983077 ROT983058:RPX983077 RYP983058:RZT983077 SIL983058:SJP983077 SSH983058:STL983077 TCD983058:TDH983077 TLZ983058:TND983077 TVV983058:TWZ983077 UFR983058:UGV983077 UPN983058:UQR983077 UZJ983058:VAN983077 VJF983058:VKJ983077 VTB983058:VUF983077 WCX983058:WEB983077 WMT983058:WNX983077 G11:AK30">
      <formula1>$K$68:$K$83</formula1>
    </dataValidation>
    <dataValidation type="list" allowBlank="1" showInputMessage="1" showErrorMessage="1" sqref="WWP983080:WXT983080 KE33:LI33 UA33:VE33 ADW33:AFA33 ANS33:AOW33 AXO33:AYS33 BHK33:BIO33 BRG33:BSK33 CBC33:CCG33 CKY33:CMC33 CUU33:CVY33 DEQ33:DFU33 DOM33:DPQ33 DYI33:DZM33 EIE33:EJI33 ESA33:ETE33 FBW33:FDA33 FLS33:FMW33 FVO33:FWS33 GFK33:GGO33 GPG33:GQK33 GZC33:HAG33 HIY33:HKC33 HSU33:HTY33 ICQ33:IDU33 IMM33:INQ33 IWI33:IXM33 JGE33:JHI33 JQA33:JRE33 JZW33:KBA33 KJS33:KKW33 KTO33:KUS33 LDK33:LEO33 LNG33:LOK33 LXC33:LYG33 MGY33:MIC33 MQU33:MRY33 NAQ33:NBU33 NKM33:NLQ33 NUI33:NVM33 OEE33:OFI33 OOA33:OPE33 OXW33:OZA33 PHS33:PIW33 PRO33:PSS33 QBK33:QCO33 QLG33:QMK33 QVC33:QWG33 REY33:RGC33 ROU33:RPY33 RYQ33:RZU33 SIM33:SJQ33 SSI33:STM33 TCE33:TDI33 TMA33:TNE33 TVW33:TXA33 UFS33:UGW33 UPO33:UQS33 UZK33:VAO33 VJG33:VKK33 VTC33:VUG33 WCY33:WEC33 WMU33:WNY33 WWQ33:WXU33 F65576:AK65576 KD65576:LH65576 TZ65576:VD65576 ADV65576:AEZ65576 ANR65576:AOV65576 AXN65576:AYR65576 BHJ65576:BIN65576 BRF65576:BSJ65576 CBB65576:CCF65576 CKX65576:CMB65576 CUT65576:CVX65576 DEP65576:DFT65576 DOL65576:DPP65576 DYH65576:DZL65576 EID65576:EJH65576 ERZ65576:ETD65576 FBV65576:FCZ65576 FLR65576:FMV65576 FVN65576:FWR65576 GFJ65576:GGN65576 GPF65576:GQJ65576 GZB65576:HAF65576 HIX65576:HKB65576 HST65576:HTX65576 ICP65576:IDT65576 IML65576:INP65576 IWH65576:IXL65576 JGD65576:JHH65576 JPZ65576:JRD65576 JZV65576:KAZ65576 KJR65576:KKV65576 KTN65576:KUR65576 LDJ65576:LEN65576 LNF65576:LOJ65576 LXB65576:LYF65576 MGX65576:MIB65576 MQT65576:MRX65576 NAP65576:NBT65576 NKL65576:NLP65576 NUH65576:NVL65576 OED65576:OFH65576 ONZ65576:OPD65576 OXV65576:OYZ65576 PHR65576:PIV65576 PRN65576:PSR65576 QBJ65576:QCN65576 QLF65576:QMJ65576 QVB65576:QWF65576 REX65576:RGB65576 ROT65576:RPX65576 RYP65576:RZT65576 SIL65576:SJP65576 SSH65576:STL65576 TCD65576:TDH65576 TLZ65576:TND65576 TVV65576:TWZ65576 UFR65576:UGV65576 UPN65576:UQR65576 UZJ65576:VAN65576 VJF65576:VKJ65576 VTB65576:VUF65576 WCX65576:WEB65576 WMT65576:WNX65576 WWP65576:WXT65576 F131112:AK131112 KD131112:LH131112 TZ131112:VD131112 ADV131112:AEZ131112 ANR131112:AOV131112 AXN131112:AYR131112 BHJ131112:BIN131112 BRF131112:BSJ131112 CBB131112:CCF131112 CKX131112:CMB131112 CUT131112:CVX131112 DEP131112:DFT131112 DOL131112:DPP131112 DYH131112:DZL131112 EID131112:EJH131112 ERZ131112:ETD131112 FBV131112:FCZ131112 FLR131112:FMV131112 FVN131112:FWR131112 GFJ131112:GGN131112 GPF131112:GQJ131112 GZB131112:HAF131112 HIX131112:HKB131112 HST131112:HTX131112 ICP131112:IDT131112 IML131112:INP131112 IWH131112:IXL131112 JGD131112:JHH131112 JPZ131112:JRD131112 JZV131112:KAZ131112 KJR131112:KKV131112 KTN131112:KUR131112 LDJ131112:LEN131112 LNF131112:LOJ131112 LXB131112:LYF131112 MGX131112:MIB131112 MQT131112:MRX131112 NAP131112:NBT131112 NKL131112:NLP131112 NUH131112:NVL131112 OED131112:OFH131112 ONZ131112:OPD131112 OXV131112:OYZ131112 PHR131112:PIV131112 PRN131112:PSR131112 QBJ131112:QCN131112 QLF131112:QMJ131112 QVB131112:QWF131112 REX131112:RGB131112 ROT131112:RPX131112 RYP131112:RZT131112 SIL131112:SJP131112 SSH131112:STL131112 TCD131112:TDH131112 TLZ131112:TND131112 TVV131112:TWZ131112 UFR131112:UGV131112 UPN131112:UQR131112 UZJ131112:VAN131112 VJF131112:VKJ131112 VTB131112:VUF131112 WCX131112:WEB131112 WMT131112:WNX131112 WWP131112:WXT131112 F196648:AK196648 KD196648:LH196648 TZ196648:VD196648 ADV196648:AEZ196648 ANR196648:AOV196648 AXN196648:AYR196648 BHJ196648:BIN196648 BRF196648:BSJ196648 CBB196648:CCF196648 CKX196648:CMB196648 CUT196648:CVX196648 DEP196648:DFT196648 DOL196648:DPP196648 DYH196648:DZL196648 EID196648:EJH196648 ERZ196648:ETD196648 FBV196648:FCZ196648 FLR196648:FMV196648 FVN196648:FWR196648 GFJ196648:GGN196648 GPF196648:GQJ196648 GZB196648:HAF196648 HIX196648:HKB196648 HST196648:HTX196648 ICP196648:IDT196648 IML196648:INP196648 IWH196648:IXL196648 JGD196648:JHH196648 JPZ196648:JRD196648 JZV196648:KAZ196648 KJR196648:KKV196648 KTN196648:KUR196648 LDJ196648:LEN196648 LNF196648:LOJ196648 LXB196648:LYF196648 MGX196648:MIB196648 MQT196648:MRX196648 NAP196648:NBT196648 NKL196648:NLP196648 NUH196648:NVL196648 OED196648:OFH196648 ONZ196648:OPD196648 OXV196648:OYZ196648 PHR196648:PIV196648 PRN196648:PSR196648 QBJ196648:QCN196648 QLF196648:QMJ196648 QVB196648:QWF196648 REX196648:RGB196648 ROT196648:RPX196648 RYP196648:RZT196648 SIL196648:SJP196648 SSH196648:STL196648 TCD196648:TDH196648 TLZ196648:TND196648 TVV196648:TWZ196648 UFR196648:UGV196648 UPN196648:UQR196648 UZJ196648:VAN196648 VJF196648:VKJ196648 VTB196648:VUF196648 WCX196648:WEB196648 WMT196648:WNX196648 WWP196648:WXT196648 F262184:AK262184 KD262184:LH262184 TZ262184:VD262184 ADV262184:AEZ262184 ANR262184:AOV262184 AXN262184:AYR262184 BHJ262184:BIN262184 BRF262184:BSJ262184 CBB262184:CCF262184 CKX262184:CMB262184 CUT262184:CVX262184 DEP262184:DFT262184 DOL262184:DPP262184 DYH262184:DZL262184 EID262184:EJH262184 ERZ262184:ETD262184 FBV262184:FCZ262184 FLR262184:FMV262184 FVN262184:FWR262184 GFJ262184:GGN262184 GPF262184:GQJ262184 GZB262184:HAF262184 HIX262184:HKB262184 HST262184:HTX262184 ICP262184:IDT262184 IML262184:INP262184 IWH262184:IXL262184 JGD262184:JHH262184 JPZ262184:JRD262184 JZV262184:KAZ262184 KJR262184:KKV262184 KTN262184:KUR262184 LDJ262184:LEN262184 LNF262184:LOJ262184 LXB262184:LYF262184 MGX262184:MIB262184 MQT262184:MRX262184 NAP262184:NBT262184 NKL262184:NLP262184 NUH262184:NVL262184 OED262184:OFH262184 ONZ262184:OPD262184 OXV262184:OYZ262184 PHR262184:PIV262184 PRN262184:PSR262184 QBJ262184:QCN262184 QLF262184:QMJ262184 QVB262184:QWF262184 REX262184:RGB262184 ROT262184:RPX262184 RYP262184:RZT262184 SIL262184:SJP262184 SSH262184:STL262184 TCD262184:TDH262184 TLZ262184:TND262184 TVV262184:TWZ262184 UFR262184:UGV262184 UPN262184:UQR262184 UZJ262184:VAN262184 VJF262184:VKJ262184 VTB262184:VUF262184 WCX262184:WEB262184 WMT262184:WNX262184 WWP262184:WXT262184 F327720:AK327720 KD327720:LH327720 TZ327720:VD327720 ADV327720:AEZ327720 ANR327720:AOV327720 AXN327720:AYR327720 BHJ327720:BIN327720 BRF327720:BSJ327720 CBB327720:CCF327720 CKX327720:CMB327720 CUT327720:CVX327720 DEP327720:DFT327720 DOL327720:DPP327720 DYH327720:DZL327720 EID327720:EJH327720 ERZ327720:ETD327720 FBV327720:FCZ327720 FLR327720:FMV327720 FVN327720:FWR327720 GFJ327720:GGN327720 GPF327720:GQJ327720 GZB327720:HAF327720 HIX327720:HKB327720 HST327720:HTX327720 ICP327720:IDT327720 IML327720:INP327720 IWH327720:IXL327720 JGD327720:JHH327720 JPZ327720:JRD327720 JZV327720:KAZ327720 KJR327720:KKV327720 KTN327720:KUR327720 LDJ327720:LEN327720 LNF327720:LOJ327720 LXB327720:LYF327720 MGX327720:MIB327720 MQT327720:MRX327720 NAP327720:NBT327720 NKL327720:NLP327720 NUH327720:NVL327720 OED327720:OFH327720 ONZ327720:OPD327720 OXV327720:OYZ327720 PHR327720:PIV327720 PRN327720:PSR327720 QBJ327720:QCN327720 QLF327720:QMJ327720 QVB327720:QWF327720 REX327720:RGB327720 ROT327720:RPX327720 RYP327720:RZT327720 SIL327720:SJP327720 SSH327720:STL327720 TCD327720:TDH327720 TLZ327720:TND327720 TVV327720:TWZ327720 UFR327720:UGV327720 UPN327720:UQR327720 UZJ327720:VAN327720 VJF327720:VKJ327720 VTB327720:VUF327720 WCX327720:WEB327720 WMT327720:WNX327720 WWP327720:WXT327720 F393256:AK393256 KD393256:LH393256 TZ393256:VD393256 ADV393256:AEZ393256 ANR393256:AOV393256 AXN393256:AYR393256 BHJ393256:BIN393256 BRF393256:BSJ393256 CBB393256:CCF393256 CKX393256:CMB393256 CUT393256:CVX393256 DEP393256:DFT393256 DOL393256:DPP393256 DYH393256:DZL393256 EID393256:EJH393256 ERZ393256:ETD393256 FBV393256:FCZ393256 FLR393256:FMV393256 FVN393256:FWR393256 GFJ393256:GGN393256 GPF393256:GQJ393256 GZB393256:HAF393256 HIX393256:HKB393256 HST393256:HTX393256 ICP393256:IDT393256 IML393256:INP393256 IWH393256:IXL393256 JGD393256:JHH393256 JPZ393256:JRD393256 JZV393256:KAZ393256 KJR393256:KKV393256 KTN393256:KUR393256 LDJ393256:LEN393256 LNF393256:LOJ393256 LXB393256:LYF393256 MGX393256:MIB393256 MQT393256:MRX393256 NAP393256:NBT393256 NKL393256:NLP393256 NUH393256:NVL393256 OED393256:OFH393256 ONZ393256:OPD393256 OXV393256:OYZ393256 PHR393256:PIV393256 PRN393256:PSR393256 QBJ393256:QCN393256 QLF393256:QMJ393256 QVB393256:QWF393256 REX393256:RGB393256 ROT393256:RPX393256 RYP393256:RZT393256 SIL393256:SJP393256 SSH393256:STL393256 TCD393256:TDH393256 TLZ393256:TND393256 TVV393256:TWZ393256 UFR393256:UGV393256 UPN393256:UQR393256 UZJ393256:VAN393256 VJF393256:VKJ393256 VTB393256:VUF393256 WCX393256:WEB393256 WMT393256:WNX393256 WWP393256:WXT393256 F458792:AK458792 KD458792:LH458792 TZ458792:VD458792 ADV458792:AEZ458792 ANR458792:AOV458792 AXN458792:AYR458792 BHJ458792:BIN458792 BRF458792:BSJ458792 CBB458792:CCF458792 CKX458792:CMB458792 CUT458792:CVX458792 DEP458792:DFT458792 DOL458792:DPP458792 DYH458792:DZL458792 EID458792:EJH458792 ERZ458792:ETD458792 FBV458792:FCZ458792 FLR458792:FMV458792 FVN458792:FWR458792 GFJ458792:GGN458792 GPF458792:GQJ458792 GZB458792:HAF458792 HIX458792:HKB458792 HST458792:HTX458792 ICP458792:IDT458792 IML458792:INP458792 IWH458792:IXL458792 JGD458792:JHH458792 JPZ458792:JRD458792 JZV458792:KAZ458792 KJR458792:KKV458792 KTN458792:KUR458792 LDJ458792:LEN458792 LNF458792:LOJ458792 LXB458792:LYF458792 MGX458792:MIB458792 MQT458792:MRX458792 NAP458792:NBT458792 NKL458792:NLP458792 NUH458792:NVL458792 OED458792:OFH458792 ONZ458792:OPD458792 OXV458792:OYZ458792 PHR458792:PIV458792 PRN458792:PSR458792 QBJ458792:QCN458792 QLF458792:QMJ458792 QVB458792:QWF458792 REX458792:RGB458792 ROT458792:RPX458792 RYP458792:RZT458792 SIL458792:SJP458792 SSH458792:STL458792 TCD458792:TDH458792 TLZ458792:TND458792 TVV458792:TWZ458792 UFR458792:UGV458792 UPN458792:UQR458792 UZJ458792:VAN458792 VJF458792:VKJ458792 VTB458792:VUF458792 WCX458792:WEB458792 WMT458792:WNX458792 WWP458792:WXT458792 F524328:AK524328 KD524328:LH524328 TZ524328:VD524328 ADV524328:AEZ524328 ANR524328:AOV524328 AXN524328:AYR524328 BHJ524328:BIN524328 BRF524328:BSJ524328 CBB524328:CCF524328 CKX524328:CMB524328 CUT524328:CVX524328 DEP524328:DFT524328 DOL524328:DPP524328 DYH524328:DZL524328 EID524328:EJH524328 ERZ524328:ETD524328 FBV524328:FCZ524328 FLR524328:FMV524328 FVN524328:FWR524328 GFJ524328:GGN524328 GPF524328:GQJ524328 GZB524328:HAF524328 HIX524328:HKB524328 HST524328:HTX524328 ICP524328:IDT524328 IML524328:INP524328 IWH524328:IXL524328 JGD524328:JHH524328 JPZ524328:JRD524328 JZV524328:KAZ524328 KJR524328:KKV524328 KTN524328:KUR524328 LDJ524328:LEN524328 LNF524328:LOJ524328 LXB524328:LYF524328 MGX524328:MIB524328 MQT524328:MRX524328 NAP524328:NBT524328 NKL524328:NLP524328 NUH524328:NVL524328 OED524328:OFH524328 ONZ524328:OPD524328 OXV524328:OYZ524328 PHR524328:PIV524328 PRN524328:PSR524328 QBJ524328:QCN524328 QLF524328:QMJ524328 QVB524328:QWF524328 REX524328:RGB524328 ROT524328:RPX524328 RYP524328:RZT524328 SIL524328:SJP524328 SSH524328:STL524328 TCD524328:TDH524328 TLZ524328:TND524328 TVV524328:TWZ524328 UFR524328:UGV524328 UPN524328:UQR524328 UZJ524328:VAN524328 VJF524328:VKJ524328 VTB524328:VUF524328 WCX524328:WEB524328 WMT524328:WNX524328 WWP524328:WXT524328 F589864:AK589864 KD589864:LH589864 TZ589864:VD589864 ADV589864:AEZ589864 ANR589864:AOV589864 AXN589864:AYR589864 BHJ589864:BIN589864 BRF589864:BSJ589864 CBB589864:CCF589864 CKX589864:CMB589864 CUT589864:CVX589864 DEP589864:DFT589864 DOL589864:DPP589864 DYH589864:DZL589864 EID589864:EJH589864 ERZ589864:ETD589864 FBV589864:FCZ589864 FLR589864:FMV589864 FVN589864:FWR589864 GFJ589864:GGN589864 GPF589864:GQJ589864 GZB589864:HAF589864 HIX589864:HKB589864 HST589864:HTX589864 ICP589864:IDT589864 IML589864:INP589864 IWH589864:IXL589864 JGD589864:JHH589864 JPZ589864:JRD589864 JZV589864:KAZ589864 KJR589864:KKV589864 KTN589864:KUR589864 LDJ589864:LEN589864 LNF589864:LOJ589864 LXB589864:LYF589864 MGX589864:MIB589864 MQT589864:MRX589864 NAP589864:NBT589864 NKL589864:NLP589864 NUH589864:NVL589864 OED589864:OFH589864 ONZ589864:OPD589864 OXV589864:OYZ589864 PHR589864:PIV589864 PRN589864:PSR589864 QBJ589864:QCN589864 QLF589864:QMJ589864 QVB589864:QWF589864 REX589864:RGB589864 ROT589864:RPX589864 RYP589864:RZT589864 SIL589864:SJP589864 SSH589864:STL589864 TCD589864:TDH589864 TLZ589864:TND589864 TVV589864:TWZ589864 UFR589864:UGV589864 UPN589864:UQR589864 UZJ589864:VAN589864 VJF589864:VKJ589864 VTB589864:VUF589864 WCX589864:WEB589864 WMT589864:WNX589864 WWP589864:WXT589864 F655400:AK655400 KD655400:LH655400 TZ655400:VD655400 ADV655400:AEZ655400 ANR655400:AOV655400 AXN655400:AYR655400 BHJ655400:BIN655400 BRF655400:BSJ655400 CBB655400:CCF655400 CKX655400:CMB655400 CUT655400:CVX655400 DEP655400:DFT655400 DOL655400:DPP655400 DYH655400:DZL655400 EID655400:EJH655400 ERZ655400:ETD655400 FBV655400:FCZ655400 FLR655400:FMV655400 FVN655400:FWR655400 GFJ655400:GGN655400 GPF655400:GQJ655400 GZB655400:HAF655400 HIX655400:HKB655400 HST655400:HTX655400 ICP655400:IDT655400 IML655400:INP655400 IWH655400:IXL655400 JGD655400:JHH655400 JPZ655400:JRD655400 JZV655400:KAZ655400 KJR655400:KKV655400 KTN655400:KUR655400 LDJ655400:LEN655400 LNF655400:LOJ655400 LXB655400:LYF655400 MGX655400:MIB655400 MQT655400:MRX655400 NAP655400:NBT655400 NKL655400:NLP655400 NUH655400:NVL655400 OED655400:OFH655400 ONZ655400:OPD655400 OXV655400:OYZ655400 PHR655400:PIV655400 PRN655400:PSR655400 QBJ655400:QCN655400 QLF655400:QMJ655400 QVB655400:QWF655400 REX655400:RGB655400 ROT655400:RPX655400 RYP655400:RZT655400 SIL655400:SJP655400 SSH655400:STL655400 TCD655400:TDH655400 TLZ655400:TND655400 TVV655400:TWZ655400 UFR655400:UGV655400 UPN655400:UQR655400 UZJ655400:VAN655400 VJF655400:VKJ655400 VTB655400:VUF655400 WCX655400:WEB655400 WMT655400:WNX655400 WWP655400:WXT655400 F720936:AK720936 KD720936:LH720936 TZ720936:VD720936 ADV720936:AEZ720936 ANR720936:AOV720936 AXN720936:AYR720936 BHJ720936:BIN720936 BRF720936:BSJ720936 CBB720936:CCF720936 CKX720936:CMB720936 CUT720936:CVX720936 DEP720936:DFT720936 DOL720936:DPP720936 DYH720936:DZL720936 EID720936:EJH720936 ERZ720936:ETD720936 FBV720936:FCZ720936 FLR720936:FMV720936 FVN720936:FWR720936 GFJ720936:GGN720936 GPF720936:GQJ720936 GZB720936:HAF720936 HIX720936:HKB720936 HST720936:HTX720936 ICP720936:IDT720936 IML720936:INP720936 IWH720936:IXL720936 JGD720936:JHH720936 JPZ720936:JRD720936 JZV720936:KAZ720936 KJR720936:KKV720936 KTN720936:KUR720936 LDJ720936:LEN720936 LNF720936:LOJ720936 LXB720936:LYF720936 MGX720936:MIB720936 MQT720936:MRX720936 NAP720936:NBT720936 NKL720936:NLP720936 NUH720936:NVL720936 OED720936:OFH720936 ONZ720936:OPD720936 OXV720936:OYZ720936 PHR720936:PIV720936 PRN720936:PSR720936 QBJ720936:QCN720936 QLF720936:QMJ720936 QVB720936:QWF720936 REX720936:RGB720936 ROT720936:RPX720936 RYP720936:RZT720936 SIL720936:SJP720936 SSH720936:STL720936 TCD720936:TDH720936 TLZ720936:TND720936 TVV720936:TWZ720936 UFR720936:UGV720936 UPN720936:UQR720936 UZJ720936:VAN720936 VJF720936:VKJ720936 VTB720936:VUF720936 WCX720936:WEB720936 WMT720936:WNX720936 WWP720936:WXT720936 F786472:AK786472 KD786472:LH786472 TZ786472:VD786472 ADV786472:AEZ786472 ANR786472:AOV786472 AXN786472:AYR786472 BHJ786472:BIN786472 BRF786472:BSJ786472 CBB786472:CCF786472 CKX786472:CMB786472 CUT786472:CVX786472 DEP786472:DFT786472 DOL786472:DPP786472 DYH786472:DZL786472 EID786472:EJH786472 ERZ786472:ETD786472 FBV786472:FCZ786472 FLR786472:FMV786472 FVN786472:FWR786472 GFJ786472:GGN786472 GPF786472:GQJ786472 GZB786472:HAF786472 HIX786472:HKB786472 HST786472:HTX786472 ICP786472:IDT786472 IML786472:INP786472 IWH786472:IXL786472 JGD786472:JHH786472 JPZ786472:JRD786472 JZV786472:KAZ786472 KJR786472:KKV786472 KTN786472:KUR786472 LDJ786472:LEN786472 LNF786472:LOJ786472 LXB786472:LYF786472 MGX786472:MIB786472 MQT786472:MRX786472 NAP786472:NBT786472 NKL786472:NLP786472 NUH786472:NVL786472 OED786472:OFH786472 ONZ786472:OPD786472 OXV786472:OYZ786472 PHR786472:PIV786472 PRN786472:PSR786472 QBJ786472:QCN786472 QLF786472:QMJ786472 QVB786472:QWF786472 REX786472:RGB786472 ROT786472:RPX786472 RYP786472:RZT786472 SIL786472:SJP786472 SSH786472:STL786472 TCD786472:TDH786472 TLZ786472:TND786472 TVV786472:TWZ786472 UFR786472:UGV786472 UPN786472:UQR786472 UZJ786472:VAN786472 VJF786472:VKJ786472 VTB786472:VUF786472 WCX786472:WEB786472 WMT786472:WNX786472 WWP786472:WXT786472 F852008:AK852008 KD852008:LH852008 TZ852008:VD852008 ADV852008:AEZ852008 ANR852008:AOV852008 AXN852008:AYR852008 BHJ852008:BIN852008 BRF852008:BSJ852008 CBB852008:CCF852008 CKX852008:CMB852008 CUT852008:CVX852008 DEP852008:DFT852008 DOL852008:DPP852008 DYH852008:DZL852008 EID852008:EJH852008 ERZ852008:ETD852008 FBV852008:FCZ852008 FLR852008:FMV852008 FVN852008:FWR852008 GFJ852008:GGN852008 GPF852008:GQJ852008 GZB852008:HAF852008 HIX852008:HKB852008 HST852008:HTX852008 ICP852008:IDT852008 IML852008:INP852008 IWH852008:IXL852008 JGD852008:JHH852008 JPZ852008:JRD852008 JZV852008:KAZ852008 KJR852008:KKV852008 KTN852008:KUR852008 LDJ852008:LEN852008 LNF852008:LOJ852008 LXB852008:LYF852008 MGX852008:MIB852008 MQT852008:MRX852008 NAP852008:NBT852008 NKL852008:NLP852008 NUH852008:NVL852008 OED852008:OFH852008 ONZ852008:OPD852008 OXV852008:OYZ852008 PHR852008:PIV852008 PRN852008:PSR852008 QBJ852008:QCN852008 QLF852008:QMJ852008 QVB852008:QWF852008 REX852008:RGB852008 ROT852008:RPX852008 RYP852008:RZT852008 SIL852008:SJP852008 SSH852008:STL852008 TCD852008:TDH852008 TLZ852008:TND852008 TVV852008:TWZ852008 UFR852008:UGV852008 UPN852008:UQR852008 UZJ852008:VAN852008 VJF852008:VKJ852008 VTB852008:VUF852008 WCX852008:WEB852008 WMT852008:WNX852008 WWP852008:WXT852008 F917544:AK917544 KD917544:LH917544 TZ917544:VD917544 ADV917544:AEZ917544 ANR917544:AOV917544 AXN917544:AYR917544 BHJ917544:BIN917544 BRF917544:BSJ917544 CBB917544:CCF917544 CKX917544:CMB917544 CUT917544:CVX917544 DEP917544:DFT917544 DOL917544:DPP917544 DYH917544:DZL917544 EID917544:EJH917544 ERZ917544:ETD917544 FBV917544:FCZ917544 FLR917544:FMV917544 FVN917544:FWR917544 GFJ917544:GGN917544 GPF917544:GQJ917544 GZB917544:HAF917544 HIX917544:HKB917544 HST917544:HTX917544 ICP917544:IDT917544 IML917544:INP917544 IWH917544:IXL917544 JGD917544:JHH917544 JPZ917544:JRD917544 JZV917544:KAZ917544 KJR917544:KKV917544 KTN917544:KUR917544 LDJ917544:LEN917544 LNF917544:LOJ917544 LXB917544:LYF917544 MGX917544:MIB917544 MQT917544:MRX917544 NAP917544:NBT917544 NKL917544:NLP917544 NUH917544:NVL917544 OED917544:OFH917544 ONZ917544:OPD917544 OXV917544:OYZ917544 PHR917544:PIV917544 PRN917544:PSR917544 QBJ917544:QCN917544 QLF917544:QMJ917544 QVB917544:QWF917544 REX917544:RGB917544 ROT917544:RPX917544 RYP917544:RZT917544 SIL917544:SJP917544 SSH917544:STL917544 TCD917544:TDH917544 TLZ917544:TND917544 TVV917544:TWZ917544 UFR917544:UGV917544 UPN917544:UQR917544 UZJ917544:VAN917544 VJF917544:VKJ917544 VTB917544:VUF917544 WCX917544:WEB917544 WMT917544:WNX917544 WWP917544:WXT917544 F983080:AK983080 KD983080:LH983080 TZ983080:VD983080 ADV983080:AEZ983080 ANR983080:AOV983080 AXN983080:AYR983080 BHJ983080:BIN983080 BRF983080:BSJ983080 CBB983080:CCF983080 CKX983080:CMB983080 CUT983080:CVX983080 DEP983080:DFT983080 DOL983080:DPP983080 DYH983080:DZL983080 EID983080:EJH983080 ERZ983080:ETD983080 FBV983080:FCZ983080 FLR983080:FMV983080 FVN983080:FWR983080 GFJ983080:GGN983080 GPF983080:GQJ983080 GZB983080:HAF983080 HIX983080:HKB983080 HST983080:HTX983080 ICP983080:IDT983080 IML983080:INP983080 IWH983080:IXL983080 JGD983080:JHH983080 JPZ983080:JRD983080 JZV983080:KAZ983080 KJR983080:KKV983080 KTN983080:KUR983080 LDJ983080:LEN983080 LNF983080:LOJ983080 LXB983080:LYF983080 MGX983080:MIB983080 MQT983080:MRX983080 NAP983080:NBT983080 NKL983080:NLP983080 NUH983080:NVL983080 OED983080:OFH983080 ONZ983080:OPD983080 OXV983080:OYZ983080 PHR983080:PIV983080 PRN983080:PSR983080 QBJ983080:QCN983080 QLF983080:QMJ983080 QVB983080:QWF983080 REX983080:RGB983080 ROT983080:RPX983080 RYP983080:RZT983080 SIL983080:SJP983080 SSH983080:STL983080 TCD983080:TDH983080 TLZ983080:TND983080 TVV983080:TWZ983080 UFR983080:UGV983080 UPN983080:UQR983080 UZJ983080:VAN983080 VJF983080:VKJ983080 VTB983080:VUF983080 WCX983080:WEB983080 WMT983080:WNX983080 G33:AK33">
      <formula1>"○"</formula1>
    </dataValidation>
    <dataValidation type="whole" operator="lessThanOrEqual" allowBlank="1" showInputMessage="1" showErrorMessage="1" error="研修生1人当たりの上限額は、11万円となります。" sqref="BF49:BF54">
      <formula1>110000</formula1>
    </dataValidation>
  </dataValidations>
  <printOptions horizontalCentered="1" verticalCentered="1"/>
  <pageMargins left="0.19685039370078741" right="0.19685039370078741" top="0.39370078740157483" bottom="0" header="0" footer="0.19685039370078741"/>
  <pageSetup paperSize="9" scale="59" orientation="landscape" r:id="rId1"/>
  <headerFooter alignWithMargins="0"/>
  <colBreaks count="1" manualBreakCount="1">
    <brk id="43" max="62"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pageSetUpPr fitToPage="1"/>
  </sheetPr>
  <dimension ref="A1:AH47"/>
  <sheetViews>
    <sheetView view="pageBreakPreview" zoomScale="60" zoomScaleNormal="25" workbookViewId="0">
      <selection activeCell="M5" sqref="M5:O5"/>
    </sheetView>
  </sheetViews>
  <sheetFormatPr defaultColWidth="5.375" defaultRowHeight="15" customHeight="1"/>
  <cols>
    <col min="1" max="1" width="8.375" style="161" customWidth="1"/>
    <col min="2" max="2" width="24.625" style="161" customWidth="1"/>
    <col min="3" max="14" width="12.375" style="161" customWidth="1"/>
    <col min="15" max="16" width="13.625" style="161" customWidth="1"/>
    <col min="17" max="20" width="13.75" style="161" customWidth="1"/>
    <col min="21" max="33" width="5.375" style="161" customWidth="1"/>
    <col min="34" max="34" width="6.375" style="161" customWidth="1"/>
    <col min="35" max="256" width="5.375" style="161"/>
    <col min="257" max="257" width="8.375" style="161" customWidth="1"/>
    <col min="258" max="258" width="24.625" style="161" customWidth="1"/>
    <col min="259" max="270" width="12.375" style="161" customWidth="1"/>
    <col min="271" max="272" width="13.625" style="161" customWidth="1"/>
    <col min="273" max="276" width="13.75" style="161" customWidth="1"/>
    <col min="277" max="289" width="5.375" style="161" customWidth="1"/>
    <col min="290" max="290" width="6.375" style="161" customWidth="1"/>
    <col min="291" max="512" width="5.375" style="161"/>
    <col min="513" max="513" width="8.375" style="161" customWidth="1"/>
    <col min="514" max="514" width="24.625" style="161" customWidth="1"/>
    <col min="515" max="526" width="12.375" style="161" customWidth="1"/>
    <col min="527" max="528" width="13.625" style="161" customWidth="1"/>
    <col min="529" max="532" width="13.75" style="161" customWidth="1"/>
    <col min="533" max="545" width="5.375" style="161" customWidth="1"/>
    <col min="546" max="546" width="6.375" style="161" customWidth="1"/>
    <col min="547" max="768" width="5.375" style="161"/>
    <col min="769" max="769" width="8.375" style="161" customWidth="1"/>
    <col min="770" max="770" width="24.625" style="161" customWidth="1"/>
    <col min="771" max="782" width="12.375" style="161" customWidth="1"/>
    <col min="783" max="784" width="13.625" style="161" customWidth="1"/>
    <col min="785" max="788" width="13.75" style="161" customWidth="1"/>
    <col min="789" max="801" width="5.375" style="161" customWidth="1"/>
    <col min="802" max="802" width="6.375" style="161" customWidth="1"/>
    <col min="803" max="1024" width="5.375" style="161"/>
    <col min="1025" max="1025" width="8.375" style="161" customWidth="1"/>
    <col min="1026" max="1026" width="24.625" style="161" customWidth="1"/>
    <col min="1027" max="1038" width="12.375" style="161" customWidth="1"/>
    <col min="1039" max="1040" width="13.625" style="161" customWidth="1"/>
    <col min="1041" max="1044" width="13.75" style="161" customWidth="1"/>
    <col min="1045" max="1057" width="5.375" style="161" customWidth="1"/>
    <col min="1058" max="1058" width="6.375" style="161" customWidth="1"/>
    <col min="1059" max="1280" width="5.375" style="161"/>
    <col min="1281" max="1281" width="8.375" style="161" customWidth="1"/>
    <col min="1282" max="1282" width="24.625" style="161" customWidth="1"/>
    <col min="1283" max="1294" width="12.375" style="161" customWidth="1"/>
    <col min="1295" max="1296" width="13.625" style="161" customWidth="1"/>
    <col min="1297" max="1300" width="13.75" style="161" customWidth="1"/>
    <col min="1301" max="1313" width="5.375" style="161" customWidth="1"/>
    <col min="1314" max="1314" width="6.375" style="161" customWidth="1"/>
    <col min="1315" max="1536" width="5.375" style="161"/>
    <col min="1537" max="1537" width="8.375" style="161" customWidth="1"/>
    <col min="1538" max="1538" width="24.625" style="161" customWidth="1"/>
    <col min="1539" max="1550" width="12.375" style="161" customWidth="1"/>
    <col min="1551" max="1552" width="13.625" style="161" customWidth="1"/>
    <col min="1553" max="1556" width="13.75" style="161" customWidth="1"/>
    <col min="1557" max="1569" width="5.375" style="161" customWidth="1"/>
    <col min="1570" max="1570" width="6.375" style="161" customWidth="1"/>
    <col min="1571" max="1792" width="5.375" style="161"/>
    <col min="1793" max="1793" width="8.375" style="161" customWidth="1"/>
    <col min="1794" max="1794" width="24.625" style="161" customWidth="1"/>
    <col min="1795" max="1806" width="12.375" style="161" customWidth="1"/>
    <col min="1807" max="1808" width="13.625" style="161" customWidth="1"/>
    <col min="1809" max="1812" width="13.75" style="161" customWidth="1"/>
    <col min="1813" max="1825" width="5.375" style="161" customWidth="1"/>
    <col min="1826" max="1826" width="6.375" style="161" customWidth="1"/>
    <col min="1827" max="2048" width="5.375" style="161"/>
    <col min="2049" max="2049" width="8.375" style="161" customWidth="1"/>
    <col min="2050" max="2050" width="24.625" style="161" customWidth="1"/>
    <col min="2051" max="2062" width="12.375" style="161" customWidth="1"/>
    <col min="2063" max="2064" width="13.625" style="161" customWidth="1"/>
    <col min="2065" max="2068" width="13.75" style="161" customWidth="1"/>
    <col min="2069" max="2081" width="5.375" style="161" customWidth="1"/>
    <col min="2082" max="2082" width="6.375" style="161" customWidth="1"/>
    <col min="2083" max="2304" width="5.375" style="161"/>
    <col min="2305" max="2305" width="8.375" style="161" customWidth="1"/>
    <col min="2306" max="2306" width="24.625" style="161" customWidth="1"/>
    <col min="2307" max="2318" width="12.375" style="161" customWidth="1"/>
    <col min="2319" max="2320" width="13.625" style="161" customWidth="1"/>
    <col min="2321" max="2324" width="13.75" style="161" customWidth="1"/>
    <col min="2325" max="2337" width="5.375" style="161" customWidth="1"/>
    <col min="2338" max="2338" width="6.375" style="161" customWidth="1"/>
    <col min="2339" max="2560" width="5.375" style="161"/>
    <col min="2561" max="2561" width="8.375" style="161" customWidth="1"/>
    <col min="2562" max="2562" width="24.625" style="161" customWidth="1"/>
    <col min="2563" max="2574" width="12.375" style="161" customWidth="1"/>
    <col min="2575" max="2576" width="13.625" style="161" customWidth="1"/>
    <col min="2577" max="2580" width="13.75" style="161" customWidth="1"/>
    <col min="2581" max="2593" width="5.375" style="161" customWidth="1"/>
    <col min="2594" max="2594" width="6.375" style="161" customWidth="1"/>
    <col min="2595" max="2816" width="5.375" style="161"/>
    <col min="2817" max="2817" width="8.375" style="161" customWidth="1"/>
    <col min="2818" max="2818" width="24.625" style="161" customWidth="1"/>
    <col min="2819" max="2830" width="12.375" style="161" customWidth="1"/>
    <col min="2831" max="2832" width="13.625" style="161" customWidth="1"/>
    <col min="2833" max="2836" width="13.75" style="161" customWidth="1"/>
    <col min="2837" max="2849" width="5.375" style="161" customWidth="1"/>
    <col min="2850" max="2850" width="6.375" style="161" customWidth="1"/>
    <col min="2851" max="3072" width="5.375" style="161"/>
    <col min="3073" max="3073" width="8.375" style="161" customWidth="1"/>
    <col min="3074" max="3074" width="24.625" style="161" customWidth="1"/>
    <col min="3075" max="3086" width="12.375" style="161" customWidth="1"/>
    <col min="3087" max="3088" width="13.625" style="161" customWidth="1"/>
    <col min="3089" max="3092" width="13.75" style="161" customWidth="1"/>
    <col min="3093" max="3105" width="5.375" style="161" customWidth="1"/>
    <col min="3106" max="3106" width="6.375" style="161" customWidth="1"/>
    <col min="3107" max="3328" width="5.375" style="161"/>
    <col min="3329" max="3329" width="8.375" style="161" customWidth="1"/>
    <col min="3330" max="3330" width="24.625" style="161" customWidth="1"/>
    <col min="3331" max="3342" width="12.375" style="161" customWidth="1"/>
    <col min="3343" max="3344" width="13.625" style="161" customWidth="1"/>
    <col min="3345" max="3348" width="13.75" style="161" customWidth="1"/>
    <col min="3349" max="3361" width="5.375" style="161" customWidth="1"/>
    <col min="3362" max="3362" width="6.375" style="161" customWidth="1"/>
    <col min="3363" max="3584" width="5.375" style="161"/>
    <col min="3585" max="3585" width="8.375" style="161" customWidth="1"/>
    <col min="3586" max="3586" width="24.625" style="161" customWidth="1"/>
    <col min="3587" max="3598" width="12.375" style="161" customWidth="1"/>
    <col min="3599" max="3600" width="13.625" style="161" customWidth="1"/>
    <col min="3601" max="3604" width="13.75" style="161" customWidth="1"/>
    <col min="3605" max="3617" width="5.375" style="161" customWidth="1"/>
    <col min="3618" max="3618" width="6.375" style="161" customWidth="1"/>
    <col min="3619" max="3840" width="5.375" style="161"/>
    <col min="3841" max="3841" width="8.375" style="161" customWidth="1"/>
    <col min="3842" max="3842" width="24.625" style="161" customWidth="1"/>
    <col min="3843" max="3854" width="12.375" style="161" customWidth="1"/>
    <col min="3855" max="3856" width="13.625" style="161" customWidth="1"/>
    <col min="3857" max="3860" width="13.75" style="161" customWidth="1"/>
    <col min="3861" max="3873" width="5.375" style="161" customWidth="1"/>
    <col min="3874" max="3874" width="6.375" style="161" customWidth="1"/>
    <col min="3875" max="4096" width="5.375" style="161"/>
    <col min="4097" max="4097" width="8.375" style="161" customWidth="1"/>
    <col min="4098" max="4098" width="24.625" style="161" customWidth="1"/>
    <col min="4099" max="4110" width="12.375" style="161" customWidth="1"/>
    <col min="4111" max="4112" width="13.625" style="161" customWidth="1"/>
    <col min="4113" max="4116" width="13.75" style="161" customWidth="1"/>
    <col min="4117" max="4129" width="5.375" style="161" customWidth="1"/>
    <col min="4130" max="4130" width="6.375" style="161" customWidth="1"/>
    <col min="4131" max="4352" width="5.375" style="161"/>
    <col min="4353" max="4353" width="8.375" style="161" customWidth="1"/>
    <col min="4354" max="4354" width="24.625" style="161" customWidth="1"/>
    <col min="4355" max="4366" width="12.375" style="161" customWidth="1"/>
    <col min="4367" max="4368" width="13.625" style="161" customWidth="1"/>
    <col min="4369" max="4372" width="13.75" style="161" customWidth="1"/>
    <col min="4373" max="4385" width="5.375" style="161" customWidth="1"/>
    <col min="4386" max="4386" width="6.375" style="161" customWidth="1"/>
    <col min="4387" max="4608" width="5.375" style="161"/>
    <col min="4609" max="4609" width="8.375" style="161" customWidth="1"/>
    <col min="4610" max="4610" width="24.625" style="161" customWidth="1"/>
    <col min="4611" max="4622" width="12.375" style="161" customWidth="1"/>
    <col min="4623" max="4624" width="13.625" style="161" customWidth="1"/>
    <col min="4625" max="4628" width="13.75" style="161" customWidth="1"/>
    <col min="4629" max="4641" width="5.375" style="161" customWidth="1"/>
    <col min="4642" max="4642" width="6.375" style="161" customWidth="1"/>
    <col min="4643" max="4864" width="5.375" style="161"/>
    <col min="4865" max="4865" width="8.375" style="161" customWidth="1"/>
    <col min="4866" max="4866" width="24.625" style="161" customWidth="1"/>
    <col min="4867" max="4878" width="12.375" style="161" customWidth="1"/>
    <col min="4879" max="4880" width="13.625" style="161" customWidth="1"/>
    <col min="4881" max="4884" width="13.75" style="161" customWidth="1"/>
    <col min="4885" max="4897" width="5.375" style="161" customWidth="1"/>
    <col min="4898" max="4898" width="6.375" style="161" customWidth="1"/>
    <col min="4899" max="5120" width="5.375" style="161"/>
    <col min="5121" max="5121" width="8.375" style="161" customWidth="1"/>
    <col min="5122" max="5122" width="24.625" style="161" customWidth="1"/>
    <col min="5123" max="5134" width="12.375" style="161" customWidth="1"/>
    <col min="5135" max="5136" width="13.625" style="161" customWidth="1"/>
    <col min="5137" max="5140" width="13.75" style="161" customWidth="1"/>
    <col min="5141" max="5153" width="5.375" style="161" customWidth="1"/>
    <col min="5154" max="5154" width="6.375" style="161" customWidth="1"/>
    <col min="5155" max="5376" width="5.375" style="161"/>
    <col min="5377" max="5377" width="8.375" style="161" customWidth="1"/>
    <col min="5378" max="5378" width="24.625" style="161" customWidth="1"/>
    <col min="5379" max="5390" width="12.375" style="161" customWidth="1"/>
    <col min="5391" max="5392" width="13.625" style="161" customWidth="1"/>
    <col min="5393" max="5396" width="13.75" style="161" customWidth="1"/>
    <col min="5397" max="5409" width="5.375" style="161" customWidth="1"/>
    <col min="5410" max="5410" width="6.375" style="161" customWidth="1"/>
    <col min="5411" max="5632" width="5.375" style="161"/>
    <col min="5633" max="5633" width="8.375" style="161" customWidth="1"/>
    <col min="5634" max="5634" width="24.625" style="161" customWidth="1"/>
    <col min="5635" max="5646" width="12.375" style="161" customWidth="1"/>
    <col min="5647" max="5648" width="13.625" style="161" customWidth="1"/>
    <col min="5649" max="5652" width="13.75" style="161" customWidth="1"/>
    <col min="5653" max="5665" width="5.375" style="161" customWidth="1"/>
    <col min="5666" max="5666" width="6.375" style="161" customWidth="1"/>
    <col min="5667" max="5888" width="5.375" style="161"/>
    <col min="5889" max="5889" width="8.375" style="161" customWidth="1"/>
    <col min="5890" max="5890" width="24.625" style="161" customWidth="1"/>
    <col min="5891" max="5902" width="12.375" style="161" customWidth="1"/>
    <col min="5903" max="5904" width="13.625" style="161" customWidth="1"/>
    <col min="5905" max="5908" width="13.75" style="161" customWidth="1"/>
    <col min="5909" max="5921" width="5.375" style="161" customWidth="1"/>
    <col min="5922" max="5922" width="6.375" style="161" customWidth="1"/>
    <col min="5923" max="6144" width="5.375" style="161"/>
    <col min="6145" max="6145" width="8.375" style="161" customWidth="1"/>
    <col min="6146" max="6146" width="24.625" style="161" customWidth="1"/>
    <col min="6147" max="6158" width="12.375" style="161" customWidth="1"/>
    <col min="6159" max="6160" width="13.625" style="161" customWidth="1"/>
    <col min="6161" max="6164" width="13.75" style="161" customWidth="1"/>
    <col min="6165" max="6177" width="5.375" style="161" customWidth="1"/>
    <col min="6178" max="6178" width="6.375" style="161" customWidth="1"/>
    <col min="6179" max="6400" width="5.375" style="161"/>
    <col min="6401" max="6401" width="8.375" style="161" customWidth="1"/>
    <col min="6402" max="6402" width="24.625" style="161" customWidth="1"/>
    <col min="6403" max="6414" width="12.375" style="161" customWidth="1"/>
    <col min="6415" max="6416" width="13.625" style="161" customWidth="1"/>
    <col min="6417" max="6420" width="13.75" style="161" customWidth="1"/>
    <col min="6421" max="6433" width="5.375" style="161" customWidth="1"/>
    <col min="6434" max="6434" width="6.375" style="161" customWidth="1"/>
    <col min="6435" max="6656" width="5.375" style="161"/>
    <col min="6657" max="6657" width="8.375" style="161" customWidth="1"/>
    <col min="6658" max="6658" width="24.625" style="161" customWidth="1"/>
    <col min="6659" max="6670" width="12.375" style="161" customWidth="1"/>
    <col min="6671" max="6672" width="13.625" style="161" customWidth="1"/>
    <col min="6673" max="6676" width="13.75" style="161" customWidth="1"/>
    <col min="6677" max="6689" width="5.375" style="161" customWidth="1"/>
    <col min="6690" max="6690" width="6.375" style="161" customWidth="1"/>
    <col min="6691" max="6912" width="5.375" style="161"/>
    <col min="6913" max="6913" width="8.375" style="161" customWidth="1"/>
    <col min="6914" max="6914" width="24.625" style="161" customWidth="1"/>
    <col min="6915" max="6926" width="12.375" style="161" customWidth="1"/>
    <col min="6927" max="6928" width="13.625" style="161" customWidth="1"/>
    <col min="6929" max="6932" width="13.75" style="161" customWidth="1"/>
    <col min="6933" max="6945" width="5.375" style="161" customWidth="1"/>
    <col min="6946" max="6946" width="6.375" style="161" customWidth="1"/>
    <col min="6947" max="7168" width="5.375" style="161"/>
    <col min="7169" max="7169" width="8.375" style="161" customWidth="1"/>
    <col min="7170" max="7170" width="24.625" style="161" customWidth="1"/>
    <col min="7171" max="7182" width="12.375" style="161" customWidth="1"/>
    <col min="7183" max="7184" width="13.625" style="161" customWidth="1"/>
    <col min="7185" max="7188" width="13.75" style="161" customWidth="1"/>
    <col min="7189" max="7201" width="5.375" style="161" customWidth="1"/>
    <col min="7202" max="7202" width="6.375" style="161" customWidth="1"/>
    <col min="7203" max="7424" width="5.375" style="161"/>
    <col min="7425" max="7425" width="8.375" style="161" customWidth="1"/>
    <col min="7426" max="7426" width="24.625" style="161" customWidth="1"/>
    <col min="7427" max="7438" width="12.375" style="161" customWidth="1"/>
    <col min="7439" max="7440" width="13.625" style="161" customWidth="1"/>
    <col min="7441" max="7444" width="13.75" style="161" customWidth="1"/>
    <col min="7445" max="7457" width="5.375" style="161" customWidth="1"/>
    <col min="7458" max="7458" width="6.375" style="161" customWidth="1"/>
    <col min="7459" max="7680" width="5.375" style="161"/>
    <col min="7681" max="7681" width="8.375" style="161" customWidth="1"/>
    <col min="7682" max="7682" width="24.625" style="161" customWidth="1"/>
    <col min="7683" max="7694" width="12.375" style="161" customWidth="1"/>
    <col min="7695" max="7696" width="13.625" style="161" customWidth="1"/>
    <col min="7697" max="7700" width="13.75" style="161" customWidth="1"/>
    <col min="7701" max="7713" width="5.375" style="161" customWidth="1"/>
    <col min="7714" max="7714" width="6.375" style="161" customWidth="1"/>
    <col min="7715" max="7936" width="5.375" style="161"/>
    <col min="7937" max="7937" width="8.375" style="161" customWidth="1"/>
    <col min="7938" max="7938" width="24.625" style="161" customWidth="1"/>
    <col min="7939" max="7950" width="12.375" style="161" customWidth="1"/>
    <col min="7951" max="7952" width="13.625" style="161" customWidth="1"/>
    <col min="7953" max="7956" width="13.75" style="161" customWidth="1"/>
    <col min="7957" max="7969" width="5.375" style="161" customWidth="1"/>
    <col min="7970" max="7970" width="6.375" style="161" customWidth="1"/>
    <col min="7971" max="8192" width="5.375" style="161"/>
    <col min="8193" max="8193" width="8.375" style="161" customWidth="1"/>
    <col min="8194" max="8194" width="24.625" style="161" customWidth="1"/>
    <col min="8195" max="8206" width="12.375" style="161" customWidth="1"/>
    <col min="8207" max="8208" width="13.625" style="161" customWidth="1"/>
    <col min="8209" max="8212" width="13.75" style="161" customWidth="1"/>
    <col min="8213" max="8225" width="5.375" style="161" customWidth="1"/>
    <col min="8226" max="8226" width="6.375" style="161" customWidth="1"/>
    <col min="8227" max="8448" width="5.375" style="161"/>
    <col min="8449" max="8449" width="8.375" style="161" customWidth="1"/>
    <col min="8450" max="8450" width="24.625" style="161" customWidth="1"/>
    <col min="8451" max="8462" width="12.375" style="161" customWidth="1"/>
    <col min="8463" max="8464" width="13.625" style="161" customWidth="1"/>
    <col min="8465" max="8468" width="13.75" style="161" customWidth="1"/>
    <col min="8469" max="8481" width="5.375" style="161" customWidth="1"/>
    <col min="8482" max="8482" width="6.375" style="161" customWidth="1"/>
    <col min="8483" max="8704" width="5.375" style="161"/>
    <col min="8705" max="8705" width="8.375" style="161" customWidth="1"/>
    <col min="8706" max="8706" width="24.625" style="161" customWidth="1"/>
    <col min="8707" max="8718" width="12.375" style="161" customWidth="1"/>
    <col min="8719" max="8720" width="13.625" style="161" customWidth="1"/>
    <col min="8721" max="8724" width="13.75" style="161" customWidth="1"/>
    <col min="8725" max="8737" width="5.375" style="161" customWidth="1"/>
    <col min="8738" max="8738" width="6.375" style="161" customWidth="1"/>
    <col min="8739" max="8960" width="5.375" style="161"/>
    <col min="8961" max="8961" width="8.375" style="161" customWidth="1"/>
    <col min="8962" max="8962" width="24.625" style="161" customWidth="1"/>
    <col min="8963" max="8974" width="12.375" style="161" customWidth="1"/>
    <col min="8975" max="8976" width="13.625" style="161" customWidth="1"/>
    <col min="8977" max="8980" width="13.75" style="161" customWidth="1"/>
    <col min="8981" max="8993" width="5.375" style="161" customWidth="1"/>
    <col min="8994" max="8994" width="6.375" style="161" customWidth="1"/>
    <col min="8995" max="9216" width="5.375" style="161"/>
    <col min="9217" max="9217" width="8.375" style="161" customWidth="1"/>
    <col min="9218" max="9218" width="24.625" style="161" customWidth="1"/>
    <col min="9219" max="9230" width="12.375" style="161" customWidth="1"/>
    <col min="9231" max="9232" width="13.625" style="161" customWidth="1"/>
    <col min="9233" max="9236" width="13.75" style="161" customWidth="1"/>
    <col min="9237" max="9249" width="5.375" style="161" customWidth="1"/>
    <col min="9250" max="9250" width="6.375" style="161" customWidth="1"/>
    <col min="9251" max="9472" width="5.375" style="161"/>
    <col min="9473" max="9473" width="8.375" style="161" customWidth="1"/>
    <col min="9474" max="9474" width="24.625" style="161" customWidth="1"/>
    <col min="9475" max="9486" width="12.375" style="161" customWidth="1"/>
    <col min="9487" max="9488" width="13.625" style="161" customWidth="1"/>
    <col min="9489" max="9492" width="13.75" style="161" customWidth="1"/>
    <col min="9493" max="9505" width="5.375" style="161" customWidth="1"/>
    <col min="9506" max="9506" width="6.375" style="161" customWidth="1"/>
    <col min="9507" max="9728" width="5.375" style="161"/>
    <col min="9729" max="9729" width="8.375" style="161" customWidth="1"/>
    <col min="9730" max="9730" width="24.625" style="161" customWidth="1"/>
    <col min="9731" max="9742" width="12.375" style="161" customWidth="1"/>
    <col min="9743" max="9744" width="13.625" style="161" customWidth="1"/>
    <col min="9745" max="9748" width="13.75" style="161" customWidth="1"/>
    <col min="9749" max="9761" width="5.375" style="161" customWidth="1"/>
    <col min="9762" max="9762" width="6.375" style="161" customWidth="1"/>
    <col min="9763" max="9984" width="5.375" style="161"/>
    <col min="9985" max="9985" width="8.375" style="161" customWidth="1"/>
    <col min="9986" max="9986" width="24.625" style="161" customWidth="1"/>
    <col min="9987" max="9998" width="12.375" style="161" customWidth="1"/>
    <col min="9999" max="10000" width="13.625" style="161" customWidth="1"/>
    <col min="10001" max="10004" width="13.75" style="161" customWidth="1"/>
    <col min="10005" max="10017" width="5.375" style="161" customWidth="1"/>
    <col min="10018" max="10018" width="6.375" style="161" customWidth="1"/>
    <col min="10019" max="10240" width="5.375" style="161"/>
    <col min="10241" max="10241" width="8.375" style="161" customWidth="1"/>
    <col min="10242" max="10242" width="24.625" style="161" customWidth="1"/>
    <col min="10243" max="10254" width="12.375" style="161" customWidth="1"/>
    <col min="10255" max="10256" width="13.625" style="161" customWidth="1"/>
    <col min="10257" max="10260" width="13.75" style="161" customWidth="1"/>
    <col min="10261" max="10273" width="5.375" style="161" customWidth="1"/>
    <col min="10274" max="10274" width="6.375" style="161" customWidth="1"/>
    <col min="10275" max="10496" width="5.375" style="161"/>
    <col min="10497" max="10497" width="8.375" style="161" customWidth="1"/>
    <col min="10498" max="10498" width="24.625" style="161" customWidth="1"/>
    <col min="10499" max="10510" width="12.375" style="161" customWidth="1"/>
    <col min="10511" max="10512" width="13.625" style="161" customWidth="1"/>
    <col min="10513" max="10516" width="13.75" style="161" customWidth="1"/>
    <col min="10517" max="10529" width="5.375" style="161" customWidth="1"/>
    <col min="10530" max="10530" width="6.375" style="161" customWidth="1"/>
    <col min="10531" max="10752" width="5.375" style="161"/>
    <col min="10753" max="10753" width="8.375" style="161" customWidth="1"/>
    <col min="10754" max="10754" width="24.625" style="161" customWidth="1"/>
    <col min="10755" max="10766" width="12.375" style="161" customWidth="1"/>
    <col min="10767" max="10768" width="13.625" style="161" customWidth="1"/>
    <col min="10769" max="10772" width="13.75" style="161" customWidth="1"/>
    <col min="10773" max="10785" width="5.375" style="161" customWidth="1"/>
    <col min="10786" max="10786" width="6.375" style="161" customWidth="1"/>
    <col min="10787" max="11008" width="5.375" style="161"/>
    <col min="11009" max="11009" width="8.375" style="161" customWidth="1"/>
    <col min="11010" max="11010" width="24.625" style="161" customWidth="1"/>
    <col min="11011" max="11022" width="12.375" style="161" customWidth="1"/>
    <col min="11023" max="11024" width="13.625" style="161" customWidth="1"/>
    <col min="11025" max="11028" width="13.75" style="161" customWidth="1"/>
    <col min="11029" max="11041" width="5.375" style="161" customWidth="1"/>
    <col min="11042" max="11042" width="6.375" style="161" customWidth="1"/>
    <col min="11043" max="11264" width="5.375" style="161"/>
    <col min="11265" max="11265" width="8.375" style="161" customWidth="1"/>
    <col min="11266" max="11266" width="24.625" style="161" customWidth="1"/>
    <col min="11267" max="11278" width="12.375" style="161" customWidth="1"/>
    <col min="11279" max="11280" width="13.625" style="161" customWidth="1"/>
    <col min="11281" max="11284" width="13.75" style="161" customWidth="1"/>
    <col min="11285" max="11297" width="5.375" style="161" customWidth="1"/>
    <col min="11298" max="11298" width="6.375" style="161" customWidth="1"/>
    <col min="11299" max="11520" width="5.375" style="161"/>
    <col min="11521" max="11521" width="8.375" style="161" customWidth="1"/>
    <col min="11522" max="11522" width="24.625" style="161" customWidth="1"/>
    <col min="11523" max="11534" width="12.375" style="161" customWidth="1"/>
    <col min="11535" max="11536" width="13.625" style="161" customWidth="1"/>
    <col min="11537" max="11540" width="13.75" style="161" customWidth="1"/>
    <col min="11541" max="11553" width="5.375" style="161" customWidth="1"/>
    <col min="11554" max="11554" width="6.375" style="161" customWidth="1"/>
    <col min="11555" max="11776" width="5.375" style="161"/>
    <col min="11777" max="11777" width="8.375" style="161" customWidth="1"/>
    <col min="11778" max="11778" width="24.625" style="161" customWidth="1"/>
    <col min="11779" max="11790" width="12.375" style="161" customWidth="1"/>
    <col min="11791" max="11792" width="13.625" style="161" customWidth="1"/>
    <col min="11793" max="11796" width="13.75" style="161" customWidth="1"/>
    <col min="11797" max="11809" width="5.375" style="161" customWidth="1"/>
    <col min="11810" max="11810" width="6.375" style="161" customWidth="1"/>
    <col min="11811" max="12032" width="5.375" style="161"/>
    <col min="12033" max="12033" width="8.375" style="161" customWidth="1"/>
    <col min="12034" max="12034" width="24.625" style="161" customWidth="1"/>
    <col min="12035" max="12046" width="12.375" style="161" customWidth="1"/>
    <col min="12047" max="12048" width="13.625" style="161" customWidth="1"/>
    <col min="12049" max="12052" width="13.75" style="161" customWidth="1"/>
    <col min="12053" max="12065" width="5.375" style="161" customWidth="1"/>
    <col min="12066" max="12066" width="6.375" style="161" customWidth="1"/>
    <col min="12067" max="12288" width="5.375" style="161"/>
    <col min="12289" max="12289" width="8.375" style="161" customWidth="1"/>
    <col min="12290" max="12290" width="24.625" style="161" customWidth="1"/>
    <col min="12291" max="12302" width="12.375" style="161" customWidth="1"/>
    <col min="12303" max="12304" width="13.625" style="161" customWidth="1"/>
    <col min="12305" max="12308" width="13.75" style="161" customWidth="1"/>
    <col min="12309" max="12321" width="5.375" style="161" customWidth="1"/>
    <col min="12322" max="12322" width="6.375" style="161" customWidth="1"/>
    <col min="12323" max="12544" width="5.375" style="161"/>
    <col min="12545" max="12545" width="8.375" style="161" customWidth="1"/>
    <col min="12546" max="12546" width="24.625" style="161" customWidth="1"/>
    <col min="12547" max="12558" width="12.375" style="161" customWidth="1"/>
    <col min="12559" max="12560" width="13.625" style="161" customWidth="1"/>
    <col min="12561" max="12564" width="13.75" style="161" customWidth="1"/>
    <col min="12565" max="12577" width="5.375" style="161" customWidth="1"/>
    <col min="12578" max="12578" width="6.375" style="161" customWidth="1"/>
    <col min="12579" max="12800" width="5.375" style="161"/>
    <col min="12801" max="12801" width="8.375" style="161" customWidth="1"/>
    <col min="12802" max="12802" width="24.625" style="161" customWidth="1"/>
    <col min="12803" max="12814" width="12.375" style="161" customWidth="1"/>
    <col min="12815" max="12816" width="13.625" style="161" customWidth="1"/>
    <col min="12817" max="12820" width="13.75" style="161" customWidth="1"/>
    <col min="12821" max="12833" width="5.375" style="161" customWidth="1"/>
    <col min="12834" max="12834" width="6.375" style="161" customWidth="1"/>
    <col min="12835" max="13056" width="5.375" style="161"/>
    <col min="13057" max="13057" width="8.375" style="161" customWidth="1"/>
    <col min="13058" max="13058" width="24.625" style="161" customWidth="1"/>
    <col min="13059" max="13070" width="12.375" style="161" customWidth="1"/>
    <col min="13071" max="13072" width="13.625" style="161" customWidth="1"/>
    <col min="13073" max="13076" width="13.75" style="161" customWidth="1"/>
    <col min="13077" max="13089" width="5.375" style="161" customWidth="1"/>
    <col min="13090" max="13090" width="6.375" style="161" customWidth="1"/>
    <col min="13091" max="13312" width="5.375" style="161"/>
    <col min="13313" max="13313" width="8.375" style="161" customWidth="1"/>
    <col min="13314" max="13314" width="24.625" style="161" customWidth="1"/>
    <col min="13315" max="13326" width="12.375" style="161" customWidth="1"/>
    <col min="13327" max="13328" width="13.625" style="161" customWidth="1"/>
    <col min="13329" max="13332" width="13.75" style="161" customWidth="1"/>
    <col min="13333" max="13345" width="5.375" style="161" customWidth="1"/>
    <col min="13346" max="13346" width="6.375" style="161" customWidth="1"/>
    <col min="13347" max="13568" width="5.375" style="161"/>
    <col min="13569" max="13569" width="8.375" style="161" customWidth="1"/>
    <col min="13570" max="13570" width="24.625" style="161" customWidth="1"/>
    <col min="13571" max="13582" width="12.375" style="161" customWidth="1"/>
    <col min="13583" max="13584" width="13.625" style="161" customWidth="1"/>
    <col min="13585" max="13588" width="13.75" style="161" customWidth="1"/>
    <col min="13589" max="13601" width="5.375" style="161" customWidth="1"/>
    <col min="13602" max="13602" width="6.375" style="161" customWidth="1"/>
    <col min="13603" max="13824" width="5.375" style="161"/>
    <col min="13825" max="13825" width="8.375" style="161" customWidth="1"/>
    <col min="13826" max="13826" width="24.625" style="161" customWidth="1"/>
    <col min="13827" max="13838" width="12.375" style="161" customWidth="1"/>
    <col min="13839" max="13840" width="13.625" style="161" customWidth="1"/>
    <col min="13841" max="13844" width="13.75" style="161" customWidth="1"/>
    <col min="13845" max="13857" width="5.375" style="161" customWidth="1"/>
    <col min="13858" max="13858" width="6.375" style="161" customWidth="1"/>
    <col min="13859" max="14080" width="5.375" style="161"/>
    <col min="14081" max="14081" width="8.375" style="161" customWidth="1"/>
    <col min="14082" max="14082" width="24.625" style="161" customWidth="1"/>
    <col min="14083" max="14094" width="12.375" style="161" customWidth="1"/>
    <col min="14095" max="14096" width="13.625" style="161" customWidth="1"/>
    <col min="14097" max="14100" width="13.75" style="161" customWidth="1"/>
    <col min="14101" max="14113" width="5.375" style="161" customWidth="1"/>
    <col min="14114" max="14114" width="6.375" style="161" customWidth="1"/>
    <col min="14115" max="14336" width="5.375" style="161"/>
    <col min="14337" max="14337" width="8.375" style="161" customWidth="1"/>
    <col min="14338" max="14338" width="24.625" style="161" customWidth="1"/>
    <col min="14339" max="14350" width="12.375" style="161" customWidth="1"/>
    <col min="14351" max="14352" width="13.625" style="161" customWidth="1"/>
    <col min="14353" max="14356" width="13.75" style="161" customWidth="1"/>
    <col min="14357" max="14369" width="5.375" style="161" customWidth="1"/>
    <col min="14370" max="14370" width="6.375" style="161" customWidth="1"/>
    <col min="14371" max="14592" width="5.375" style="161"/>
    <col min="14593" max="14593" width="8.375" style="161" customWidth="1"/>
    <col min="14594" max="14594" width="24.625" style="161" customWidth="1"/>
    <col min="14595" max="14606" width="12.375" style="161" customWidth="1"/>
    <col min="14607" max="14608" width="13.625" style="161" customWidth="1"/>
    <col min="14609" max="14612" width="13.75" style="161" customWidth="1"/>
    <col min="14613" max="14625" width="5.375" style="161" customWidth="1"/>
    <col min="14626" max="14626" width="6.375" style="161" customWidth="1"/>
    <col min="14627" max="14848" width="5.375" style="161"/>
    <col min="14849" max="14849" width="8.375" style="161" customWidth="1"/>
    <col min="14850" max="14850" width="24.625" style="161" customWidth="1"/>
    <col min="14851" max="14862" width="12.375" style="161" customWidth="1"/>
    <col min="14863" max="14864" width="13.625" style="161" customWidth="1"/>
    <col min="14865" max="14868" width="13.75" style="161" customWidth="1"/>
    <col min="14869" max="14881" width="5.375" style="161" customWidth="1"/>
    <col min="14882" max="14882" width="6.375" style="161" customWidth="1"/>
    <col min="14883" max="15104" width="5.375" style="161"/>
    <col min="15105" max="15105" width="8.375" style="161" customWidth="1"/>
    <col min="15106" max="15106" width="24.625" style="161" customWidth="1"/>
    <col min="15107" max="15118" width="12.375" style="161" customWidth="1"/>
    <col min="15119" max="15120" width="13.625" style="161" customWidth="1"/>
    <col min="15121" max="15124" width="13.75" style="161" customWidth="1"/>
    <col min="15125" max="15137" width="5.375" style="161" customWidth="1"/>
    <col min="15138" max="15138" width="6.375" style="161" customWidth="1"/>
    <col min="15139" max="15360" width="5.375" style="161"/>
    <col min="15361" max="15361" width="8.375" style="161" customWidth="1"/>
    <col min="15362" max="15362" width="24.625" style="161" customWidth="1"/>
    <col min="15363" max="15374" width="12.375" style="161" customWidth="1"/>
    <col min="15375" max="15376" width="13.625" style="161" customWidth="1"/>
    <col min="15377" max="15380" width="13.75" style="161" customWidth="1"/>
    <col min="15381" max="15393" width="5.375" style="161" customWidth="1"/>
    <col min="15394" max="15394" width="6.375" style="161" customWidth="1"/>
    <col min="15395" max="15616" width="5.375" style="161"/>
    <col min="15617" max="15617" width="8.375" style="161" customWidth="1"/>
    <col min="15618" max="15618" width="24.625" style="161" customWidth="1"/>
    <col min="15619" max="15630" width="12.375" style="161" customWidth="1"/>
    <col min="15631" max="15632" width="13.625" style="161" customWidth="1"/>
    <col min="15633" max="15636" width="13.75" style="161" customWidth="1"/>
    <col min="15637" max="15649" width="5.375" style="161" customWidth="1"/>
    <col min="15650" max="15650" width="6.375" style="161" customWidth="1"/>
    <col min="15651" max="15872" width="5.375" style="161"/>
    <col min="15873" max="15873" width="8.375" style="161" customWidth="1"/>
    <col min="15874" max="15874" width="24.625" style="161" customWidth="1"/>
    <col min="15875" max="15886" width="12.375" style="161" customWidth="1"/>
    <col min="15887" max="15888" width="13.625" style="161" customWidth="1"/>
    <col min="15889" max="15892" width="13.75" style="161" customWidth="1"/>
    <col min="15893" max="15905" width="5.375" style="161" customWidth="1"/>
    <col min="15906" max="15906" width="6.375" style="161" customWidth="1"/>
    <col min="15907" max="16128" width="5.375" style="161"/>
    <col min="16129" max="16129" width="8.375" style="161" customWidth="1"/>
    <col min="16130" max="16130" width="24.625" style="161" customWidth="1"/>
    <col min="16131" max="16142" width="12.375" style="161" customWidth="1"/>
    <col min="16143" max="16144" width="13.625" style="161" customWidth="1"/>
    <col min="16145" max="16148" width="13.75" style="161" customWidth="1"/>
    <col min="16149" max="16161" width="5.375" style="161" customWidth="1"/>
    <col min="16162" max="16162" width="6.375" style="161" customWidth="1"/>
    <col min="16163" max="16384" width="5.375" style="161"/>
  </cols>
  <sheetData>
    <row r="1" spans="1:33" ht="23.25" customHeight="1">
      <c r="A1" s="688" t="s">
        <v>155</v>
      </c>
      <c r="B1" s="689"/>
      <c r="C1" s="160"/>
      <c r="T1" s="162" t="s">
        <v>1</v>
      </c>
    </row>
    <row r="2" spans="1:33" ht="23.25" customHeight="1">
      <c r="A2" s="8"/>
      <c r="B2" s="163"/>
      <c r="D2" s="690" t="s">
        <v>198</v>
      </c>
      <c r="E2" s="690"/>
      <c r="F2" s="690"/>
      <c r="G2" s="690"/>
      <c r="H2" s="690"/>
      <c r="I2" s="691"/>
      <c r="J2" s="691"/>
      <c r="K2" s="691"/>
      <c r="L2" s="691"/>
      <c r="M2" s="691"/>
      <c r="N2" s="691"/>
      <c r="O2" s="691"/>
      <c r="P2" s="691"/>
      <c r="T2" s="692"/>
    </row>
    <row r="3" spans="1:33" ht="23.25" customHeight="1">
      <c r="A3" s="8"/>
      <c r="B3" s="163"/>
      <c r="D3" s="691"/>
      <c r="E3" s="691"/>
      <c r="F3" s="691"/>
      <c r="G3" s="691"/>
      <c r="H3" s="691"/>
      <c r="I3" s="691"/>
      <c r="J3" s="691"/>
      <c r="K3" s="691"/>
      <c r="L3" s="691"/>
      <c r="M3" s="691"/>
      <c r="N3" s="691"/>
      <c r="O3" s="691"/>
      <c r="P3" s="691"/>
      <c r="T3" s="693"/>
    </row>
    <row r="4" spans="1:33" ht="8.25" customHeight="1">
      <c r="I4" s="164"/>
    </row>
    <row r="5" spans="1:33" ht="23.25" customHeight="1">
      <c r="A5" s="4"/>
      <c r="D5" s="4"/>
      <c r="E5" s="4"/>
      <c r="F5" s="4"/>
      <c r="G5" s="8"/>
      <c r="H5" s="8"/>
      <c r="I5" s="164"/>
      <c r="J5" s="409" t="s">
        <v>2</v>
      </c>
      <c r="K5" s="409"/>
      <c r="L5" s="409"/>
      <c r="M5" s="694"/>
      <c r="N5" s="695"/>
      <c r="O5" s="695"/>
      <c r="P5" s="688" t="s">
        <v>3</v>
      </c>
      <c r="Q5" s="689"/>
      <c r="R5" s="696"/>
      <c r="S5" s="696"/>
      <c r="T5" s="696"/>
      <c r="AE5" s="165"/>
    </row>
    <row r="6" spans="1:33" ht="23.25" customHeight="1" thickBot="1">
      <c r="A6" s="4"/>
      <c r="C6" s="4"/>
      <c r="D6" s="4"/>
      <c r="E6" s="4"/>
      <c r="F6" s="4"/>
      <c r="G6" s="8"/>
      <c r="H6" s="8"/>
      <c r="I6" s="164"/>
      <c r="J6" s="120"/>
      <c r="K6" s="120"/>
      <c r="L6" s="120"/>
      <c r="M6" s="165"/>
      <c r="N6" s="165"/>
      <c r="O6" s="165"/>
      <c r="P6" s="120"/>
      <c r="Q6" s="120"/>
      <c r="R6" s="165"/>
      <c r="S6" s="165"/>
      <c r="T6" s="165"/>
      <c r="AE6" s="165"/>
    </row>
    <row r="7" spans="1:33" ht="23.25" customHeight="1" thickTop="1" thickBot="1">
      <c r="A7" s="4"/>
      <c r="B7" s="283" t="s">
        <v>156</v>
      </c>
      <c r="C7" s="284" t="s">
        <v>127</v>
      </c>
      <c r="D7" s="285" t="s">
        <v>196</v>
      </c>
      <c r="E7" s="4"/>
      <c r="F7" s="648" t="s">
        <v>156</v>
      </c>
      <c r="G7" s="648"/>
      <c r="H7" s="270" t="s">
        <v>127</v>
      </c>
      <c r="I7" s="270" t="s">
        <v>128</v>
      </c>
      <c r="J7" s="270" t="s">
        <v>129</v>
      </c>
      <c r="K7" s="270" t="s">
        <v>157</v>
      </c>
      <c r="M7" s="165"/>
      <c r="N7" s="165"/>
      <c r="O7" s="165"/>
      <c r="P7" s="120"/>
      <c r="Q7" s="120"/>
      <c r="R7" s="165"/>
      <c r="S7" s="165"/>
      <c r="T7" s="165"/>
      <c r="AE7" s="165"/>
    </row>
    <row r="8" spans="1:33" ht="23.25" customHeight="1" thickTop="1">
      <c r="A8" s="4"/>
      <c r="B8" s="278" t="s">
        <v>158</v>
      </c>
      <c r="C8" s="277"/>
      <c r="D8" s="279"/>
      <c r="E8" s="4"/>
      <c r="F8" s="649" t="s">
        <v>159</v>
      </c>
      <c r="G8" s="649"/>
      <c r="H8" s="168"/>
      <c r="I8" s="166"/>
      <c r="J8" s="222"/>
      <c r="K8" s="166"/>
      <c r="AG8" s="163"/>
    </row>
    <row r="9" spans="1:33" ht="23.25" customHeight="1" thickBot="1">
      <c r="A9" s="4"/>
      <c r="B9" s="280" t="s">
        <v>195</v>
      </c>
      <c r="C9" s="281"/>
      <c r="D9" s="282"/>
      <c r="E9" s="4"/>
      <c r="F9" s="649" t="s">
        <v>160</v>
      </c>
      <c r="G9" s="649"/>
      <c r="H9" s="166"/>
      <c r="I9" s="167"/>
      <c r="J9" s="166"/>
      <c r="K9" s="166"/>
      <c r="AG9" s="163"/>
    </row>
    <row r="10" spans="1:33" ht="23.25" customHeight="1" thickTop="1">
      <c r="A10" s="4"/>
      <c r="F10" s="649" t="s">
        <v>161</v>
      </c>
      <c r="G10" s="649"/>
      <c r="H10" s="166"/>
      <c r="I10" s="168"/>
      <c r="J10" s="166"/>
      <c r="K10" s="166"/>
      <c r="AG10" s="163"/>
    </row>
    <row r="11" spans="1:33" ht="23.25" customHeight="1">
      <c r="A11" s="4"/>
      <c r="G11" s="7"/>
      <c r="H11" s="4"/>
      <c r="AG11" s="163"/>
    </row>
    <row r="12" spans="1:33" s="169" customFormat="1" ht="23.25" customHeight="1" thickBot="1">
      <c r="A12" s="4"/>
      <c r="B12" s="4"/>
      <c r="C12" s="4"/>
      <c r="AG12" s="170"/>
    </row>
    <row r="13" spans="1:33" ht="26.25" customHeight="1" thickBot="1">
      <c r="A13" s="699" t="s">
        <v>189</v>
      </c>
      <c r="B13" s="656"/>
      <c r="C13" s="666"/>
      <c r="D13" s="667"/>
      <c r="E13" s="680" t="s">
        <v>182</v>
      </c>
      <c r="F13" s="681"/>
      <c r="G13" s="680" t="s">
        <v>183</v>
      </c>
      <c r="H13" s="681"/>
      <c r="I13" s="680" t="s">
        <v>184</v>
      </c>
      <c r="J13" s="681"/>
      <c r="K13" s="666"/>
      <c r="L13" s="667"/>
      <c r="M13" s="666"/>
      <c r="N13" s="667"/>
      <c r="O13" s="666"/>
      <c r="P13" s="667"/>
      <c r="Q13" s="648" t="s">
        <v>187</v>
      </c>
      <c r="R13" s="648"/>
      <c r="S13" s="674" t="s">
        <v>188</v>
      </c>
      <c r="T13" s="674"/>
    </row>
    <row r="14" spans="1:33" ht="26.25" customHeight="1" thickBot="1">
      <c r="A14" s="700"/>
      <c r="B14" s="659"/>
      <c r="C14" s="172"/>
      <c r="D14" s="172"/>
      <c r="E14" s="171" t="s">
        <v>37</v>
      </c>
      <c r="F14" s="171" t="s">
        <v>162</v>
      </c>
      <c r="G14" s="171" t="s">
        <v>37</v>
      </c>
      <c r="H14" s="171" t="s">
        <v>162</v>
      </c>
      <c r="I14" s="171" t="s">
        <v>37</v>
      </c>
      <c r="J14" s="171" t="s">
        <v>162</v>
      </c>
      <c r="K14" s="172"/>
      <c r="L14" s="172"/>
      <c r="M14" s="172"/>
      <c r="N14" s="172"/>
      <c r="O14" s="172"/>
      <c r="P14" s="172"/>
      <c r="Q14" s="171" t="s">
        <v>37</v>
      </c>
      <c r="R14" s="171" t="s">
        <v>162</v>
      </c>
      <c r="S14" s="286" t="s">
        <v>163</v>
      </c>
      <c r="T14" s="286" t="s">
        <v>164</v>
      </c>
    </row>
    <row r="15" spans="1:33" ht="26.25" customHeight="1">
      <c r="A15" s="660" t="s">
        <v>165</v>
      </c>
      <c r="B15" s="87" t="s">
        <v>166</v>
      </c>
      <c r="C15" s="173"/>
      <c r="D15" s="173"/>
      <c r="E15" s="213">
        <f>【4月】月集計表!$AN$36</f>
        <v>0</v>
      </c>
      <c r="F15" s="213">
        <f>E15*5000</f>
        <v>0</v>
      </c>
      <c r="G15" s="213">
        <f>【5月】月集計表!$AN$36</f>
        <v>0</v>
      </c>
      <c r="H15" s="213">
        <f>G15*5000</f>
        <v>0</v>
      </c>
      <c r="I15" s="263">
        <f>【6月】月集計表!$AN$36</f>
        <v>0</v>
      </c>
      <c r="J15" s="263">
        <f>I15*5000</f>
        <v>0</v>
      </c>
      <c r="K15" s="173"/>
      <c r="L15" s="173"/>
      <c r="M15" s="173"/>
      <c r="N15" s="173"/>
      <c r="O15" s="173"/>
      <c r="P15" s="173"/>
      <c r="Q15" s="122">
        <f>E15+G15+I15</f>
        <v>0</v>
      </c>
      <c r="R15" s="174">
        <f>F15+H15+J15</f>
        <v>0</v>
      </c>
      <c r="S15" s="287">
        <f>IF(SUM(Q15)&gt;60,60,SUM(Q15))</f>
        <v>0</v>
      </c>
      <c r="T15" s="288">
        <f>S15*5000</f>
        <v>0</v>
      </c>
    </row>
    <row r="16" spans="1:33" ht="26.25" customHeight="1">
      <c r="A16" s="661"/>
      <c r="B16" s="95" t="s">
        <v>167</v>
      </c>
      <c r="C16" s="175"/>
      <c r="D16" s="175"/>
      <c r="E16" s="210">
        <f>【4月】月集計表!$AN$39</f>
        <v>0</v>
      </c>
      <c r="F16" s="210">
        <f>E16*5000</f>
        <v>0</v>
      </c>
      <c r="G16" s="210">
        <f>【5月】月集計表!$AN$39</f>
        <v>0</v>
      </c>
      <c r="H16" s="210">
        <f>G16*5000</f>
        <v>0</v>
      </c>
      <c r="I16" s="262">
        <f>【6月】月集計表!$AN$39</f>
        <v>0</v>
      </c>
      <c r="J16" s="262">
        <f>I16*5000</f>
        <v>0</v>
      </c>
      <c r="K16" s="175"/>
      <c r="L16" s="175"/>
      <c r="M16" s="175"/>
      <c r="N16" s="175"/>
      <c r="O16" s="175"/>
      <c r="P16" s="175"/>
      <c r="Q16" s="121">
        <f t="shared" ref="Q16:Q17" si="0">E16+G16+I16</f>
        <v>0</v>
      </c>
      <c r="R16" s="176">
        <f t="shared" ref="R16:R18" si="1">F16+H16+J16</f>
        <v>0</v>
      </c>
      <c r="S16" s="289">
        <f>IF(SUM(Q16)&gt;60,60,SUM(Q16))</f>
        <v>0</v>
      </c>
      <c r="T16" s="290">
        <f>S16*5000</f>
        <v>0</v>
      </c>
    </row>
    <row r="17" spans="1:34" ht="26.25" customHeight="1" thickBot="1">
      <c r="A17" s="661"/>
      <c r="B17" s="320" t="s">
        <v>168</v>
      </c>
      <c r="C17" s="311"/>
      <c r="D17" s="311"/>
      <c r="E17" s="299">
        <f>【4月】月集計表!$AN$42</f>
        <v>0</v>
      </c>
      <c r="F17" s="299">
        <f>E17*5000</f>
        <v>0</v>
      </c>
      <c r="G17" s="299">
        <f>【5月】月集計表!$AN$42</f>
        <v>0</v>
      </c>
      <c r="H17" s="299">
        <f>G17*5000</f>
        <v>0</v>
      </c>
      <c r="I17" s="299">
        <f>【6月】月集計表!$AN$42</f>
        <v>0</v>
      </c>
      <c r="J17" s="299">
        <f>I17*5000</f>
        <v>0</v>
      </c>
      <c r="K17" s="311"/>
      <c r="L17" s="311"/>
      <c r="M17" s="311"/>
      <c r="N17" s="311"/>
      <c r="O17" s="311"/>
      <c r="P17" s="311"/>
      <c r="Q17" s="299">
        <f t="shared" si="0"/>
        <v>0</v>
      </c>
      <c r="R17" s="321">
        <f t="shared" si="1"/>
        <v>0</v>
      </c>
      <c r="S17" s="322">
        <f>IF(SUM(Q17)&gt;60,60,SUM(Q17))</f>
        <v>0</v>
      </c>
      <c r="T17" s="323">
        <f>S17*5000</f>
        <v>0</v>
      </c>
    </row>
    <row r="18" spans="1:34" ht="26.25" customHeight="1" thickTop="1" thickBot="1">
      <c r="A18" s="662"/>
      <c r="B18" s="324" t="s">
        <v>169</v>
      </c>
      <c r="C18" s="325"/>
      <c r="D18" s="326"/>
      <c r="E18" s="327">
        <f t="shared" ref="E18:H18" si="2">SUM(E15:E17)</f>
        <v>0</v>
      </c>
      <c r="F18" s="328">
        <f t="shared" si="2"/>
        <v>0</v>
      </c>
      <c r="G18" s="327">
        <f t="shared" si="2"/>
        <v>0</v>
      </c>
      <c r="H18" s="328">
        <f t="shared" si="2"/>
        <v>0</v>
      </c>
      <c r="I18" s="327">
        <f t="shared" ref="I18:J18" si="3">SUM(I15:I17)</f>
        <v>0</v>
      </c>
      <c r="J18" s="328">
        <f t="shared" si="3"/>
        <v>0</v>
      </c>
      <c r="K18" s="325"/>
      <c r="L18" s="326"/>
      <c r="M18" s="325"/>
      <c r="N18" s="326"/>
      <c r="O18" s="325"/>
      <c r="P18" s="326"/>
      <c r="Q18" s="328">
        <f>E18+G18+I18</f>
        <v>0</v>
      </c>
      <c r="R18" s="329">
        <f t="shared" si="1"/>
        <v>0</v>
      </c>
      <c r="S18" s="330">
        <f>SUM(S15:S17)</f>
        <v>0</v>
      </c>
      <c r="T18" s="331">
        <f>SUM(T15:T17)</f>
        <v>0</v>
      </c>
    </row>
    <row r="19" spans="1:34" ht="26.25" customHeight="1" thickBot="1">
      <c r="A19" s="684" t="s">
        <v>170</v>
      </c>
      <c r="B19" s="685"/>
      <c r="C19" s="675"/>
      <c r="D19" s="179"/>
      <c r="E19" s="676"/>
      <c r="F19" s="212">
        <f>【4月】月集計表!$AW$55</f>
        <v>0</v>
      </c>
      <c r="G19" s="676"/>
      <c r="H19" s="212">
        <f>【5月】月集計表!$AW$55</f>
        <v>0</v>
      </c>
      <c r="I19" s="676"/>
      <c r="J19" s="216">
        <f>【6月】月集計表!$AW$55</f>
        <v>0</v>
      </c>
      <c r="K19" s="640"/>
      <c r="L19" s="179"/>
      <c r="M19" s="640"/>
      <c r="N19" s="179"/>
      <c r="O19" s="640"/>
      <c r="P19" s="179"/>
      <c r="Q19" s="672"/>
      <c r="R19" s="123">
        <f t="shared" ref="R19:R29" si="4">F19+H19+J19</f>
        <v>0</v>
      </c>
      <c r="S19" s="651"/>
      <c r="T19" s="292">
        <f>R19</f>
        <v>0</v>
      </c>
    </row>
    <row r="20" spans="1:34" ht="26.25" customHeight="1" thickBot="1">
      <c r="A20" s="686" t="s">
        <v>171</v>
      </c>
      <c r="B20" s="687"/>
      <c r="C20" s="640"/>
      <c r="D20" s="175"/>
      <c r="E20" s="676"/>
      <c r="F20" s="210">
        <f>ROUNDDOWN(F19*0.052,0)</f>
        <v>0</v>
      </c>
      <c r="G20" s="676"/>
      <c r="H20" s="210">
        <f>ROUNDDOWN(H19*0.052,0)</f>
        <v>0</v>
      </c>
      <c r="I20" s="676"/>
      <c r="J20" s="214">
        <f>ROUNDDOWN(J19*0.052,0)</f>
        <v>0</v>
      </c>
      <c r="K20" s="640"/>
      <c r="L20" s="175"/>
      <c r="M20" s="640"/>
      <c r="N20" s="175"/>
      <c r="O20" s="640"/>
      <c r="P20" s="175"/>
      <c r="Q20" s="673"/>
      <c r="R20" s="121">
        <f t="shared" si="4"/>
        <v>0</v>
      </c>
      <c r="S20" s="652"/>
      <c r="T20" s="293">
        <f>R20</f>
        <v>0</v>
      </c>
    </row>
    <row r="21" spans="1:34" ht="26.25" customHeight="1" thickBot="1">
      <c r="A21" s="650"/>
      <c r="B21" s="668"/>
      <c r="C21" s="640"/>
      <c r="D21" s="175"/>
      <c r="E21" s="676"/>
      <c r="F21" s="175"/>
      <c r="G21" s="676"/>
      <c r="H21" s="175"/>
      <c r="I21" s="676"/>
      <c r="J21" s="175"/>
      <c r="K21" s="640"/>
      <c r="L21" s="175"/>
      <c r="M21" s="640"/>
      <c r="N21" s="175"/>
      <c r="O21" s="640"/>
      <c r="P21" s="175"/>
      <c r="Q21" s="673"/>
      <c r="R21" s="121"/>
      <c r="S21" s="652"/>
      <c r="T21" s="293"/>
    </row>
    <row r="22" spans="1:34" ht="26.25" customHeight="1" thickBot="1">
      <c r="A22" s="686" t="s">
        <v>172</v>
      </c>
      <c r="B22" s="687"/>
      <c r="C22" s="640"/>
      <c r="D22" s="175"/>
      <c r="E22" s="676"/>
      <c r="F22" s="211">
        <f>【4月】月集計表!$BA$55</f>
        <v>0</v>
      </c>
      <c r="G22" s="676"/>
      <c r="H22" s="210">
        <f>【5月】月集計表!$BA$55</f>
        <v>0</v>
      </c>
      <c r="I22" s="676"/>
      <c r="J22" s="215">
        <f>【6月】月集計表!$BA$55</f>
        <v>0</v>
      </c>
      <c r="K22" s="640"/>
      <c r="L22" s="175"/>
      <c r="M22" s="640"/>
      <c r="N22" s="175"/>
      <c r="O22" s="640"/>
      <c r="P22" s="175"/>
      <c r="Q22" s="673"/>
      <c r="R22" s="121">
        <f t="shared" si="4"/>
        <v>0</v>
      </c>
      <c r="S22" s="652"/>
      <c r="T22" s="293">
        <f>R22</f>
        <v>0</v>
      </c>
    </row>
    <row r="23" spans="1:34" ht="26.25" customHeight="1" thickTop="1" thickBot="1">
      <c r="A23" s="701" t="s">
        <v>173</v>
      </c>
      <c r="B23" s="702"/>
      <c r="C23" s="640"/>
      <c r="D23" s="175"/>
      <c r="E23" s="677"/>
      <c r="F23" s="181"/>
      <c r="G23" s="678"/>
      <c r="H23" s="181"/>
      <c r="I23" s="679"/>
      <c r="J23" s="181"/>
      <c r="K23" s="671"/>
      <c r="L23" s="175"/>
      <c r="M23" s="640"/>
      <c r="N23" s="175"/>
      <c r="O23" s="640"/>
      <c r="P23" s="175"/>
      <c r="Q23" s="673"/>
      <c r="R23" s="121">
        <f t="shared" si="4"/>
        <v>0</v>
      </c>
      <c r="S23" s="652"/>
      <c r="T23" s="293">
        <f>R23</f>
        <v>0</v>
      </c>
    </row>
    <row r="24" spans="1:34" ht="26.25" customHeight="1" thickTop="1" thickBot="1">
      <c r="A24" s="686" t="s">
        <v>174</v>
      </c>
      <c r="B24" s="687"/>
      <c r="C24" s="640"/>
      <c r="D24" s="175"/>
      <c r="E24" s="676"/>
      <c r="F24" s="212">
        <f>【4月】月集計表!$BB$55</f>
        <v>0</v>
      </c>
      <c r="G24" s="676"/>
      <c r="H24" s="210">
        <f>【5月】月集計表!$BB$55</f>
        <v>0</v>
      </c>
      <c r="I24" s="676"/>
      <c r="J24" s="236">
        <f>【6月】月集計表!$BB$55</f>
        <v>0</v>
      </c>
      <c r="K24" s="640"/>
      <c r="L24" s="175"/>
      <c r="M24" s="640"/>
      <c r="N24" s="175"/>
      <c r="O24" s="640"/>
      <c r="P24" s="175"/>
      <c r="Q24" s="673"/>
      <c r="R24" s="121">
        <f t="shared" si="4"/>
        <v>0</v>
      </c>
      <c r="S24" s="652"/>
      <c r="T24" s="293">
        <f>'【年集計表（TR)】'!T24</f>
        <v>0</v>
      </c>
    </row>
    <row r="25" spans="1:34" ht="26.25" customHeight="1" thickBot="1">
      <c r="A25" s="669"/>
      <c r="B25" s="670"/>
      <c r="C25" s="640"/>
      <c r="D25" s="175"/>
      <c r="E25" s="676"/>
      <c r="F25" s="175"/>
      <c r="G25" s="676"/>
      <c r="H25" s="175"/>
      <c r="I25" s="676"/>
      <c r="J25" s="175"/>
      <c r="K25" s="640"/>
      <c r="L25" s="175"/>
      <c r="M25" s="640"/>
      <c r="N25" s="175"/>
      <c r="O25" s="640"/>
      <c r="P25" s="175"/>
      <c r="Q25" s="673"/>
      <c r="R25" s="121"/>
      <c r="S25" s="652"/>
      <c r="T25" s="293"/>
    </row>
    <row r="26" spans="1:34" ht="26.25" customHeight="1" thickBot="1">
      <c r="A26" s="669"/>
      <c r="B26" s="670"/>
      <c r="C26" s="640"/>
      <c r="D26" s="175"/>
      <c r="E26" s="676"/>
      <c r="F26" s="175"/>
      <c r="G26" s="676"/>
      <c r="H26" s="175"/>
      <c r="I26" s="676"/>
      <c r="J26" s="175"/>
      <c r="K26" s="640"/>
      <c r="L26" s="175"/>
      <c r="M26" s="640"/>
      <c r="N26" s="175"/>
      <c r="O26" s="640"/>
      <c r="P26" s="175"/>
      <c r="Q26" s="673"/>
      <c r="R26" s="121"/>
      <c r="S26" s="652"/>
      <c r="T26" s="293"/>
    </row>
    <row r="27" spans="1:34" ht="26.25" customHeight="1" thickBot="1">
      <c r="A27" s="669"/>
      <c r="B27" s="670"/>
      <c r="C27" s="640"/>
      <c r="D27" s="175"/>
      <c r="E27" s="676"/>
      <c r="F27" s="175"/>
      <c r="G27" s="676"/>
      <c r="H27" s="175"/>
      <c r="I27" s="676"/>
      <c r="J27" s="175"/>
      <c r="K27" s="640"/>
      <c r="L27" s="175"/>
      <c r="M27" s="640"/>
      <c r="N27" s="175"/>
      <c r="O27" s="640"/>
      <c r="P27" s="175"/>
      <c r="Q27" s="673"/>
      <c r="R27" s="264"/>
      <c r="S27" s="652"/>
      <c r="T27" s="293"/>
    </row>
    <row r="28" spans="1:34" ht="26.25" customHeight="1" thickBot="1">
      <c r="A28" s="699" t="s">
        <v>186</v>
      </c>
      <c r="B28" s="656"/>
      <c r="C28" s="640"/>
      <c r="D28" s="311"/>
      <c r="E28" s="676"/>
      <c r="F28" s="299">
        <f>【4月】月集計表!$BF$55</f>
        <v>0</v>
      </c>
      <c r="G28" s="676"/>
      <c r="H28" s="299">
        <f>【5月】月集計表!$BF$55</f>
        <v>0</v>
      </c>
      <c r="I28" s="676"/>
      <c r="J28" s="299">
        <f>【6月】月集計表!$BF$55</f>
        <v>0</v>
      </c>
      <c r="K28" s="640"/>
      <c r="L28" s="311"/>
      <c r="M28" s="640"/>
      <c r="N28" s="311"/>
      <c r="O28" s="640"/>
      <c r="P28" s="311"/>
      <c r="Q28" s="673"/>
      <c r="R28" s="299">
        <f t="shared" si="4"/>
        <v>0</v>
      </c>
      <c r="S28" s="652"/>
      <c r="T28" s="312">
        <f>'【年集計表（多能工化)】'!T28</f>
        <v>0</v>
      </c>
    </row>
    <row r="29" spans="1:34" ht="26.25" customHeight="1" thickTop="1" thickBot="1">
      <c r="A29" s="682" t="s">
        <v>175</v>
      </c>
      <c r="B29" s="683"/>
      <c r="C29" s="641"/>
      <c r="D29" s="315"/>
      <c r="E29" s="672"/>
      <c r="F29" s="316">
        <f>SUM(F18:F28)</f>
        <v>0</v>
      </c>
      <c r="G29" s="672"/>
      <c r="H29" s="316">
        <f>SUM(H18:H28)</f>
        <v>0</v>
      </c>
      <c r="I29" s="672"/>
      <c r="J29" s="316">
        <f>SUM(J18:J28)</f>
        <v>0</v>
      </c>
      <c r="K29" s="641"/>
      <c r="L29" s="315"/>
      <c r="M29" s="641"/>
      <c r="N29" s="315"/>
      <c r="O29" s="641"/>
      <c r="P29" s="315"/>
      <c r="Q29" s="673"/>
      <c r="R29" s="316">
        <f t="shared" si="4"/>
        <v>0</v>
      </c>
      <c r="S29" s="652"/>
      <c r="T29" s="317">
        <f>SUM(T18:T28)</f>
        <v>0</v>
      </c>
    </row>
    <row r="30" spans="1:34" s="170" customFormat="1" ht="26.25" customHeight="1" thickBot="1">
      <c r="A30" s="182"/>
      <c r="B30" s="182"/>
      <c r="C30" s="169"/>
      <c r="D30" s="183"/>
      <c r="E30" s="169"/>
      <c r="F30" s="183"/>
      <c r="G30" s="169"/>
      <c r="H30" s="183"/>
      <c r="I30" s="169"/>
      <c r="J30" s="183"/>
      <c r="K30" s="183"/>
      <c r="L30" s="183"/>
      <c r="M30" s="183"/>
      <c r="N30" s="183"/>
      <c r="O30" s="183"/>
      <c r="P30" s="183"/>
      <c r="Q30" s="183"/>
      <c r="R30" s="184"/>
      <c r="S30" s="183"/>
      <c r="T30" s="183"/>
      <c r="U30" s="183"/>
      <c r="V30" s="183"/>
      <c r="W30" s="183"/>
      <c r="X30" s="183"/>
      <c r="Y30" s="183"/>
      <c r="Z30" s="183"/>
      <c r="AA30" s="183"/>
      <c r="AB30" s="183"/>
      <c r="AC30" s="183"/>
      <c r="AD30" s="183"/>
      <c r="AE30" s="183"/>
      <c r="AF30" s="183"/>
      <c r="AG30" s="183"/>
      <c r="AH30" s="183"/>
    </row>
    <row r="31" spans="1:34" ht="26.25" customHeight="1" thickBot="1">
      <c r="A31" s="699" t="s">
        <v>189</v>
      </c>
      <c r="B31" s="656"/>
      <c r="C31" s="666"/>
      <c r="D31" s="667"/>
      <c r="E31" s="666"/>
      <c r="F31" s="667"/>
      <c r="G31" s="666"/>
      <c r="H31" s="667"/>
      <c r="I31" s="666"/>
      <c r="J31" s="667"/>
      <c r="K31" s="666"/>
      <c r="L31" s="667"/>
      <c r="M31" s="649" t="s">
        <v>176</v>
      </c>
      <c r="N31" s="650"/>
      <c r="O31" s="653" t="s">
        <v>177</v>
      </c>
      <c r="P31" s="653"/>
      <c r="Q31" s="654" t="s">
        <v>178</v>
      </c>
      <c r="R31" s="655"/>
      <c r="S31" s="655"/>
      <c r="T31" s="656"/>
    </row>
    <row r="32" spans="1:34" ht="26.25" customHeight="1" thickBot="1">
      <c r="A32" s="700"/>
      <c r="B32" s="659"/>
      <c r="C32" s="172"/>
      <c r="D32" s="172"/>
      <c r="E32" s="172"/>
      <c r="F32" s="172"/>
      <c r="G32" s="172"/>
      <c r="H32" s="172"/>
      <c r="I32" s="172"/>
      <c r="J32" s="172"/>
      <c r="K32" s="172"/>
      <c r="L32" s="172"/>
      <c r="M32" s="172" t="s">
        <v>37</v>
      </c>
      <c r="N32" s="223" t="s">
        <v>162</v>
      </c>
      <c r="O32" s="301" t="s">
        <v>163</v>
      </c>
      <c r="P32" s="301" t="s">
        <v>164</v>
      </c>
      <c r="Q32" s="657"/>
      <c r="R32" s="658"/>
      <c r="S32" s="658"/>
      <c r="T32" s="659"/>
    </row>
    <row r="33" spans="1:20" ht="26.25" customHeight="1">
      <c r="A33" s="660" t="s">
        <v>165</v>
      </c>
      <c r="B33" s="87" t="s">
        <v>166</v>
      </c>
      <c r="C33" s="173"/>
      <c r="D33" s="173"/>
      <c r="E33" s="173"/>
      <c r="F33" s="173"/>
      <c r="G33" s="173"/>
      <c r="H33" s="173"/>
      <c r="I33" s="173"/>
      <c r="J33" s="173"/>
      <c r="K33" s="173"/>
      <c r="L33" s="173"/>
      <c r="M33" s="173"/>
      <c r="N33" s="195"/>
      <c r="O33" s="302"/>
      <c r="P33" s="303"/>
      <c r="Q33" s="637"/>
      <c r="R33" s="638"/>
      <c r="S33" s="638"/>
      <c r="T33" s="639"/>
    </row>
    <row r="34" spans="1:20" ht="26.25" customHeight="1">
      <c r="A34" s="661"/>
      <c r="B34" s="95" t="s">
        <v>167</v>
      </c>
      <c r="C34" s="175"/>
      <c r="D34" s="175"/>
      <c r="E34" s="175"/>
      <c r="F34" s="175"/>
      <c r="G34" s="175"/>
      <c r="H34" s="175"/>
      <c r="I34" s="175"/>
      <c r="J34" s="175"/>
      <c r="K34" s="175"/>
      <c r="L34" s="175"/>
      <c r="M34" s="175"/>
      <c r="N34" s="180"/>
      <c r="O34" s="304"/>
      <c r="P34" s="305"/>
      <c r="Q34" s="633"/>
      <c r="R34" s="634"/>
      <c r="S34" s="634"/>
      <c r="T34" s="635"/>
    </row>
    <row r="35" spans="1:20" ht="26.25" customHeight="1" thickBot="1">
      <c r="A35" s="661"/>
      <c r="B35" s="95" t="s">
        <v>168</v>
      </c>
      <c r="C35" s="175"/>
      <c r="D35" s="175"/>
      <c r="E35" s="175"/>
      <c r="F35" s="175"/>
      <c r="G35" s="175"/>
      <c r="H35" s="175"/>
      <c r="I35" s="175"/>
      <c r="J35" s="175"/>
      <c r="K35" s="175"/>
      <c r="L35" s="175"/>
      <c r="M35" s="175"/>
      <c r="N35" s="180"/>
      <c r="O35" s="306"/>
      <c r="P35" s="305"/>
      <c r="Q35" s="633"/>
      <c r="R35" s="634"/>
      <c r="S35" s="634"/>
      <c r="T35" s="635"/>
    </row>
    <row r="36" spans="1:20" ht="26.25" customHeight="1" thickBot="1">
      <c r="A36" s="662"/>
      <c r="B36" s="119" t="s">
        <v>169</v>
      </c>
      <c r="C36" s="177"/>
      <c r="D36" s="178"/>
      <c r="E36" s="177"/>
      <c r="F36" s="178"/>
      <c r="G36" s="177"/>
      <c r="H36" s="178"/>
      <c r="I36" s="177"/>
      <c r="J36" s="178"/>
      <c r="K36" s="177"/>
      <c r="L36" s="178"/>
      <c r="M36" s="177"/>
      <c r="N36" s="177"/>
      <c r="O36" s="307"/>
      <c r="P36" s="308"/>
      <c r="Q36" s="663"/>
      <c r="R36" s="664"/>
      <c r="S36" s="664"/>
      <c r="T36" s="665"/>
    </row>
    <row r="37" spans="1:20" ht="26.25" customHeight="1" thickBot="1">
      <c r="A37" s="647" t="s">
        <v>170</v>
      </c>
      <c r="B37" s="392"/>
      <c r="C37" s="640"/>
      <c r="D37" s="179"/>
      <c r="E37" s="640"/>
      <c r="F37" s="179"/>
      <c r="G37" s="640"/>
      <c r="H37" s="179"/>
      <c r="I37" s="640"/>
      <c r="J37" s="179"/>
      <c r="K37" s="640"/>
      <c r="L37" s="179"/>
      <c r="M37" s="640"/>
      <c r="N37" s="224"/>
      <c r="O37" s="642"/>
      <c r="P37" s="309"/>
      <c r="Q37" s="637"/>
      <c r="R37" s="638"/>
      <c r="S37" s="638"/>
      <c r="T37" s="639"/>
    </row>
    <row r="38" spans="1:20" ht="26.25" customHeight="1" thickBot="1">
      <c r="A38" s="648" t="s">
        <v>171</v>
      </c>
      <c r="B38" s="648"/>
      <c r="C38" s="640"/>
      <c r="D38" s="175"/>
      <c r="E38" s="640"/>
      <c r="F38" s="175"/>
      <c r="G38" s="640"/>
      <c r="H38" s="175"/>
      <c r="I38" s="640"/>
      <c r="J38" s="175"/>
      <c r="K38" s="640"/>
      <c r="L38" s="175"/>
      <c r="M38" s="640"/>
      <c r="N38" s="180"/>
      <c r="O38" s="643"/>
      <c r="P38" s="310"/>
      <c r="Q38" s="633"/>
      <c r="R38" s="634"/>
      <c r="S38" s="634"/>
      <c r="T38" s="635"/>
    </row>
    <row r="39" spans="1:20" ht="26.25" customHeight="1" thickBot="1">
      <c r="A39" s="650"/>
      <c r="B39" s="668"/>
      <c r="C39" s="640"/>
      <c r="D39" s="175"/>
      <c r="E39" s="640"/>
      <c r="F39" s="175"/>
      <c r="G39" s="640"/>
      <c r="H39" s="175"/>
      <c r="I39" s="640"/>
      <c r="J39" s="175"/>
      <c r="K39" s="640"/>
      <c r="L39" s="175"/>
      <c r="M39" s="640"/>
      <c r="N39" s="180"/>
      <c r="O39" s="643"/>
      <c r="P39" s="310"/>
      <c r="Q39" s="633"/>
      <c r="R39" s="634"/>
      <c r="S39" s="634"/>
      <c r="T39" s="635"/>
    </row>
    <row r="40" spans="1:20" ht="26.25" customHeight="1" thickBot="1">
      <c r="A40" s="648" t="s">
        <v>172</v>
      </c>
      <c r="B40" s="648"/>
      <c r="C40" s="640"/>
      <c r="D40" s="175"/>
      <c r="E40" s="640"/>
      <c r="F40" s="175"/>
      <c r="G40" s="640"/>
      <c r="H40" s="175"/>
      <c r="I40" s="640"/>
      <c r="J40" s="175"/>
      <c r="K40" s="640"/>
      <c r="L40" s="175"/>
      <c r="M40" s="640"/>
      <c r="N40" s="180"/>
      <c r="O40" s="643"/>
      <c r="P40" s="310"/>
      <c r="Q40" s="633"/>
      <c r="R40" s="634"/>
      <c r="S40" s="634"/>
      <c r="T40" s="635"/>
    </row>
    <row r="41" spans="1:20" ht="26.25" customHeight="1" thickBot="1">
      <c r="A41" s="697" t="s">
        <v>173</v>
      </c>
      <c r="B41" s="697"/>
      <c r="C41" s="640"/>
      <c r="D41" s="175"/>
      <c r="E41" s="640"/>
      <c r="F41" s="175"/>
      <c r="G41" s="640"/>
      <c r="H41" s="175"/>
      <c r="I41" s="640"/>
      <c r="J41" s="175"/>
      <c r="K41" s="640"/>
      <c r="L41" s="175"/>
      <c r="M41" s="640"/>
      <c r="N41" s="180"/>
      <c r="O41" s="643"/>
      <c r="P41" s="310"/>
      <c r="Q41" s="633"/>
      <c r="R41" s="634"/>
      <c r="S41" s="634"/>
      <c r="T41" s="635"/>
    </row>
    <row r="42" spans="1:20" ht="26.25" customHeight="1" thickBot="1">
      <c r="A42" s="648" t="s">
        <v>174</v>
      </c>
      <c r="B42" s="648"/>
      <c r="C42" s="640"/>
      <c r="D42" s="175"/>
      <c r="E42" s="640"/>
      <c r="F42" s="175"/>
      <c r="G42" s="640"/>
      <c r="H42" s="175"/>
      <c r="I42" s="640"/>
      <c r="J42" s="175"/>
      <c r="K42" s="640"/>
      <c r="L42" s="175"/>
      <c r="M42" s="640"/>
      <c r="N42" s="180"/>
      <c r="O42" s="643"/>
      <c r="P42" s="310"/>
      <c r="Q42" s="633"/>
      <c r="R42" s="634"/>
      <c r="S42" s="634"/>
      <c r="T42" s="635"/>
    </row>
    <row r="43" spans="1:20" ht="26.25" customHeight="1" thickBot="1">
      <c r="A43" s="650"/>
      <c r="B43" s="668"/>
      <c r="C43" s="640"/>
      <c r="D43" s="175"/>
      <c r="E43" s="640"/>
      <c r="F43" s="175"/>
      <c r="G43" s="640"/>
      <c r="H43" s="175"/>
      <c r="I43" s="640"/>
      <c r="J43" s="175"/>
      <c r="K43" s="640"/>
      <c r="L43" s="175"/>
      <c r="M43" s="640"/>
      <c r="N43" s="180"/>
      <c r="O43" s="643"/>
      <c r="P43" s="310"/>
      <c r="Q43" s="633"/>
      <c r="R43" s="634"/>
      <c r="S43" s="634"/>
      <c r="T43" s="635"/>
    </row>
    <row r="44" spans="1:20" ht="26.25" customHeight="1" thickBot="1">
      <c r="A44" s="650"/>
      <c r="B44" s="668"/>
      <c r="C44" s="640"/>
      <c r="D44" s="175"/>
      <c r="E44" s="640"/>
      <c r="F44" s="175"/>
      <c r="G44" s="640"/>
      <c r="H44" s="175"/>
      <c r="I44" s="640"/>
      <c r="J44" s="175"/>
      <c r="K44" s="640"/>
      <c r="L44" s="175"/>
      <c r="M44" s="640"/>
      <c r="N44" s="180"/>
      <c r="O44" s="643"/>
      <c r="P44" s="310"/>
      <c r="Q44" s="633"/>
      <c r="R44" s="634"/>
      <c r="S44" s="634"/>
      <c r="T44" s="635"/>
    </row>
    <row r="45" spans="1:20" ht="26.25" customHeight="1" thickBot="1">
      <c r="A45" s="650"/>
      <c r="B45" s="668"/>
      <c r="C45" s="640"/>
      <c r="D45" s="175"/>
      <c r="E45" s="640"/>
      <c r="F45" s="175"/>
      <c r="G45" s="640"/>
      <c r="H45" s="175"/>
      <c r="I45" s="640"/>
      <c r="J45" s="175"/>
      <c r="K45" s="640"/>
      <c r="L45" s="175"/>
      <c r="M45" s="640"/>
      <c r="N45" s="180"/>
      <c r="O45" s="643"/>
      <c r="P45" s="310"/>
      <c r="Q45" s="633"/>
      <c r="R45" s="634"/>
      <c r="S45" s="634"/>
      <c r="T45" s="635"/>
    </row>
    <row r="46" spans="1:20" ht="26.25" customHeight="1" thickBot="1">
      <c r="A46" s="698" t="s">
        <v>186</v>
      </c>
      <c r="B46" s="698"/>
      <c r="C46" s="640"/>
      <c r="D46" s="311"/>
      <c r="E46" s="640"/>
      <c r="F46" s="311"/>
      <c r="G46" s="640"/>
      <c r="H46" s="311"/>
      <c r="I46" s="640"/>
      <c r="J46" s="311"/>
      <c r="K46" s="640"/>
      <c r="L46" s="311"/>
      <c r="M46" s="640"/>
      <c r="N46" s="313"/>
      <c r="O46" s="643"/>
      <c r="P46" s="314"/>
      <c r="Q46" s="644"/>
      <c r="R46" s="645"/>
      <c r="S46" s="645"/>
      <c r="T46" s="646"/>
    </row>
    <row r="47" spans="1:20" ht="26.25" customHeight="1" thickTop="1" thickBot="1">
      <c r="A47" s="636" t="s">
        <v>175</v>
      </c>
      <c r="B47" s="636"/>
      <c r="C47" s="641"/>
      <c r="D47" s="315"/>
      <c r="E47" s="641"/>
      <c r="F47" s="315"/>
      <c r="G47" s="641"/>
      <c r="H47" s="315"/>
      <c r="I47" s="641"/>
      <c r="J47" s="315"/>
      <c r="K47" s="641"/>
      <c r="L47" s="315"/>
      <c r="M47" s="641"/>
      <c r="N47" s="318"/>
      <c r="O47" s="643"/>
      <c r="P47" s="319"/>
      <c r="Q47" s="637"/>
      <c r="R47" s="638"/>
      <c r="S47" s="638"/>
      <c r="T47" s="639"/>
    </row>
  </sheetData>
  <sheetProtection password="FA29" sheet="1" objects="1" scenarios="1"/>
  <mergeCells count="85">
    <mergeCell ref="F7:G7"/>
    <mergeCell ref="F8:G8"/>
    <mergeCell ref="F9:G9"/>
    <mergeCell ref="F10:G10"/>
    <mergeCell ref="A31:B32"/>
    <mergeCell ref="A27:B27"/>
    <mergeCell ref="A13:B14"/>
    <mergeCell ref="A26:B26"/>
    <mergeCell ref="A28:B28"/>
    <mergeCell ref="A22:B22"/>
    <mergeCell ref="A23:B23"/>
    <mergeCell ref="A24:B24"/>
    <mergeCell ref="C37:C47"/>
    <mergeCell ref="E37:E47"/>
    <mergeCell ref="G37:G47"/>
    <mergeCell ref="I37:I47"/>
    <mergeCell ref="K37:K47"/>
    <mergeCell ref="A40:B40"/>
    <mergeCell ref="A41:B41"/>
    <mergeCell ref="A42:B42"/>
    <mergeCell ref="A46:B46"/>
    <mergeCell ref="A39:B39"/>
    <mergeCell ref="A43:B43"/>
    <mergeCell ref="A44:B44"/>
    <mergeCell ref="A45:B45"/>
    <mergeCell ref="A1:B1"/>
    <mergeCell ref="D2:P3"/>
    <mergeCell ref="T2:T3"/>
    <mergeCell ref="J5:L5"/>
    <mergeCell ref="M5:O5"/>
    <mergeCell ref="P5:Q5"/>
    <mergeCell ref="R5:T5"/>
    <mergeCell ref="S13:T13"/>
    <mergeCell ref="A15:A18"/>
    <mergeCell ref="C19:C29"/>
    <mergeCell ref="E19:E29"/>
    <mergeCell ref="G19:G29"/>
    <mergeCell ref="I19:I29"/>
    <mergeCell ref="C13:D13"/>
    <mergeCell ref="E13:F13"/>
    <mergeCell ref="G13:H13"/>
    <mergeCell ref="I13:J13"/>
    <mergeCell ref="K13:L13"/>
    <mergeCell ref="A29:B29"/>
    <mergeCell ref="M13:N13"/>
    <mergeCell ref="A19:B19"/>
    <mergeCell ref="A20:B20"/>
    <mergeCell ref="O13:P13"/>
    <mergeCell ref="Q13:R13"/>
    <mergeCell ref="K19:K29"/>
    <mergeCell ref="M19:M29"/>
    <mergeCell ref="O19:O29"/>
    <mergeCell ref="Q19:Q29"/>
    <mergeCell ref="M31:N31"/>
    <mergeCell ref="S19:S29"/>
    <mergeCell ref="O31:P31"/>
    <mergeCell ref="Q31:T32"/>
    <mergeCell ref="A33:A36"/>
    <mergeCell ref="Q33:T33"/>
    <mergeCell ref="Q34:T34"/>
    <mergeCell ref="Q35:T35"/>
    <mergeCell ref="Q36:T36"/>
    <mergeCell ref="C31:D31"/>
    <mergeCell ref="E31:F31"/>
    <mergeCell ref="G31:H31"/>
    <mergeCell ref="I31:J31"/>
    <mergeCell ref="K31:L31"/>
    <mergeCell ref="A21:B21"/>
    <mergeCell ref="A25:B25"/>
    <mergeCell ref="Q45:T45"/>
    <mergeCell ref="A47:B47"/>
    <mergeCell ref="Q47:T47"/>
    <mergeCell ref="M37:M47"/>
    <mergeCell ref="O37:O47"/>
    <mergeCell ref="Q37:T37"/>
    <mergeCell ref="Q38:T38"/>
    <mergeCell ref="Q39:T39"/>
    <mergeCell ref="Q40:T40"/>
    <mergeCell ref="Q41:T41"/>
    <mergeCell ref="Q42:T42"/>
    <mergeCell ref="Q43:T43"/>
    <mergeCell ref="Q44:T44"/>
    <mergeCell ref="Q46:T46"/>
    <mergeCell ref="A37:B37"/>
    <mergeCell ref="A38:B38"/>
  </mergeCells>
  <phoneticPr fontId="5"/>
  <conditionalFormatting sqref="Q33:T45 Q47:T47">
    <cfRule type="expression" dxfId="14" priority="10" stopIfTrue="1">
      <formula>Q33=""</formula>
    </cfRule>
  </conditionalFormatting>
  <conditionalFormatting sqref="C8">
    <cfRule type="expression" dxfId="13" priority="9" stopIfTrue="1">
      <formula>C8=""</formula>
    </cfRule>
  </conditionalFormatting>
  <conditionalFormatting sqref="M5 R5">
    <cfRule type="expression" dxfId="12" priority="8" stopIfTrue="1">
      <formula>M5=""</formula>
    </cfRule>
  </conditionalFormatting>
  <conditionalFormatting sqref="F23">
    <cfRule type="expression" dxfId="11" priority="7" stopIfTrue="1">
      <formula>F23=""</formula>
    </cfRule>
  </conditionalFormatting>
  <conditionalFormatting sqref="H23">
    <cfRule type="expression" dxfId="10" priority="6" stopIfTrue="1">
      <formula>H23=""</formula>
    </cfRule>
  </conditionalFormatting>
  <conditionalFormatting sqref="J23">
    <cfRule type="expression" dxfId="9" priority="4" stopIfTrue="1">
      <formula>J23=""</formula>
    </cfRule>
  </conditionalFormatting>
  <conditionalFormatting sqref="Q46:T46">
    <cfRule type="expression" dxfId="8" priority="2" stopIfTrue="1">
      <formula>Q46=""</formula>
    </cfRule>
  </conditionalFormatting>
  <conditionalFormatting sqref="D9">
    <cfRule type="containsBlanks" dxfId="7" priority="1">
      <formula>LEN(TRIM(D9))=0</formula>
    </cfRule>
  </conditionalFormatting>
  <dataValidations count="2">
    <dataValidation allowBlank="1" showInputMessage="1" showErrorMessage="1" prompt="TR研修生の人数を入力してください。" sqref="C8"/>
    <dataValidation allowBlank="1" showInputMessage="1" showErrorMessage="1" prompt="多能工化研修生のうち_x000a_伐採等の研修を行う_x000a_人数を入力してください。" sqref="D9"/>
  </dataValidations>
  <printOptions horizontalCentered="1" verticalCentered="1"/>
  <pageMargins left="0" right="0" top="0.39370078740157483" bottom="0.19685039370078741" header="0" footer="0"/>
  <pageSetup paperSize="9" scale="50" orientation="landscape" cellComments="asDisplayed" r:id="rId1"/>
  <headerFooter alignWithMargins="0"/>
  <legacyDrawing r:id="rId2"/>
  <extLst>
    <ext xmlns:x14="http://schemas.microsoft.com/office/spreadsheetml/2009/9/main" uri="{CCE6A557-97BC-4b89-ADB6-D9C93CAAB3DF}">
      <x14:dataValidations xmlns:xm="http://schemas.microsoft.com/office/excel/2006/main" count="1">
        <x14:dataValidation type="whole" allowBlank="1" showInputMessage="1" showErrorMessage="1" error="上限は20,000円です">
          <x14:formula1>
            <xm:f>0</xm:f>
          </x14:formula1>
          <x14:formula2>
            <xm:f>20000</xm:f>
          </x14:formula2>
          <xm:sqref>H23 JF23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J65561 JF65561 TB65561 ACX65561 AMT65561 AWP65561 BGL65561 BQH65561 CAD65561 CJZ65561 CTV65561 DDR65561 DNN65561 DXJ65561 EHF65561 ERB65561 FAX65561 FKT65561 FUP65561 GEL65561 GOH65561 GYD65561 HHZ65561 HRV65561 IBR65561 ILN65561 IVJ65561 JFF65561 JPB65561 JYX65561 KIT65561 KSP65561 LCL65561 LMH65561 LWD65561 MFZ65561 MPV65561 MZR65561 NJN65561 NTJ65561 ODF65561 ONB65561 OWX65561 PGT65561 PQP65561 QAL65561 QKH65561 QUD65561 RDZ65561 RNV65561 RXR65561 SHN65561 SRJ65561 TBF65561 TLB65561 TUX65561 UET65561 UOP65561 UYL65561 VIH65561 VSD65561 WBZ65561 WLV65561 WVR65561 J131097 JF131097 TB131097 ACX131097 AMT131097 AWP131097 BGL131097 BQH131097 CAD131097 CJZ131097 CTV131097 DDR131097 DNN131097 DXJ131097 EHF131097 ERB131097 FAX131097 FKT131097 FUP131097 GEL131097 GOH131097 GYD131097 HHZ131097 HRV131097 IBR131097 ILN131097 IVJ131097 JFF131097 JPB131097 JYX131097 KIT131097 KSP131097 LCL131097 LMH131097 LWD131097 MFZ131097 MPV131097 MZR131097 NJN131097 NTJ131097 ODF131097 ONB131097 OWX131097 PGT131097 PQP131097 QAL131097 QKH131097 QUD131097 RDZ131097 RNV131097 RXR131097 SHN131097 SRJ131097 TBF131097 TLB131097 TUX131097 UET131097 UOP131097 UYL131097 VIH131097 VSD131097 WBZ131097 WLV131097 WVR131097 J196633 JF196633 TB196633 ACX196633 AMT196633 AWP196633 BGL196633 BQH196633 CAD196633 CJZ196633 CTV196633 DDR196633 DNN196633 DXJ196633 EHF196633 ERB196633 FAX196633 FKT196633 FUP196633 GEL196633 GOH196633 GYD196633 HHZ196633 HRV196633 IBR196633 ILN196633 IVJ196633 JFF196633 JPB196633 JYX196633 KIT196633 KSP196633 LCL196633 LMH196633 LWD196633 MFZ196633 MPV196633 MZR196633 NJN196633 NTJ196633 ODF196633 ONB196633 OWX196633 PGT196633 PQP196633 QAL196633 QKH196633 QUD196633 RDZ196633 RNV196633 RXR196633 SHN196633 SRJ196633 TBF196633 TLB196633 TUX196633 UET196633 UOP196633 UYL196633 VIH196633 VSD196633 WBZ196633 WLV196633 WVR196633 J262169 JF262169 TB262169 ACX262169 AMT262169 AWP262169 BGL262169 BQH262169 CAD262169 CJZ262169 CTV262169 DDR262169 DNN262169 DXJ262169 EHF262169 ERB262169 FAX262169 FKT262169 FUP262169 GEL262169 GOH262169 GYD262169 HHZ262169 HRV262169 IBR262169 ILN262169 IVJ262169 JFF262169 JPB262169 JYX262169 KIT262169 KSP262169 LCL262169 LMH262169 LWD262169 MFZ262169 MPV262169 MZR262169 NJN262169 NTJ262169 ODF262169 ONB262169 OWX262169 PGT262169 PQP262169 QAL262169 QKH262169 QUD262169 RDZ262169 RNV262169 RXR262169 SHN262169 SRJ262169 TBF262169 TLB262169 TUX262169 UET262169 UOP262169 UYL262169 VIH262169 VSD262169 WBZ262169 WLV262169 WVR262169 J327705 JF327705 TB327705 ACX327705 AMT327705 AWP327705 BGL327705 BQH327705 CAD327705 CJZ327705 CTV327705 DDR327705 DNN327705 DXJ327705 EHF327705 ERB327705 FAX327705 FKT327705 FUP327705 GEL327705 GOH327705 GYD327705 HHZ327705 HRV327705 IBR327705 ILN327705 IVJ327705 JFF327705 JPB327705 JYX327705 KIT327705 KSP327705 LCL327705 LMH327705 LWD327705 MFZ327705 MPV327705 MZR327705 NJN327705 NTJ327705 ODF327705 ONB327705 OWX327705 PGT327705 PQP327705 QAL327705 QKH327705 QUD327705 RDZ327705 RNV327705 RXR327705 SHN327705 SRJ327705 TBF327705 TLB327705 TUX327705 UET327705 UOP327705 UYL327705 VIH327705 VSD327705 WBZ327705 WLV327705 WVR327705 J393241 JF393241 TB393241 ACX393241 AMT393241 AWP393241 BGL393241 BQH393241 CAD393241 CJZ393241 CTV393241 DDR393241 DNN393241 DXJ393241 EHF393241 ERB393241 FAX393241 FKT393241 FUP393241 GEL393241 GOH393241 GYD393241 HHZ393241 HRV393241 IBR393241 ILN393241 IVJ393241 JFF393241 JPB393241 JYX393241 KIT393241 KSP393241 LCL393241 LMH393241 LWD393241 MFZ393241 MPV393241 MZR393241 NJN393241 NTJ393241 ODF393241 ONB393241 OWX393241 PGT393241 PQP393241 QAL393241 QKH393241 QUD393241 RDZ393241 RNV393241 RXR393241 SHN393241 SRJ393241 TBF393241 TLB393241 TUX393241 UET393241 UOP393241 UYL393241 VIH393241 VSD393241 WBZ393241 WLV393241 WVR393241 J458777 JF458777 TB458777 ACX458777 AMT458777 AWP458777 BGL458777 BQH458777 CAD458777 CJZ458777 CTV458777 DDR458777 DNN458777 DXJ458777 EHF458777 ERB458777 FAX458777 FKT458777 FUP458777 GEL458777 GOH458777 GYD458777 HHZ458777 HRV458777 IBR458777 ILN458777 IVJ458777 JFF458777 JPB458777 JYX458777 KIT458777 KSP458777 LCL458777 LMH458777 LWD458777 MFZ458777 MPV458777 MZR458777 NJN458777 NTJ458777 ODF458777 ONB458777 OWX458777 PGT458777 PQP458777 QAL458777 QKH458777 QUD458777 RDZ458777 RNV458777 RXR458777 SHN458777 SRJ458777 TBF458777 TLB458777 TUX458777 UET458777 UOP458777 UYL458777 VIH458777 VSD458777 WBZ458777 WLV458777 WVR458777 J524313 JF524313 TB524313 ACX524313 AMT524313 AWP524313 BGL524313 BQH524313 CAD524313 CJZ524313 CTV524313 DDR524313 DNN524313 DXJ524313 EHF524313 ERB524313 FAX524313 FKT524313 FUP524313 GEL524313 GOH524313 GYD524313 HHZ524313 HRV524313 IBR524313 ILN524313 IVJ524313 JFF524313 JPB524313 JYX524313 KIT524313 KSP524313 LCL524313 LMH524313 LWD524313 MFZ524313 MPV524313 MZR524313 NJN524313 NTJ524313 ODF524313 ONB524313 OWX524313 PGT524313 PQP524313 QAL524313 QKH524313 QUD524313 RDZ524313 RNV524313 RXR524313 SHN524313 SRJ524313 TBF524313 TLB524313 TUX524313 UET524313 UOP524313 UYL524313 VIH524313 VSD524313 WBZ524313 WLV524313 WVR524313 J589849 JF589849 TB589849 ACX589849 AMT589849 AWP589849 BGL589849 BQH589849 CAD589849 CJZ589849 CTV589849 DDR589849 DNN589849 DXJ589849 EHF589849 ERB589849 FAX589849 FKT589849 FUP589849 GEL589849 GOH589849 GYD589849 HHZ589849 HRV589849 IBR589849 ILN589849 IVJ589849 JFF589849 JPB589849 JYX589849 KIT589849 KSP589849 LCL589849 LMH589849 LWD589849 MFZ589849 MPV589849 MZR589849 NJN589849 NTJ589849 ODF589849 ONB589849 OWX589849 PGT589849 PQP589849 QAL589849 QKH589849 QUD589849 RDZ589849 RNV589849 RXR589849 SHN589849 SRJ589849 TBF589849 TLB589849 TUX589849 UET589849 UOP589849 UYL589849 VIH589849 VSD589849 WBZ589849 WLV589849 WVR589849 J655385 JF655385 TB655385 ACX655385 AMT655385 AWP655385 BGL655385 BQH655385 CAD655385 CJZ655385 CTV655385 DDR655385 DNN655385 DXJ655385 EHF655385 ERB655385 FAX655385 FKT655385 FUP655385 GEL655385 GOH655385 GYD655385 HHZ655385 HRV655385 IBR655385 ILN655385 IVJ655385 JFF655385 JPB655385 JYX655385 KIT655385 KSP655385 LCL655385 LMH655385 LWD655385 MFZ655385 MPV655385 MZR655385 NJN655385 NTJ655385 ODF655385 ONB655385 OWX655385 PGT655385 PQP655385 QAL655385 QKH655385 QUD655385 RDZ655385 RNV655385 RXR655385 SHN655385 SRJ655385 TBF655385 TLB655385 TUX655385 UET655385 UOP655385 UYL655385 VIH655385 VSD655385 WBZ655385 WLV655385 WVR655385 J720921 JF720921 TB720921 ACX720921 AMT720921 AWP720921 BGL720921 BQH720921 CAD720921 CJZ720921 CTV720921 DDR720921 DNN720921 DXJ720921 EHF720921 ERB720921 FAX720921 FKT720921 FUP720921 GEL720921 GOH720921 GYD720921 HHZ720921 HRV720921 IBR720921 ILN720921 IVJ720921 JFF720921 JPB720921 JYX720921 KIT720921 KSP720921 LCL720921 LMH720921 LWD720921 MFZ720921 MPV720921 MZR720921 NJN720921 NTJ720921 ODF720921 ONB720921 OWX720921 PGT720921 PQP720921 QAL720921 QKH720921 QUD720921 RDZ720921 RNV720921 RXR720921 SHN720921 SRJ720921 TBF720921 TLB720921 TUX720921 UET720921 UOP720921 UYL720921 VIH720921 VSD720921 WBZ720921 WLV720921 WVR720921 J786457 JF786457 TB786457 ACX786457 AMT786457 AWP786457 BGL786457 BQH786457 CAD786457 CJZ786457 CTV786457 DDR786457 DNN786457 DXJ786457 EHF786457 ERB786457 FAX786457 FKT786457 FUP786457 GEL786457 GOH786457 GYD786457 HHZ786457 HRV786457 IBR786457 ILN786457 IVJ786457 JFF786457 JPB786457 JYX786457 KIT786457 KSP786457 LCL786457 LMH786457 LWD786457 MFZ786457 MPV786457 MZR786457 NJN786457 NTJ786457 ODF786457 ONB786457 OWX786457 PGT786457 PQP786457 QAL786457 QKH786457 QUD786457 RDZ786457 RNV786457 RXR786457 SHN786457 SRJ786457 TBF786457 TLB786457 TUX786457 UET786457 UOP786457 UYL786457 VIH786457 VSD786457 WBZ786457 WLV786457 WVR786457 J851993 JF851993 TB851993 ACX851993 AMT851993 AWP851993 BGL851993 BQH851993 CAD851993 CJZ851993 CTV851993 DDR851993 DNN851993 DXJ851993 EHF851993 ERB851993 FAX851993 FKT851993 FUP851993 GEL851993 GOH851993 GYD851993 HHZ851993 HRV851993 IBR851993 ILN851993 IVJ851993 JFF851993 JPB851993 JYX851993 KIT851993 KSP851993 LCL851993 LMH851993 LWD851993 MFZ851993 MPV851993 MZR851993 NJN851993 NTJ851993 ODF851993 ONB851993 OWX851993 PGT851993 PQP851993 QAL851993 QKH851993 QUD851993 RDZ851993 RNV851993 RXR851993 SHN851993 SRJ851993 TBF851993 TLB851993 TUX851993 UET851993 UOP851993 UYL851993 VIH851993 VSD851993 WBZ851993 WLV851993 WVR851993 J917529 JF917529 TB917529 ACX917529 AMT917529 AWP917529 BGL917529 BQH917529 CAD917529 CJZ917529 CTV917529 DDR917529 DNN917529 DXJ917529 EHF917529 ERB917529 FAX917529 FKT917529 FUP917529 GEL917529 GOH917529 GYD917529 HHZ917529 HRV917529 IBR917529 ILN917529 IVJ917529 JFF917529 JPB917529 JYX917529 KIT917529 KSP917529 LCL917529 LMH917529 LWD917529 MFZ917529 MPV917529 MZR917529 NJN917529 NTJ917529 ODF917529 ONB917529 OWX917529 PGT917529 PQP917529 QAL917529 QKH917529 QUD917529 RDZ917529 RNV917529 RXR917529 SHN917529 SRJ917529 TBF917529 TLB917529 TUX917529 UET917529 UOP917529 UYL917529 VIH917529 VSD917529 WBZ917529 WLV917529 WVR917529 J983065 JF983065 TB983065 ACX983065 AMT983065 AWP983065 BGL983065 BQH983065 CAD983065 CJZ983065 CTV983065 DDR983065 DNN983065 DXJ983065 EHF983065 ERB983065 FAX983065 FKT983065 FUP983065 GEL983065 GOH983065 GYD983065 HHZ983065 HRV983065 IBR983065 ILN983065 IVJ983065 JFF983065 JPB983065 JYX983065 KIT983065 KSP983065 LCL983065 LMH983065 LWD983065 MFZ983065 MPV983065 MZR983065 NJN983065 NTJ983065 ODF983065 ONB983065 OWX983065 PGT983065 PQP983065 QAL983065 QKH983065 QUD983065 RDZ983065 RNV983065 RXR983065 SHN983065 SRJ983065 TBF983065 TLB983065 TUX983065 UET983065 UOP983065 UYL983065 VIH983065 VSD983065 WBZ983065 WLV983065 WVR983065 D41 JH23 TD23 ACZ23 AMV23 AWR23 BGN23 BQJ23 CAF23 CKB23 CTX23 DDT23 DNP23 DXL23 EHH23 ERD23 FAZ23 FKV23 FUR23 GEN23 GOJ23 GYF23 HIB23 HRX23 IBT23 ILP23 IVL23 JFH23 JPD23 JYZ23 KIV23 KSR23 LCN23 LMJ23 LWF23 MGB23 MPX23 MZT23 NJP23 NTL23 ODH23 OND23 OWZ23 PGV23 PQR23 QAN23 QKJ23 QUF23 REB23 RNX23 RXT23 SHP23 SRL23 TBH23 TLD23 TUZ23 UEV23 UOR23 UYN23 VIJ23 VSF23 WCB23 WLX23 WVT23 L65561 JH65561 TD65561 ACZ65561 AMV65561 AWR65561 BGN65561 BQJ65561 CAF65561 CKB65561 CTX65561 DDT65561 DNP65561 DXL65561 EHH65561 ERD65561 FAZ65561 FKV65561 FUR65561 GEN65561 GOJ65561 GYF65561 HIB65561 HRX65561 IBT65561 ILP65561 IVL65561 JFH65561 JPD65561 JYZ65561 KIV65561 KSR65561 LCN65561 LMJ65561 LWF65561 MGB65561 MPX65561 MZT65561 NJP65561 NTL65561 ODH65561 OND65561 OWZ65561 PGV65561 PQR65561 QAN65561 QKJ65561 QUF65561 REB65561 RNX65561 RXT65561 SHP65561 SRL65561 TBH65561 TLD65561 TUZ65561 UEV65561 UOR65561 UYN65561 VIJ65561 VSF65561 WCB65561 WLX65561 WVT65561 L131097 JH131097 TD131097 ACZ131097 AMV131097 AWR131097 BGN131097 BQJ131097 CAF131097 CKB131097 CTX131097 DDT131097 DNP131097 DXL131097 EHH131097 ERD131097 FAZ131097 FKV131097 FUR131097 GEN131097 GOJ131097 GYF131097 HIB131097 HRX131097 IBT131097 ILP131097 IVL131097 JFH131097 JPD131097 JYZ131097 KIV131097 KSR131097 LCN131097 LMJ131097 LWF131097 MGB131097 MPX131097 MZT131097 NJP131097 NTL131097 ODH131097 OND131097 OWZ131097 PGV131097 PQR131097 QAN131097 QKJ131097 QUF131097 REB131097 RNX131097 RXT131097 SHP131097 SRL131097 TBH131097 TLD131097 TUZ131097 UEV131097 UOR131097 UYN131097 VIJ131097 VSF131097 WCB131097 WLX131097 WVT131097 L196633 JH196633 TD196633 ACZ196633 AMV196633 AWR196633 BGN196633 BQJ196633 CAF196633 CKB196633 CTX196633 DDT196633 DNP196633 DXL196633 EHH196633 ERD196633 FAZ196633 FKV196633 FUR196633 GEN196633 GOJ196633 GYF196633 HIB196633 HRX196633 IBT196633 ILP196633 IVL196633 JFH196633 JPD196633 JYZ196633 KIV196633 KSR196633 LCN196633 LMJ196633 LWF196633 MGB196633 MPX196633 MZT196633 NJP196633 NTL196633 ODH196633 OND196633 OWZ196633 PGV196633 PQR196633 QAN196633 QKJ196633 QUF196633 REB196633 RNX196633 RXT196633 SHP196633 SRL196633 TBH196633 TLD196633 TUZ196633 UEV196633 UOR196633 UYN196633 VIJ196633 VSF196633 WCB196633 WLX196633 WVT196633 L262169 JH262169 TD262169 ACZ262169 AMV262169 AWR262169 BGN262169 BQJ262169 CAF262169 CKB262169 CTX262169 DDT262169 DNP262169 DXL262169 EHH262169 ERD262169 FAZ262169 FKV262169 FUR262169 GEN262169 GOJ262169 GYF262169 HIB262169 HRX262169 IBT262169 ILP262169 IVL262169 JFH262169 JPD262169 JYZ262169 KIV262169 KSR262169 LCN262169 LMJ262169 LWF262169 MGB262169 MPX262169 MZT262169 NJP262169 NTL262169 ODH262169 OND262169 OWZ262169 PGV262169 PQR262169 QAN262169 QKJ262169 QUF262169 REB262169 RNX262169 RXT262169 SHP262169 SRL262169 TBH262169 TLD262169 TUZ262169 UEV262169 UOR262169 UYN262169 VIJ262169 VSF262169 WCB262169 WLX262169 WVT262169 L327705 JH327705 TD327705 ACZ327705 AMV327705 AWR327705 BGN327705 BQJ327705 CAF327705 CKB327705 CTX327705 DDT327705 DNP327705 DXL327705 EHH327705 ERD327705 FAZ327705 FKV327705 FUR327705 GEN327705 GOJ327705 GYF327705 HIB327705 HRX327705 IBT327705 ILP327705 IVL327705 JFH327705 JPD327705 JYZ327705 KIV327705 KSR327705 LCN327705 LMJ327705 LWF327705 MGB327705 MPX327705 MZT327705 NJP327705 NTL327705 ODH327705 OND327705 OWZ327705 PGV327705 PQR327705 QAN327705 QKJ327705 QUF327705 REB327705 RNX327705 RXT327705 SHP327705 SRL327705 TBH327705 TLD327705 TUZ327705 UEV327705 UOR327705 UYN327705 VIJ327705 VSF327705 WCB327705 WLX327705 WVT327705 L393241 JH393241 TD393241 ACZ393241 AMV393241 AWR393241 BGN393241 BQJ393241 CAF393241 CKB393241 CTX393241 DDT393241 DNP393241 DXL393241 EHH393241 ERD393241 FAZ393241 FKV393241 FUR393241 GEN393241 GOJ393241 GYF393241 HIB393241 HRX393241 IBT393241 ILP393241 IVL393241 JFH393241 JPD393241 JYZ393241 KIV393241 KSR393241 LCN393241 LMJ393241 LWF393241 MGB393241 MPX393241 MZT393241 NJP393241 NTL393241 ODH393241 OND393241 OWZ393241 PGV393241 PQR393241 QAN393241 QKJ393241 QUF393241 REB393241 RNX393241 RXT393241 SHP393241 SRL393241 TBH393241 TLD393241 TUZ393241 UEV393241 UOR393241 UYN393241 VIJ393241 VSF393241 WCB393241 WLX393241 WVT393241 L458777 JH458777 TD458777 ACZ458777 AMV458777 AWR458777 BGN458777 BQJ458777 CAF458777 CKB458777 CTX458777 DDT458777 DNP458777 DXL458777 EHH458777 ERD458777 FAZ458777 FKV458777 FUR458777 GEN458777 GOJ458777 GYF458777 HIB458777 HRX458777 IBT458777 ILP458777 IVL458777 JFH458777 JPD458777 JYZ458777 KIV458777 KSR458777 LCN458777 LMJ458777 LWF458777 MGB458777 MPX458777 MZT458777 NJP458777 NTL458777 ODH458777 OND458777 OWZ458777 PGV458777 PQR458777 QAN458777 QKJ458777 QUF458777 REB458777 RNX458777 RXT458777 SHP458777 SRL458777 TBH458777 TLD458777 TUZ458777 UEV458777 UOR458777 UYN458777 VIJ458777 VSF458777 WCB458777 WLX458777 WVT458777 L524313 JH524313 TD524313 ACZ524313 AMV524313 AWR524313 BGN524313 BQJ524313 CAF524313 CKB524313 CTX524313 DDT524313 DNP524313 DXL524313 EHH524313 ERD524313 FAZ524313 FKV524313 FUR524313 GEN524313 GOJ524313 GYF524313 HIB524313 HRX524313 IBT524313 ILP524313 IVL524313 JFH524313 JPD524313 JYZ524313 KIV524313 KSR524313 LCN524313 LMJ524313 LWF524313 MGB524313 MPX524313 MZT524313 NJP524313 NTL524313 ODH524313 OND524313 OWZ524313 PGV524313 PQR524313 QAN524313 QKJ524313 QUF524313 REB524313 RNX524313 RXT524313 SHP524313 SRL524313 TBH524313 TLD524313 TUZ524313 UEV524313 UOR524313 UYN524313 VIJ524313 VSF524313 WCB524313 WLX524313 WVT524313 L589849 JH589849 TD589849 ACZ589849 AMV589849 AWR589849 BGN589849 BQJ589849 CAF589849 CKB589849 CTX589849 DDT589849 DNP589849 DXL589849 EHH589849 ERD589849 FAZ589849 FKV589849 FUR589849 GEN589849 GOJ589849 GYF589849 HIB589849 HRX589849 IBT589849 ILP589849 IVL589849 JFH589849 JPD589849 JYZ589849 KIV589849 KSR589849 LCN589849 LMJ589849 LWF589849 MGB589849 MPX589849 MZT589849 NJP589849 NTL589849 ODH589849 OND589849 OWZ589849 PGV589849 PQR589849 QAN589849 QKJ589849 QUF589849 REB589849 RNX589849 RXT589849 SHP589849 SRL589849 TBH589849 TLD589849 TUZ589849 UEV589849 UOR589849 UYN589849 VIJ589849 VSF589849 WCB589849 WLX589849 WVT589849 L655385 JH655385 TD655385 ACZ655385 AMV655385 AWR655385 BGN655385 BQJ655385 CAF655385 CKB655385 CTX655385 DDT655385 DNP655385 DXL655385 EHH655385 ERD655385 FAZ655385 FKV655385 FUR655385 GEN655385 GOJ655385 GYF655385 HIB655385 HRX655385 IBT655385 ILP655385 IVL655385 JFH655385 JPD655385 JYZ655385 KIV655385 KSR655385 LCN655385 LMJ655385 LWF655385 MGB655385 MPX655385 MZT655385 NJP655385 NTL655385 ODH655385 OND655385 OWZ655385 PGV655385 PQR655385 QAN655385 QKJ655385 QUF655385 REB655385 RNX655385 RXT655385 SHP655385 SRL655385 TBH655385 TLD655385 TUZ655385 UEV655385 UOR655385 UYN655385 VIJ655385 VSF655385 WCB655385 WLX655385 WVT655385 L720921 JH720921 TD720921 ACZ720921 AMV720921 AWR720921 BGN720921 BQJ720921 CAF720921 CKB720921 CTX720921 DDT720921 DNP720921 DXL720921 EHH720921 ERD720921 FAZ720921 FKV720921 FUR720921 GEN720921 GOJ720921 GYF720921 HIB720921 HRX720921 IBT720921 ILP720921 IVL720921 JFH720921 JPD720921 JYZ720921 KIV720921 KSR720921 LCN720921 LMJ720921 LWF720921 MGB720921 MPX720921 MZT720921 NJP720921 NTL720921 ODH720921 OND720921 OWZ720921 PGV720921 PQR720921 QAN720921 QKJ720921 QUF720921 REB720921 RNX720921 RXT720921 SHP720921 SRL720921 TBH720921 TLD720921 TUZ720921 UEV720921 UOR720921 UYN720921 VIJ720921 VSF720921 WCB720921 WLX720921 WVT720921 L786457 JH786457 TD786457 ACZ786457 AMV786457 AWR786457 BGN786457 BQJ786457 CAF786457 CKB786457 CTX786457 DDT786457 DNP786457 DXL786457 EHH786457 ERD786457 FAZ786457 FKV786457 FUR786457 GEN786457 GOJ786457 GYF786457 HIB786457 HRX786457 IBT786457 ILP786457 IVL786457 JFH786457 JPD786457 JYZ786457 KIV786457 KSR786457 LCN786457 LMJ786457 LWF786457 MGB786457 MPX786457 MZT786457 NJP786457 NTL786457 ODH786457 OND786457 OWZ786457 PGV786457 PQR786457 QAN786457 QKJ786457 QUF786457 REB786457 RNX786457 RXT786457 SHP786457 SRL786457 TBH786457 TLD786457 TUZ786457 UEV786457 UOR786457 UYN786457 VIJ786457 VSF786457 WCB786457 WLX786457 WVT786457 L851993 JH851993 TD851993 ACZ851993 AMV851993 AWR851993 BGN851993 BQJ851993 CAF851993 CKB851993 CTX851993 DDT851993 DNP851993 DXL851993 EHH851993 ERD851993 FAZ851993 FKV851993 FUR851993 GEN851993 GOJ851993 GYF851993 HIB851993 HRX851993 IBT851993 ILP851993 IVL851993 JFH851993 JPD851993 JYZ851993 KIV851993 KSR851993 LCN851993 LMJ851993 LWF851993 MGB851993 MPX851993 MZT851993 NJP851993 NTL851993 ODH851993 OND851993 OWZ851993 PGV851993 PQR851993 QAN851993 QKJ851993 QUF851993 REB851993 RNX851993 RXT851993 SHP851993 SRL851993 TBH851993 TLD851993 TUZ851993 UEV851993 UOR851993 UYN851993 VIJ851993 VSF851993 WCB851993 WLX851993 WVT851993 L917529 JH917529 TD917529 ACZ917529 AMV917529 AWR917529 BGN917529 BQJ917529 CAF917529 CKB917529 CTX917529 DDT917529 DNP917529 DXL917529 EHH917529 ERD917529 FAZ917529 FKV917529 FUR917529 GEN917529 GOJ917529 GYF917529 HIB917529 HRX917529 IBT917529 ILP917529 IVL917529 JFH917529 JPD917529 JYZ917529 KIV917529 KSR917529 LCN917529 LMJ917529 LWF917529 MGB917529 MPX917529 MZT917529 NJP917529 NTL917529 ODH917529 OND917529 OWZ917529 PGV917529 PQR917529 QAN917529 QKJ917529 QUF917529 REB917529 RNX917529 RXT917529 SHP917529 SRL917529 TBH917529 TLD917529 TUZ917529 UEV917529 UOR917529 UYN917529 VIJ917529 VSF917529 WCB917529 WLX917529 WVT917529 L983065 JH983065 TD983065 ACZ983065 AMV983065 AWR983065 BGN983065 BQJ983065 CAF983065 CKB983065 CTX983065 DDT983065 DNP983065 DXL983065 EHH983065 ERD983065 FAZ983065 FKV983065 FUR983065 GEN983065 GOJ983065 GYF983065 HIB983065 HRX983065 IBT983065 ILP983065 IVL983065 JFH983065 JPD983065 JYZ983065 KIV983065 KSR983065 LCN983065 LMJ983065 LWF983065 MGB983065 MPX983065 MZT983065 NJP983065 NTL983065 ODH983065 OND983065 OWZ983065 PGV983065 PQR983065 QAN983065 QKJ983065 QUF983065 REB983065 RNX983065 RXT983065 SHP983065 SRL983065 TBH983065 TLD983065 TUZ983065 UEV983065 UOR983065 UYN983065 VIJ983065 VSF983065 WCB983065 WLX983065 WVT983065 L23 JJ23 TF23 ADB23 AMX23 AWT23 BGP23 BQL23 CAH23 CKD23 CTZ23 DDV23 DNR23 DXN23 EHJ23 ERF23 FBB23 FKX23 FUT23 GEP23 GOL23 GYH23 HID23 HRZ23 IBV23 ILR23 IVN23 JFJ23 JPF23 JZB23 KIX23 KST23 LCP23 LML23 LWH23 MGD23 MPZ23 MZV23 NJR23 NTN23 ODJ23 ONF23 OXB23 PGX23 PQT23 QAP23 QKL23 QUH23 RED23 RNZ23 RXV23 SHR23 SRN23 TBJ23 TLF23 TVB23 UEX23 UOT23 UYP23 VIL23 VSH23 WCD23 WLZ23 WVV23 N65561 JJ65561 TF65561 ADB65561 AMX65561 AWT65561 BGP65561 BQL65561 CAH65561 CKD65561 CTZ65561 DDV65561 DNR65561 DXN65561 EHJ65561 ERF65561 FBB65561 FKX65561 FUT65561 GEP65561 GOL65561 GYH65561 HID65561 HRZ65561 IBV65561 ILR65561 IVN65561 JFJ65561 JPF65561 JZB65561 KIX65561 KST65561 LCP65561 LML65561 LWH65561 MGD65561 MPZ65561 MZV65561 NJR65561 NTN65561 ODJ65561 ONF65561 OXB65561 PGX65561 PQT65561 QAP65561 QKL65561 QUH65561 RED65561 RNZ65561 RXV65561 SHR65561 SRN65561 TBJ65561 TLF65561 TVB65561 UEX65561 UOT65561 UYP65561 VIL65561 VSH65561 WCD65561 WLZ65561 WVV65561 N131097 JJ131097 TF131097 ADB131097 AMX131097 AWT131097 BGP131097 BQL131097 CAH131097 CKD131097 CTZ131097 DDV131097 DNR131097 DXN131097 EHJ131097 ERF131097 FBB131097 FKX131097 FUT131097 GEP131097 GOL131097 GYH131097 HID131097 HRZ131097 IBV131097 ILR131097 IVN131097 JFJ131097 JPF131097 JZB131097 KIX131097 KST131097 LCP131097 LML131097 LWH131097 MGD131097 MPZ131097 MZV131097 NJR131097 NTN131097 ODJ131097 ONF131097 OXB131097 PGX131097 PQT131097 QAP131097 QKL131097 QUH131097 RED131097 RNZ131097 RXV131097 SHR131097 SRN131097 TBJ131097 TLF131097 TVB131097 UEX131097 UOT131097 UYP131097 VIL131097 VSH131097 WCD131097 WLZ131097 WVV131097 N196633 JJ196633 TF196633 ADB196633 AMX196633 AWT196633 BGP196633 BQL196633 CAH196633 CKD196633 CTZ196633 DDV196633 DNR196633 DXN196633 EHJ196633 ERF196633 FBB196633 FKX196633 FUT196633 GEP196633 GOL196633 GYH196633 HID196633 HRZ196633 IBV196633 ILR196633 IVN196633 JFJ196633 JPF196633 JZB196633 KIX196633 KST196633 LCP196633 LML196633 LWH196633 MGD196633 MPZ196633 MZV196633 NJR196633 NTN196633 ODJ196633 ONF196633 OXB196633 PGX196633 PQT196633 QAP196633 QKL196633 QUH196633 RED196633 RNZ196633 RXV196633 SHR196633 SRN196633 TBJ196633 TLF196633 TVB196633 UEX196633 UOT196633 UYP196633 VIL196633 VSH196633 WCD196633 WLZ196633 WVV196633 N262169 JJ262169 TF262169 ADB262169 AMX262169 AWT262169 BGP262169 BQL262169 CAH262169 CKD262169 CTZ262169 DDV262169 DNR262169 DXN262169 EHJ262169 ERF262169 FBB262169 FKX262169 FUT262169 GEP262169 GOL262169 GYH262169 HID262169 HRZ262169 IBV262169 ILR262169 IVN262169 JFJ262169 JPF262169 JZB262169 KIX262169 KST262169 LCP262169 LML262169 LWH262169 MGD262169 MPZ262169 MZV262169 NJR262169 NTN262169 ODJ262169 ONF262169 OXB262169 PGX262169 PQT262169 QAP262169 QKL262169 QUH262169 RED262169 RNZ262169 RXV262169 SHR262169 SRN262169 TBJ262169 TLF262169 TVB262169 UEX262169 UOT262169 UYP262169 VIL262169 VSH262169 WCD262169 WLZ262169 WVV262169 N327705 JJ327705 TF327705 ADB327705 AMX327705 AWT327705 BGP327705 BQL327705 CAH327705 CKD327705 CTZ327705 DDV327705 DNR327705 DXN327705 EHJ327705 ERF327705 FBB327705 FKX327705 FUT327705 GEP327705 GOL327705 GYH327705 HID327705 HRZ327705 IBV327705 ILR327705 IVN327705 JFJ327705 JPF327705 JZB327705 KIX327705 KST327705 LCP327705 LML327705 LWH327705 MGD327705 MPZ327705 MZV327705 NJR327705 NTN327705 ODJ327705 ONF327705 OXB327705 PGX327705 PQT327705 QAP327705 QKL327705 QUH327705 RED327705 RNZ327705 RXV327705 SHR327705 SRN327705 TBJ327705 TLF327705 TVB327705 UEX327705 UOT327705 UYP327705 VIL327705 VSH327705 WCD327705 WLZ327705 WVV327705 N393241 JJ393241 TF393241 ADB393241 AMX393241 AWT393241 BGP393241 BQL393241 CAH393241 CKD393241 CTZ393241 DDV393241 DNR393241 DXN393241 EHJ393241 ERF393241 FBB393241 FKX393241 FUT393241 GEP393241 GOL393241 GYH393241 HID393241 HRZ393241 IBV393241 ILR393241 IVN393241 JFJ393241 JPF393241 JZB393241 KIX393241 KST393241 LCP393241 LML393241 LWH393241 MGD393241 MPZ393241 MZV393241 NJR393241 NTN393241 ODJ393241 ONF393241 OXB393241 PGX393241 PQT393241 QAP393241 QKL393241 QUH393241 RED393241 RNZ393241 RXV393241 SHR393241 SRN393241 TBJ393241 TLF393241 TVB393241 UEX393241 UOT393241 UYP393241 VIL393241 VSH393241 WCD393241 WLZ393241 WVV393241 N458777 JJ458777 TF458777 ADB458777 AMX458777 AWT458777 BGP458777 BQL458777 CAH458777 CKD458777 CTZ458777 DDV458777 DNR458777 DXN458777 EHJ458777 ERF458777 FBB458777 FKX458777 FUT458777 GEP458777 GOL458777 GYH458777 HID458777 HRZ458777 IBV458777 ILR458777 IVN458777 JFJ458777 JPF458777 JZB458777 KIX458777 KST458777 LCP458777 LML458777 LWH458777 MGD458777 MPZ458777 MZV458777 NJR458777 NTN458777 ODJ458777 ONF458777 OXB458777 PGX458777 PQT458777 QAP458777 QKL458777 QUH458777 RED458777 RNZ458777 RXV458777 SHR458777 SRN458777 TBJ458777 TLF458777 TVB458777 UEX458777 UOT458777 UYP458777 VIL458777 VSH458777 WCD458777 WLZ458777 WVV458777 N524313 JJ524313 TF524313 ADB524313 AMX524313 AWT524313 BGP524313 BQL524313 CAH524313 CKD524313 CTZ524313 DDV524313 DNR524313 DXN524313 EHJ524313 ERF524313 FBB524313 FKX524313 FUT524313 GEP524313 GOL524313 GYH524313 HID524313 HRZ524313 IBV524313 ILR524313 IVN524313 JFJ524313 JPF524313 JZB524313 KIX524313 KST524313 LCP524313 LML524313 LWH524313 MGD524313 MPZ524313 MZV524313 NJR524313 NTN524313 ODJ524313 ONF524313 OXB524313 PGX524313 PQT524313 QAP524313 QKL524313 QUH524313 RED524313 RNZ524313 RXV524313 SHR524313 SRN524313 TBJ524313 TLF524313 TVB524313 UEX524313 UOT524313 UYP524313 VIL524313 VSH524313 WCD524313 WLZ524313 WVV524313 N589849 JJ589849 TF589849 ADB589849 AMX589849 AWT589849 BGP589849 BQL589849 CAH589849 CKD589849 CTZ589849 DDV589849 DNR589849 DXN589849 EHJ589849 ERF589849 FBB589849 FKX589849 FUT589849 GEP589849 GOL589849 GYH589849 HID589849 HRZ589849 IBV589849 ILR589849 IVN589849 JFJ589849 JPF589849 JZB589849 KIX589849 KST589849 LCP589849 LML589849 LWH589849 MGD589849 MPZ589849 MZV589849 NJR589849 NTN589849 ODJ589849 ONF589849 OXB589849 PGX589849 PQT589849 QAP589849 QKL589849 QUH589849 RED589849 RNZ589849 RXV589849 SHR589849 SRN589849 TBJ589849 TLF589849 TVB589849 UEX589849 UOT589849 UYP589849 VIL589849 VSH589849 WCD589849 WLZ589849 WVV589849 N655385 JJ655385 TF655385 ADB655385 AMX655385 AWT655385 BGP655385 BQL655385 CAH655385 CKD655385 CTZ655385 DDV655385 DNR655385 DXN655385 EHJ655385 ERF655385 FBB655385 FKX655385 FUT655385 GEP655385 GOL655385 GYH655385 HID655385 HRZ655385 IBV655385 ILR655385 IVN655385 JFJ655385 JPF655385 JZB655385 KIX655385 KST655385 LCP655385 LML655385 LWH655385 MGD655385 MPZ655385 MZV655385 NJR655385 NTN655385 ODJ655385 ONF655385 OXB655385 PGX655385 PQT655385 QAP655385 QKL655385 QUH655385 RED655385 RNZ655385 RXV655385 SHR655385 SRN655385 TBJ655385 TLF655385 TVB655385 UEX655385 UOT655385 UYP655385 VIL655385 VSH655385 WCD655385 WLZ655385 WVV655385 N720921 JJ720921 TF720921 ADB720921 AMX720921 AWT720921 BGP720921 BQL720921 CAH720921 CKD720921 CTZ720921 DDV720921 DNR720921 DXN720921 EHJ720921 ERF720921 FBB720921 FKX720921 FUT720921 GEP720921 GOL720921 GYH720921 HID720921 HRZ720921 IBV720921 ILR720921 IVN720921 JFJ720921 JPF720921 JZB720921 KIX720921 KST720921 LCP720921 LML720921 LWH720921 MGD720921 MPZ720921 MZV720921 NJR720921 NTN720921 ODJ720921 ONF720921 OXB720921 PGX720921 PQT720921 QAP720921 QKL720921 QUH720921 RED720921 RNZ720921 RXV720921 SHR720921 SRN720921 TBJ720921 TLF720921 TVB720921 UEX720921 UOT720921 UYP720921 VIL720921 VSH720921 WCD720921 WLZ720921 WVV720921 N786457 JJ786457 TF786457 ADB786457 AMX786457 AWT786457 BGP786457 BQL786457 CAH786457 CKD786457 CTZ786457 DDV786457 DNR786457 DXN786457 EHJ786457 ERF786457 FBB786457 FKX786457 FUT786457 GEP786457 GOL786457 GYH786457 HID786457 HRZ786457 IBV786457 ILR786457 IVN786457 JFJ786457 JPF786457 JZB786457 KIX786457 KST786457 LCP786457 LML786457 LWH786457 MGD786457 MPZ786457 MZV786457 NJR786457 NTN786457 ODJ786457 ONF786457 OXB786457 PGX786457 PQT786457 QAP786457 QKL786457 QUH786457 RED786457 RNZ786457 RXV786457 SHR786457 SRN786457 TBJ786457 TLF786457 TVB786457 UEX786457 UOT786457 UYP786457 VIL786457 VSH786457 WCD786457 WLZ786457 WVV786457 N851993 JJ851993 TF851993 ADB851993 AMX851993 AWT851993 BGP851993 BQL851993 CAH851993 CKD851993 CTZ851993 DDV851993 DNR851993 DXN851993 EHJ851993 ERF851993 FBB851993 FKX851993 FUT851993 GEP851993 GOL851993 GYH851993 HID851993 HRZ851993 IBV851993 ILR851993 IVN851993 JFJ851993 JPF851993 JZB851993 KIX851993 KST851993 LCP851993 LML851993 LWH851993 MGD851993 MPZ851993 MZV851993 NJR851993 NTN851993 ODJ851993 ONF851993 OXB851993 PGX851993 PQT851993 QAP851993 QKL851993 QUH851993 RED851993 RNZ851993 RXV851993 SHR851993 SRN851993 TBJ851993 TLF851993 TVB851993 UEX851993 UOT851993 UYP851993 VIL851993 VSH851993 WCD851993 WLZ851993 WVV851993 N917529 JJ917529 TF917529 ADB917529 AMX917529 AWT917529 BGP917529 BQL917529 CAH917529 CKD917529 CTZ917529 DDV917529 DNR917529 DXN917529 EHJ917529 ERF917529 FBB917529 FKX917529 FUT917529 GEP917529 GOL917529 GYH917529 HID917529 HRZ917529 IBV917529 ILR917529 IVN917529 JFJ917529 JPF917529 JZB917529 KIX917529 KST917529 LCP917529 LML917529 LWH917529 MGD917529 MPZ917529 MZV917529 NJR917529 NTN917529 ODJ917529 ONF917529 OXB917529 PGX917529 PQT917529 QAP917529 QKL917529 QUH917529 RED917529 RNZ917529 RXV917529 SHR917529 SRN917529 TBJ917529 TLF917529 TVB917529 UEX917529 UOT917529 UYP917529 VIL917529 VSH917529 WCD917529 WLZ917529 WVV917529 N983065 JJ983065 TF983065 ADB983065 AMX983065 AWT983065 BGP983065 BQL983065 CAH983065 CKD983065 CTZ983065 DDV983065 DNR983065 DXN983065 EHJ983065 ERF983065 FBB983065 FKX983065 FUT983065 GEP983065 GOL983065 GYH983065 HID983065 HRZ983065 IBV983065 ILR983065 IVN983065 JFJ983065 JPF983065 JZB983065 KIX983065 KST983065 LCP983065 LML983065 LWH983065 MGD983065 MPZ983065 MZV983065 NJR983065 NTN983065 ODJ983065 ONF983065 OXB983065 PGX983065 PQT983065 QAP983065 QKL983065 QUH983065 RED983065 RNZ983065 RXV983065 SHR983065 SRN983065 TBJ983065 TLF983065 TVB983065 UEX983065 UOT983065 UYP983065 VIL983065 VSH983065 WCD983065 WLZ983065 WVV983065 N23 JL23 TH23 ADD23 AMZ23 AWV23 BGR23 BQN23 CAJ23 CKF23 CUB23 DDX23 DNT23 DXP23 EHL23 ERH23 FBD23 FKZ23 FUV23 GER23 GON23 GYJ23 HIF23 HSB23 IBX23 ILT23 IVP23 JFL23 JPH23 JZD23 KIZ23 KSV23 LCR23 LMN23 LWJ23 MGF23 MQB23 MZX23 NJT23 NTP23 ODL23 ONH23 OXD23 PGZ23 PQV23 QAR23 QKN23 QUJ23 REF23 ROB23 RXX23 SHT23 SRP23 TBL23 TLH23 TVD23 UEZ23 UOV23 UYR23 VIN23 VSJ23 WCF23 WMB23 WVX23 P65561 JL65561 TH65561 ADD65561 AMZ65561 AWV65561 BGR65561 BQN65561 CAJ65561 CKF65561 CUB65561 DDX65561 DNT65561 DXP65561 EHL65561 ERH65561 FBD65561 FKZ65561 FUV65561 GER65561 GON65561 GYJ65561 HIF65561 HSB65561 IBX65561 ILT65561 IVP65561 JFL65561 JPH65561 JZD65561 KIZ65561 KSV65561 LCR65561 LMN65561 LWJ65561 MGF65561 MQB65561 MZX65561 NJT65561 NTP65561 ODL65561 ONH65561 OXD65561 PGZ65561 PQV65561 QAR65561 QKN65561 QUJ65561 REF65561 ROB65561 RXX65561 SHT65561 SRP65561 TBL65561 TLH65561 TVD65561 UEZ65561 UOV65561 UYR65561 VIN65561 VSJ65561 WCF65561 WMB65561 WVX65561 P131097 JL131097 TH131097 ADD131097 AMZ131097 AWV131097 BGR131097 BQN131097 CAJ131097 CKF131097 CUB131097 DDX131097 DNT131097 DXP131097 EHL131097 ERH131097 FBD131097 FKZ131097 FUV131097 GER131097 GON131097 GYJ131097 HIF131097 HSB131097 IBX131097 ILT131097 IVP131097 JFL131097 JPH131097 JZD131097 KIZ131097 KSV131097 LCR131097 LMN131097 LWJ131097 MGF131097 MQB131097 MZX131097 NJT131097 NTP131097 ODL131097 ONH131097 OXD131097 PGZ131097 PQV131097 QAR131097 QKN131097 QUJ131097 REF131097 ROB131097 RXX131097 SHT131097 SRP131097 TBL131097 TLH131097 TVD131097 UEZ131097 UOV131097 UYR131097 VIN131097 VSJ131097 WCF131097 WMB131097 WVX131097 P196633 JL196633 TH196633 ADD196633 AMZ196633 AWV196633 BGR196633 BQN196633 CAJ196633 CKF196633 CUB196633 DDX196633 DNT196633 DXP196633 EHL196633 ERH196633 FBD196633 FKZ196633 FUV196633 GER196633 GON196633 GYJ196633 HIF196633 HSB196633 IBX196633 ILT196633 IVP196633 JFL196633 JPH196633 JZD196633 KIZ196633 KSV196633 LCR196633 LMN196633 LWJ196633 MGF196633 MQB196633 MZX196633 NJT196633 NTP196633 ODL196633 ONH196633 OXD196633 PGZ196633 PQV196633 QAR196633 QKN196633 QUJ196633 REF196633 ROB196633 RXX196633 SHT196633 SRP196633 TBL196633 TLH196633 TVD196633 UEZ196633 UOV196633 UYR196633 VIN196633 VSJ196633 WCF196633 WMB196633 WVX196633 P262169 JL262169 TH262169 ADD262169 AMZ262169 AWV262169 BGR262169 BQN262169 CAJ262169 CKF262169 CUB262169 DDX262169 DNT262169 DXP262169 EHL262169 ERH262169 FBD262169 FKZ262169 FUV262169 GER262169 GON262169 GYJ262169 HIF262169 HSB262169 IBX262169 ILT262169 IVP262169 JFL262169 JPH262169 JZD262169 KIZ262169 KSV262169 LCR262169 LMN262169 LWJ262169 MGF262169 MQB262169 MZX262169 NJT262169 NTP262169 ODL262169 ONH262169 OXD262169 PGZ262169 PQV262169 QAR262169 QKN262169 QUJ262169 REF262169 ROB262169 RXX262169 SHT262169 SRP262169 TBL262169 TLH262169 TVD262169 UEZ262169 UOV262169 UYR262169 VIN262169 VSJ262169 WCF262169 WMB262169 WVX262169 P327705 JL327705 TH327705 ADD327705 AMZ327705 AWV327705 BGR327705 BQN327705 CAJ327705 CKF327705 CUB327705 DDX327705 DNT327705 DXP327705 EHL327705 ERH327705 FBD327705 FKZ327705 FUV327705 GER327705 GON327705 GYJ327705 HIF327705 HSB327705 IBX327705 ILT327705 IVP327705 JFL327705 JPH327705 JZD327705 KIZ327705 KSV327705 LCR327705 LMN327705 LWJ327705 MGF327705 MQB327705 MZX327705 NJT327705 NTP327705 ODL327705 ONH327705 OXD327705 PGZ327705 PQV327705 QAR327705 QKN327705 QUJ327705 REF327705 ROB327705 RXX327705 SHT327705 SRP327705 TBL327705 TLH327705 TVD327705 UEZ327705 UOV327705 UYR327705 VIN327705 VSJ327705 WCF327705 WMB327705 WVX327705 P393241 JL393241 TH393241 ADD393241 AMZ393241 AWV393241 BGR393241 BQN393241 CAJ393241 CKF393241 CUB393241 DDX393241 DNT393241 DXP393241 EHL393241 ERH393241 FBD393241 FKZ393241 FUV393241 GER393241 GON393241 GYJ393241 HIF393241 HSB393241 IBX393241 ILT393241 IVP393241 JFL393241 JPH393241 JZD393241 KIZ393241 KSV393241 LCR393241 LMN393241 LWJ393241 MGF393241 MQB393241 MZX393241 NJT393241 NTP393241 ODL393241 ONH393241 OXD393241 PGZ393241 PQV393241 QAR393241 QKN393241 QUJ393241 REF393241 ROB393241 RXX393241 SHT393241 SRP393241 TBL393241 TLH393241 TVD393241 UEZ393241 UOV393241 UYR393241 VIN393241 VSJ393241 WCF393241 WMB393241 WVX393241 P458777 JL458777 TH458777 ADD458777 AMZ458777 AWV458777 BGR458777 BQN458777 CAJ458777 CKF458777 CUB458777 DDX458777 DNT458777 DXP458777 EHL458777 ERH458777 FBD458777 FKZ458777 FUV458777 GER458777 GON458777 GYJ458777 HIF458777 HSB458777 IBX458777 ILT458777 IVP458777 JFL458777 JPH458777 JZD458777 KIZ458777 KSV458777 LCR458777 LMN458777 LWJ458777 MGF458777 MQB458777 MZX458777 NJT458777 NTP458777 ODL458777 ONH458777 OXD458777 PGZ458777 PQV458777 QAR458777 QKN458777 QUJ458777 REF458777 ROB458777 RXX458777 SHT458777 SRP458777 TBL458777 TLH458777 TVD458777 UEZ458777 UOV458777 UYR458777 VIN458777 VSJ458777 WCF458777 WMB458777 WVX458777 P524313 JL524313 TH524313 ADD524313 AMZ524313 AWV524313 BGR524313 BQN524313 CAJ524313 CKF524313 CUB524313 DDX524313 DNT524313 DXP524313 EHL524313 ERH524313 FBD524313 FKZ524313 FUV524313 GER524313 GON524313 GYJ524313 HIF524313 HSB524313 IBX524313 ILT524313 IVP524313 JFL524313 JPH524313 JZD524313 KIZ524313 KSV524313 LCR524313 LMN524313 LWJ524313 MGF524313 MQB524313 MZX524313 NJT524313 NTP524313 ODL524313 ONH524313 OXD524313 PGZ524313 PQV524313 QAR524313 QKN524313 QUJ524313 REF524313 ROB524313 RXX524313 SHT524313 SRP524313 TBL524313 TLH524313 TVD524313 UEZ524313 UOV524313 UYR524313 VIN524313 VSJ524313 WCF524313 WMB524313 WVX524313 P589849 JL589849 TH589849 ADD589849 AMZ589849 AWV589849 BGR589849 BQN589849 CAJ589849 CKF589849 CUB589849 DDX589849 DNT589849 DXP589849 EHL589849 ERH589849 FBD589849 FKZ589849 FUV589849 GER589849 GON589849 GYJ589849 HIF589849 HSB589849 IBX589849 ILT589849 IVP589849 JFL589849 JPH589849 JZD589849 KIZ589849 KSV589849 LCR589849 LMN589849 LWJ589849 MGF589849 MQB589849 MZX589849 NJT589849 NTP589849 ODL589849 ONH589849 OXD589849 PGZ589849 PQV589849 QAR589849 QKN589849 QUJ589849 REF589849 ROB589849 RXX589849 SHT589849 SRP589849 TBL589849 TLH589849 TVD589849 UEZ589849 UOV589849 UYR589849 VIN589849 VSJ589849 WCF589849 WMB589849 WVX589849 P655385 JL655385 TH655385 ADD655385 AMZ655385 AWV655385 BGR655385 BQN655385 CAJ655385 CKF655385 CUB655385 DDX655385 DNT655385 DXP655385 EHL655385 ERH655385 FBD655385 FKZ655385 FUV655385 GER655385 GON655385 GYJ655385 HIF655385 HSB655385 IBX655385 ILT655385 IVP655385 JFL655385 JPH655385 JZD655385 KIZ655385 KSV655385 LCR655385 LMN655385 LWJ655385 MGF655385 MQB655385 MZX655385 NJT655385 NTP655385 ODL655385 ONH655385 OXD655385 PGZ655385 PQV655385 QAR655385 QKN655385 QUJ655385 REF655385 ROB655385 RXX655385 SHT655385 SRP655385 TBL655385 TLH655385 TVD655385 UEZ655385 UOV655385 UYR655385 VIN655385 VSJ655385 WCF655385 WMB655385 WVX655385 P720921 JL720921 TH720921 ADD720921 AMZ720921 AWV720921 BGR720921 BQN720921 CAJ720921 CKF720921 CUB720921 DDX720921 DNT720921 DXP720921 EHL720921 ERH720921 FBD720921 FKZ720921 FUV720921 GER720921 GON720921 GYJ720921 HIF720921 HSB720921 IBX720921 ILT720921 IVP720921 JFL720921 JPH720921 JZD720921 KIZ720921 KSV720921 LCR720921 LMN720921 LWJ720921 MGF720921 MQB720921 MZX720921 NJT720921 NTP720921 ODL720921 ONH720921 OXD720921 PGZ720921 PQV720921 QAR720921 QKN720921 QUJ720921 REF720921 ROB720921 RXX720921 SHT720921 SRP720921 TBL720921 TLH720921 TVD720921 UEZ720921 UOV720921 UYR720921 VIN720921 VSJ720921 WCF720921 WMB720921 WVX720921 P786457 JL786457 TH786457 ADD786457 AMZ786457 AWV786457 BGR786457 BQN786457 CAJ786457 CKF786457 CUB786457 DDX786457 DNT786457 DXP786457 EHL786457 ERH786457 FBD786457 FKZ786457 FUV786457 GER786457 GON786457 GYJ786457 HIF786457 HSB786457 IBX786457 ILT786457 IVP786457 JFL786457 JPH786457 JZD786457 KIZ786457 KSV786457 LCR786457 LMN786457 LWJ786457 MGF786457 MQB786457 MZX786457 NJT786457 NTP786457 ODL786457 ONH786457 OXD786457 PGZ786457 PQV786457 QAR786457 QKN786457 QUJ786457 REF786457 ROB786457 RXX786457 SHT786457 SRP786457 TBL786457 TLH786457 TVD786457 UEZ786457 UOV786457 UYR786457 VIN786457 VSJ786457 WCF786457 WMB786457 WVX786457 P851993 JL851993 TH851993 ADD851993 AMZ851993 AWV851993 BGR851993 BQN851993 CAJ851993 CKF851993 CUB851993 DDX851993 DNT851993 DXP851993 EHL851993 ERH851993 FBD851993 FKZ851993 FUV851993 GER851993 GON851993 GYJ851993 HIF851993 HSB851993 IBX851993 ILT851993 IVP851993 JFL851993 JPH851993 JZD851993 KIZ851993 KSV851993 LCR851993 LMN851993 LWJ851993 MGF851993 MQB851993 MZX851993 NJT851993 NTP851993 ODL851993 ONH851993 OXD851993 PGZ851993 PQV851993 QAR851993 QKN851993 QUJ851993 REF851993 ROB851993 RXX851993 SHT851993 SRP851993 TBL851993 TLH851993 TVD851993 UEZ851993 UOV851993 UYR851993 VIN851993 VSJ851993 WCF851993 WMB851993 WVX851993 P917529 JL917529 TH917529 ADD917529 AMZ917529 AWV917529 BGR917529 BQN917529 CAJ917529 CKF917529 CUB917529 DDX917529 DNT917529 DXP917529 EHL917529 ERH917529 FBD917529 FKZ917529 FUV917529 GER917529 GON917529 GYJ917529 HIF917529 HSB917529 IBX917529 ILT917529 IVP917529 JFL917529 JPH917529 JZD917529 KIZ917529 KSV917529 LCR917529 LMN917529 LWJ917529 MGF917529 MQB917529 MZX917529 NJT917529 NTP917529 ODL917529 ONH917529 OXD917529 PGZ917529 PQV917529 QAR917529 QKN917529 QUJ917529 REF917529 ROB917529 RXX917529 SHT917529 SRP917529 TBL917529 TLH917529 TVD917529 UEZ917529 UOV917529 UYR917529 VIN917529 VSJ917529 WCF917529 WMB917529 WVX917529 P983065 JL983065 TH983065 ADD983065 AMZ983065 AWV983065 BGR983065 BQN983065 CAJ983065 CKF983065 CUB983065 DDX983065 DNT983065 DXP983065 EHL983065 ERH983065 FBD983065 FKZ983065 FUV983065 GER983065 GON983065 GYJ983065 HIF983065 HSB983065 IBX983065 ILT983065 IVP983065 JFL983065 JPH983065 JZD983065 KIZ983065 KSV983065 LCR983065 LMN983065 LWJ983065 MGF983065 MQB983065 MZX983065 NJT983065 NTP983065 ODL983065 ONH983065 OXD983065 PGZ983065 PQV983065 QAR983065 QKN983065 QUJ983065 REF983065 ROB983065 RXX983065 SHT983065 SRP983065 TBL983065 TLH983065 TVD983065 UEZ983065 UOV983065 UYR983065 VIN983065 VSJ983065 WCF983065 WMB983065 WVX983065 F41 IZ41 SV41 ACR41 AMN41 AWJ41 BGF41 BQB41 BZX41 CJT41 CTP41 DDL41 DNH41 DXD41 EGZ41 EQV41 FAR41 FKN41 FUJ41 GEF41 GOB41 GXX41 HHT41 HRP41 IBL41 ILH41 IVD41 JEZ41 JOV41 JYR41 KIN41 KSJ41 LCF41 LMB41 LVX41 MFT41 MPP41 MZL41 NJH41 NTD41 OCZ41 OMV41 OWR41 PGN41 PQJ41 QAF41 QKB41 QTX41 RDT41 RNP41 RXL41 SHH41 SRD41 TAZ41 TKV41 TUR41 UEN41 UOJ41 UYF41 VIB41 VRX41 WBT41 WLP41 WVL41 D65578 IZ65578 SV65578 ACR65578 AMN65578 AWJ65578 BGF65578 BQB65578 BZX65578 CJT65578 CTP65578 DDL65578 DNH65578 DXD65578 EGZ65578 EQV65578 FAR65578 FKN65578 FUJ65578 GEF65578 GOB65578 GXX65578 HHT65578 HRP65578 IBL65578 ILH65578 IVD65578 JEZ65578 JOV65578 JYR65578 KIN65578 KSJ65578 LCF65578 LMB65578 LVX65578 MFT65578 MPP65578 MZL65578 NJH65578 NTD65578 OCZ65578 OMV65578 OWR65578 PGN65578 PQJ65578 QAF65578 QKB65578 QTX65578 RDT65578 RNP65578 RXL65578 SHH65578 SRD65578 TAZ65578 TKV65578 TUR65578 UEN65578 UOJ65578 UYF65578 VIB65578 VRX65578 WBT65578 WLP65578 WVL65578 D131114 IZ131114 SV131114 ACR131114 AMN131114 AWJ131114 BGF131114 BQB131114 BZX131114 CJT131114 CTP131114 DDL131114 DNH131114 DXD131114 EGZ131114 EQV131114 FAR131114 FKN131114 FUJ131114 GEF131114 GOB131114 GXX131114 HHT131114 HRP131114 IBL131114 ILH131114 IVD131114 JEZ131114 JOV131114 JYR131114 KIN131114 KSJ131114 LCF131114 LMB131114 LVX131114 MFT131114 MPP131114 MZL131114 NJH131114 NTD131114 OCZ131114 OMV131114 OWR131114 PGN131114 PQJ131114 QAF131114 QKB131114 QTX131114 RDT131114 RNP131114 RXL131114 SHH131114 SRD131114 TAZ131114 TKV131114 TUR131114 UEN131114 UOJ131114 UYF131114 VIB131114 VRX131114 WBT131114 WLP131114 WVL131114 D196650 IZ196650 SV196650 ACR196650 AMN196650 AWJ196650 BGF196650 BQB196650 BZX196650 CJT196650 CTP196650 DDL196650 DNH196650 DXD196650 EGZ196650 EQV196650 FAR196650 FKN196650 FUJ196650 GEF196650 GOB196650 GXX196650 HHT196650 HRP196650 IBL196650 ILH196650 IVD196650 JEZ196650 JOV196650 JYR196650 KIN196650 KSJ196650 LCF196650 LMB196650 LVX196650 MFT196650 MPP196650 MZL196650 NJH196650 NTD196650 OCZ196650 OMV196650 OWR196650 PGN196650 PQJ196650 QAF196650 QKB196650 QTX196650 RDT196650 RNP196650 RXL196650 SHH196650 SRD196650 TAZ196650 TKV196650 TUR196650 UEN196650 UOJ196650 UYF196650 VIB196650 VRX196650 WBT196650 WLP196650 WVL196650 D262186 IZ262186 SV262186 ACR262186 AMN262186 AWJ262186 BGF262186 BQB262186 BZX262186 CJT262186 CTP262186 DDL262186 DNH262186 DXD262186 EGZ262186 EQV262186 FAR262186 FKN262186 FUJ262186 GEF262186 GOB262186 GXX262186 HHT262186 HRP262186 IBL262186 ILH262186 IVD262186 JEZ262186 JOV262186 JYR262186 KIN262186 KSJ262186 LCF262186 LMB262186 LVX262186 MFT262186 MPP262186 MZL262186 NJH262186 NTD262186 OCZ262186 OMV262186 OWR262186 PGN262186 PQJ262186 QAF262186 QKB262186 QTX262186 RDT262186 RNP262186 RXL262186 SHH262186 SRD262186 TAZ262186 TKV262186 TUR262186 UEN262186 UOJ262186 UYF262186 VIB262186 VRX262186 WBT262186 WLP262186 WVL262186 D327722 IZ327722 SV327722 ACR327722 AMN327722 AWJ327722 BGF327722 BQB327722 BZX327722 CJT327722 CTP327722 DDL327722 DNH327722 DXD327722 EGZ327722 EQV327722 FAR327722 FKN327722 FUJ327722 GEF327722 GOB327722 GXX327722 HHT327722 HRP327722 IBL327722 ILH327722 IVD327722 JEZ327722 JOV327722 JYR327722 KIN327722 KSJ327722 LCF327722 LMB327722 LVX327722 MFT327722 MPP327722 MZL327722 NJH327722 NTD327722 OCZ327722 OMV327722 OWR327722 PGN327722 PQJ327722 QAF327722 QKB327722 QTX327722 RDT327722 RNP327722 RXL327722 SHH327722 SRD327722 TAZ327722 TKV327722 TUR327722 UEN327722 UOJ327722 UYF327722 VIB327722 VRX327722 WBT327722 WLP327722 WVL327722 D393258 IZ393258 SV393258 ACR393258 AMN393258 AWJ393258 BGF393258 BQB393258 BZX393258 CJT393258 CTP393258 DDL393258 DNH393258 DXD393258 EGZ393258 EQV393258 FAR393258 FKN393258 FUJ393258 GEF393258 GOB393258 GXX393258 HHT393258 HRP393258 IBL393258 ILH393258 IVD393258 JEZ393258 JOV393258 JYR393258 KIN393258 KSJ393258 LCF393258 LMB393258 LVX393258 MFT393258 MPP393258 MZL393258 NJH393258 NTD393258 OCZ393258 OMV393258 OWR393258 PGN393258 PQJ393258 QAF393258 QKB393258 QTX393258 RDT393258 RNP393258 RXL393258 SHH393258 SRD393258 TAZ393258 TKV393258 TUR393258 UEN393258 UOJ393258 UYF393258 VIB393258 VRX393258 WBT393258 WLP393258 WVL393258 D458794 IZ458794 SV458794 ACR458794 AMN458794 AWJ458794 BGF458794 BQB458794 BZX458794 CJT458794 CTP458794 DDL458794 DNH458794 DXD458794 EGZ458794 EQV458794 FAR458794 FKN458794 FUJ458794 GEF458794 GOB458794 GXX458794 HHT458794 HRP458794 IBL458794 ILH458794 IVD458794 JEZ458794 JOV458794 JYR458794 KIN458794 KSJ458794 LCF458794 LMB458794 LVX458794 MFT458794 MPP458794 MZL458794 NJH458794 NTD458794 OCZ458794 OMV458794 OWR458794 PGN458794 PQJ458794 QAF458794 QKB458794 QTX458794 RDT458794 RNP458794 RXL458794 SHH458794 SRD458794 TAZ458794 TKV458794 TUR458794 UEN458794 UOJ458794 UYF458794 VIB458794 VRX458794 WBT458794 WLP458794 WVL458794 D524330 IZ524330 SV524330 ACR524330 AMN524330 AWJ524330 BGF524330 BQB524330 BZX524330 CJT524330 CTP524330 DDL524330 DNH524330 DXD524330 EGZ524330 EQV524330 FAR524330 FKN524330 FUJ524330 GEF524330 GOB524330 GXX524330 HHT524330 HRP524330 IBL524330 ILH524330 IVD524330 JEZ524330 JOV524330 JYR524330 KIN524330 KSJ524330 LCF524330 LMB524330 LVX524330 MFT524330 MPP524330 MZL524330 NJH524330 NTD524330 OCZ524330 OMV524330 OWR524330 PGN524330 PQJ524330 QAF524330 QKB524330 QTX524330 RDT524330 RNP524330 RXL524330 SHH524330 SRD524330 TAZ524330 TKV524330 TUR524330 UEN524330 UOJ524330 UYF524330 VIB524330 VRX524330 WBT524330 WLP524330 WVL524330 D589866 IZ589866 SV589866 ACR589866 AMN589866 AWJ589866 BGF589866 BQB589866 BZX589866 CJT589866 CTP589866 DDL589866 DNH589866 DXD589866 EGZ589866 EQV589866 FAR589866 FKN589866 FUJ589866 GEF589866 GOB589866 GXX589866 HHT589866 HRP589866 IBL589866 ILH589866 IVD589866 JEZ589866 JOV589866 JYR589866 KIN589866 KSJ589866 LCF589866 LMB589866 LVX589866 MFT589866 MPP589866 MZL589866 NJH589866 NTD589866 OCZ589866 OMV589866 OWR589866 PGN589866 PQJ589866 QAF589866 QKB589866 QTX589866 RDT589866 RNP589866 RXL589866 SHH589866 SRD589866 TAZ589866 TKV589866 TUR589866 UEN589866 UOJ589866 UYF589866 VIB589866 VRX589866 WBT589866 WLP589866 WVL589866 D655402 IZ655402 SV655402 ACR655402 AMN655402 AWJ655402 BGF655402 BQB655402 BZX655402 CJT655402 CTP655402 DDL655402 DNH655402 DXD655402 EGZ655402 EQV655402 FAR655402 FKN655402 FUJ655402 GEF655402 GOB655402 GXX655402 HHT655402 HRP655402 IBL655402 ILH655402 IVD655402 JEZ655402 JOV655402 JYR655402 KIN655402 KSJ655402 LCF655402 LMB655402 LVX655402 MFT655402 MPP655402 MZL655402 NJH655402 NTD655402 OCZ655402 OMV655402 OWR655402 PGN655402 PQJ655402 QAF655402 QKB655402 QTX655402 RDT655402 RNP655402 RXL655402 SHH655402 SRD655402 TAZ655402 TKV655402 TUR655402 UEN655402 UOJ655402 UYF655402 VIB655402 VRX655402 WBT655402 WLP655402 WVL655402 D720938 IZ720938 SV720938 ACR720938 AMN720938 AWJ720938 BGF720938 BQB720938 BZX720938 CJT720938 CTP720938 DDL720938 DNH720938 DXD720938 EGZ720938 EQV720938 FAR720938 FKN720938 FUJ720938 GEF720938 GOB720938 GXX720938 HHT720938 HRP720938 IBL720938 ILH720938 IVD720938 JEZ720938 JOV720938 JYR720938 KIN720938 KSJ720938 LCF720938 LMB720938 LVX720938 MFT720938 MPP720938 MZL720938 NJH720938 NTD720938 OCZ720938 OMV720938 OWR720938 PGN720938 PQJ720938 QAF720938 QKB720938 QTX720938 RDT720938 RNP720938 RXL720938 SHH720938 SRD720938 TAZ720938 TKV720938 TUR720938 UEN720938 UOJ720938 UYF720938 VIB720938 VRX720938 WBT720938 WLP720938 WVL720938 D786474 IZ786474 SV786474 ACR786474 AMN786474 AWJ786474 BGF786474 BQB786474 BZX786474 CJT786474 CTP786474 DDL786474 DNH786474 DXD786474 EGZ786474 EQV786474 FAR786474 FKN786474 FUJ786474 GEF786474 GOB786474 GXX786474 HHT786474 HRP786474 IBL786474 ILH786474 IVD786474 JEZ786474 JOV786474 JYR786474 KIN786474 KSJ786474 LCF786474 LMB786474 LVX786474 MFT786474 MPP786474 MZL786474 NJH786474 NTD786474 OCZ786474 OMV786474 OWR786474 PGN786474 PQJ786474 QAF786474 QKB786474 QTX786474 RDT786474 RNP786474 RXL786474 SHH786474 SRD786474 TAZ786474 TKV786474 TUR786474 UEN786474 UOJ786474 UYF786474 VIB786474 VRX786474 WBT786474 WLP786474 WVL786474 D852010 IZ852010 SV852010 ACR852010 AMN852010 AWJ852010 BGF852010 BQB852010 BZX852010 CJT852010 CTP852010 DDL852010 DNH852010 DXD852010 EGZ852010 EQV852010 FAR852010 FKN852010 FUJ852010 GEF852010 GOB852010 GXX852010 HHT852010 HRP852010 IBL852010 ILH852010 IVD852010 JEZ852010 JOV852010 JYR852010 KIN852010 KSJ852010 LCF852010 LMB852010 LVX852010 MFT852010 MPP852010 MZL852010 NJH852010 NTD852010 OCZ852010 OMV852010 OWR852010 PGN852010 PQJ852010 QAF852010 QKB852010 QTX852010 RDT852010 RNP852010 RXL852010 SHH852010 SRD852010 TAZ852010 TKV852010 TUR852010 UEN852010 UOJ852010 UYF852010 VIB852010 VRX852010 WBT852010 WLP852010 WVL852010 D917546 IZ917546 SV917546 ACR917546 AMN917546 AWJ917546 BGF917546 BQB917546 BZX917546 CJT917546 CTP917546 DDL917546 DNH917546 DXD917546 EGZ917546 EQV917546 FAR917546 FKN917546 FUJ917546 GEF917546 GOB917546 GXX917546 HHT917546 HRP917546 IBL917546 ILH917546 IVD917546 JEZ917546 JOV917546 JYR917546 KIN917546 KSJ917546 LCF917546 LMB917546 LVX917546 MFT917546 MPP917546 MZL917546 NJH917546 NTD917546 OCZ917546 OMV917546 OWR917546 PGN917546 PQJ917546 QAF917546 QKB917546 QTX917546 RDT917546 RNP917546 RXL917546 SHH917546 SRD917546 TAZ917546 TKV917546 TUR917546 UEN917546 UOJ917546 UYF917546 VIB917546 VRX917546 WBT917546 WLP917546 WVL917546 D983082 IZ983082 SV983082 ACR983082 AMN983082 AWJ983082 BGF983082 BQB983082 BZX983082 CJT983082 CTP983082 DDL983082 DNH983082 DXD983082 EGZ983082 EQV983082 FAR983082 FKN983082 FUJ983082 GEF983082 GOB983082 GXX983082 HHT983082 HRP983082 IBL983082 ILH983082 IVD983082 JEZ983082 JOV983082 JYR983082 KIN983082 KSJ983082 LCF983082 LMB983082 LVX983082 MFT983082 MPP983082 MZL983082 NJH983082 NTD983082 OCZ983082 OMV983082 OWR983082 PGN983082 PQJ983082 QAF983082 QKB983082 QTX983082 RDT983082 RNP983082 RXL983082 SHH983082 SRD983082 TAZ983082 TKV983082 TUR983082 UEN983082 UOJ983082 UYF983082 VIB983082 VRX983082 WBT983082 WLP983082 WVL983082 H41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WVN41 F65578 JB65578 SX65578 ACT65578 AMP65578 AWL65578 BGH65578 BQD65578 BZZ65578 CJV65578 CTR65578 DDN65578 DNJ65578 DXF65578 EHB65578 EQX65578 FAT65578 FKP65578 FUL65578 GEH65578 GOD65578 GXZ65578 HHV65578 HRR65578 IBN65578 ILJ65578 IVF65578 JFB65578 JOX65578 JYT65578 KIP65578 KSL65578 LCH65578 LMD65578 LVZ65578 MFV65578 MPR65578 MZN65578 NJJ65578 NTF65578 ODB65578 OMX65578 OWT65578 PGP65578 PQL65578 QAH65578 QKD65578 QTZ65578 RDV65578 RNR65578 RXN65578 SHJ65578 SRF65578 TBB65578 TKX65578 TUT65578 UEP65578 UOL65578 UYH65578 VID65578 VRZ65578 WBV65578 WLR65578 WVN65578 F131114 JB131114 SX131114 ACT131114 AMP131114 AWL131114 BGH131114 BQD131114 BZZ131114 CJV131114 CTR131114 DDN131114 DNJ131114 DXF131114 EHB131114 EQX131114 FAT131114 FKP131114 FUL131114 GEH131114 GOD131114 GXZ131114 HHV131114 HRR131114 IBN131114 ILJ131114 IVF131114 JFB131114 JOX131114 JYT131114 KIP131114 KSL131114 LCH131114 LMD131114 LVZ131114 MFV131114 MPR131114 MZN131114 NJJ131114 NTF131114 ODB131114 OMX131114 OWT131114 PGP131114 PQL131114 QAH131114 QKD131114 QTZ131114 RDV131114 RNR131114 RXN131114 SHJ131114 SRF131114 TBB131114 TKX131114 TUT131114 UEP131114 UOL131114 UYH131114 VID131114 VRZ131114 WBV131114 WLR131114 WVN131114 F196650 JB196650 SX196650 ACT196650 AMP196650 AWL196650 BGH196650 BQD196650 BZZ196650 CJV196650 CTR196650 DDN196650 DNJ196650 DXF196650 EHB196650 EQX196650 FAT196650 FKP196650 FUL196650 GEH196650 GOD196650 GXZ196650 HHV196650 HRR196650 IBN196650 ILJ196650 IVF196650 JFB196650 JOX196650 JYT196650 KIP196650 KSL196650 LCH196650 LMD196650 LVZ196650 MFV196650 MPR196650 MZN196650 NJJ196650 NTF196650 ODB196650 OMX196650 OWT196650 PGP196650 PQL196650 QAH196650 QKD196650 QTZ196650 RDV196650 RNR196650 RXN196650 SHJ196650 SRF196650 TBB196650 TKX196650 TUT196650 UEP196650 UOL196650 UYH196650 VID196650 VRZ196650 WBV196650 WLR196650 WVN196650 F262186 JB262186 SX262186 ACT262186 AMP262186 AWL262186 BGH262186 BQD262186 BZZ262186 CJV262186 CTR262186 DDN262186 DNJ262186 DXF262186 EHB262186 EQX262186 FAT262186 FKP262186 FUL262186 GEH262186 GOD262186 GXZ262186 HHV262186 HRR262186 IBN262186 ILJ262186 IVF262186 JFB262186 JOX262186 JYT262186 KIP262186 KSL262186 LCH262186 LMD262186 LVZ262186 MFV262186 MPR262186 MZN262186 NJJ262186 NTF262186 ODB262186 OMX262186 OWT262186 PGP262186 PQL262186 QAH262186 QKD262186 QTZ262186 RDV262186 RNR262186 RXN262186 SHJ262186 SRF262186 TBB262186 TKX262186 TUT262186 UEP262186 UOL262186 UYH262186 VID262186 VRZ262186 WBV262186 WLR262186 WVN262186 F327722 JB327722 SX327722 ACT327722 AMP327722 AWL327722 BGH327722 BQD327722 BZZ327722 CJV327722 CTR327722 DDN327722 DNJ327722 DXF327722 EHB327722 EQX327722 FAT327722 FKP327722 FUL327722 GEH327722 GOD327722 GXZ327722 HHV327722 HRR327722 IBN327722 ILJ327722 IVF327722 JFB327722 JOX327722 JYT327722 KIP327722 KSL327722 LCH327722 LMD327722 LVZ327722 MFV327722 MPR327722 MZN327722 NJJ327722 NTF327722 ODB327722 OMX327722 OWT327722 PGP327722 PQL327722 QAH327722 QKD327722 QTZ327722 RDV327722 RNR327722 RXN327722 SHJ327722 SRF327722 TBB327722 TKX327722 TUT327722 UEP327722 UOL327722 UYH327722 VID327722 VRZ327722 WBV327722 WLR327722 WVN327722 F393258 JB393258 SX393258 ACT393258 AMP393258 AWL393258 BGH393258 BQD393258 BZZ393258 CJV393258 CTR393258 DDN393258 DNJ393258 DXF393258 EHB393258 EQX393258 FAT393258 FKP393258 FUL393258 GEH393258 GOD393258 GXZ393258 HHV393258 HRR393258 IBN393258 ILJ393258 IVF393258 JFB393258 JOX393258 JYT393258 KIP393258 KSL393258 LCH393258 LMD393258 LVZ393258 MFV393258 MPR393258 MZN393258 NJJ393258 NTF393258 ODB393258 OMX393258 OWT393258 PGP393258 PQL393258 QAH393258 QKD393258 QTZ393258 RDV393258 RNR393258 RXN393258 SHJ393258 SRF393258 TBB393258 TKX393258 TUT393258 UEP393258 UOL393258 UYH393258 VID393258 VRZ393258 WBV393258 WLR393258 WVN393258 F458794 JB458794 SX458794 ACT458794 AMP458794 AWL458794 BGH458794 BQD458794 BZZ458794 CJV458794 CTR458794 DDN458794 DNJ458794 DXF458794 EHB458794 EQX458794 FAT458794 FKP458794 FUL458794 GEH458794 GOD458794 GXZ458794 HHV458794 HRR458794 IBN458794 ILJ458794 IVF458794 JFB458794 JOX458794 JYT458794 KIP458794 KSL458794 LCH458794 LMD458794 LVZ458794 MFV458794 MPR458794 MZN458794 NJJ458794 NTF458794 ODB458794 OMX458794 OWT458794 PGP458794 PQL458794 QAH458794 QKD458794 QTZ458794 RDV458794 RNR458794 RXN458794 SHJ458794 SRF458794 TBB458794 TKX458794 TUT458794 UEP458794 UOL458794 UYH458794 VID458794 VRZ458794 WBV458794 WLR458794 WVN458794 F524330 JB524330 SX524330 ACT524330 AMP524330 AWL524330 BGH524330 BQD524330 BZZ524330 CJV524330 CTR524330 DDN524330 DNJ524330 DXF524330 EHB524330 EQX524330 FAT524330 FKP524330 FUL524330 GEH524330 GOD524330 GXZ524330 HHV524330 HRR524330 IBN524330 ILJ524330 IVF524330 JFB524330 JOX524330 JYT524330 KIP524330 KSL524330 LCH524330 LMD524330 LVZ524330 MFV524330 MPR524330 MZN524330 NJJ524330 NTF524330 ODB524330 OMX524330 OWT524330 PGP524330 PQL524330 QAH524330 QKD524330 QTZ524330 RDV524330 RNR524330 RXN524330 SHJ524330 SRF524330 TBB524330 TKX524330 TUT524330 UEP524330 UOL524330 UYH524330 VID524330 VRZ524330 WBV524330 WLR524330 WVN524330 F589866 JB589866 SX589866 ACT589866 AMP589866 AWL589866 BGH589866 BQD589866 BZZ589866 CJV589866 CTR589866 DDN589866 DNJ589866 DXF589866 EHB589866 EQX589866 FAT589866 FKP589866 FUL589866 GEH589866 GOD589866 GXZ589866 HHV589866 HRR589866 IBN589866 ILJ589866 IVF589866 JFB589866 JOX589866 JYT589866 KIP589866 KSL589866 LCH589866 LMD589866 LVZ589866 MFV589866 MPR589866 MZN589866 NJJ589866 NTF589866 ODB589866 OMX589866 OWT589866 PGP589866 PQL589866 QAH589866 QKD589866 QTZ589866 RDV589866 RNR589866 RXN589866 SHJ589866 SRF589866 TBB589866 TKX589866 TUT589866 UEP589866 UOL589866 UYH589866 VID589866 VRZ589866 WBV589866 WLR589866 WVN589866 F655402 JB655402 SX655402 ACT655402 AMP655402 AWL655402 BGH655402 BQD655402 BZZ655402 CJV655402 CTR655402 DDN655402 DNJ655402 DXF655402 EHB655402 EQX655402 FAT655402 FKP655402 FUL655402 GEH655402 GOD655402 GXZ655402 HHV655402 HRR655402 IBN655402 ILJ655402 IVF655402 JFB655402 JOX655402 JYT655402 KIP655402 KSL655402 LCH655402 LMD655402 LVZ655402 MFV655402 MPR655402 MZN655402 NJJ655402 NTF655402 ODB655402 OMX655402 OWT655402 PGP655402 PQL655402 QAH655402 QKD655402 QTZ655402 RDV655402 RNR655402 RXN655402 SHJ655402 SRF655402 TBB655402 TKX655402 TUT655402 UEP655402 UOL655402 UYH655402 VID655402 VRZ655402 WBV655402 WLR655402 WVN655402 F720938 JB720938 SX720938 ACT720938 AMP720938 AWL720938 BGH720938 BQD720938 BZZ720938 CJV720938 CTR720938 DDN720938 DNJ720938 DXF720938 EHB720938 EQX720938 FAT720938 FKP720938 FUL720938 GEH720938 GOD720938 GXZ720938 HHV720938 HRR720938 IBN720938 ILJ720938 IVF720938 JFB720938 JOX720938 JYT720938 KIP720938 KSL720938 LCH720938 LMD720938 LVZ720938 MFV720938 MPR720938 MZN720938 NJJ720938 NTF720938 ODB720938 OMX720938 OWT720938 PGP720938 PQL720938 QAH720938 QKD720938 QTZ720938 RDV720938 RNR720938 RXN720938 SHJ720938 SRF720938 TBB720938 TKX720938 TUT720938 UEP720938 UOL720938 UYH720938 VID720938 VRZ720938 WBV720938 WLR720938 WVN720938 F786474 JB786474 SX786474 ACT786474 AMP786474 AWL786474 BGH786474 BQD786474 BZZ786474 CJV786474 CTR786474 DDN786474 DNJ786474 DXF786474 EHB786474 EQX786474 FAT786474 FKP786474 FUL786474 GEH786474 GOD786474 GXZ786474 HHV786474 HRR786474 IBN786474 ILJ786474 IVF786474 JFB786474 JOX786474 JYT786474 KIP786474 KSL786474 LCH786474 LMD786474 LVZ786474 MFV786474 MPR786474 MZN786474 NJJ786474 NTF786474 ODB786474 OMX786474 OWT786474 PGP786474 PQL786474 QAH786474 QKD786474 QTZ786474 RDV786474 RNR786474 RXN786474 SHJ786474 SRF786474 TBB786474 TKX786474 TUT786474 UEP786474 UOL786474 UYH786474 VID786474 VRZ786474 WBV786474 WLR786474 WVN786474 F852010 JB852010 SX852010 ACT852010 AMP852010 AWL852010 BGH852010 BQD852010 BZZ852010 CJV852010 CTR852010 DDN852010 DNJ852010 DXF852010 EHB852010 EQX852010 FAT852010 FKP852010 FUL852010 GEH852010 GOD852010 GXZ852010 HHV852010 HRR852010 IBN852010 ILJ852010 IVF852010 JFB852010 JOX852010 JYT852010 KIP852010 KSL852010 LCH852010 LMD852010 LVZ852010 MFV852010 MPR852010 MZN852010 NJJ852010 NTF852010 ODB852010 OMX852010 OWT852010 PGP852010 PQL852010 QAH852010 QKD852010 QTZ852010 RDV852010 RNR852010 RXN852010 SHJ852010 SRF852010 TBB852010 TKX852010 TUT852010 UEP852010 UOL852010 UYH852010 VID852010 VRZ852010 WBV852010 WLR852010 WVN852010 F917546 JB917546 SX917546 ACT917546 AMP917546 AWL917546 BGH917546 BQD917546 BZZ917546 CJV917546 CTR917546 DDN917546 DNJ917546 DXF917546 EHB917546 EQX917546 FAT917546 FKP917546 FUL917546 GEH917546 GOD917546 GXZ917546 HHV917546 HRR917546 IBN917546 ILJ917546 IVF917546 JFB917546 JOX917546 JYT917546 KIP917546 KSL917546 LCH917546 LMD917546 LVZ917546 MFV917546 MPR917546 MZN917546 NJJ917546 NTF917546 ODB917546 OMX917546 OWT917546 PGP917546 PQL917546 QAH917546 QKD917546 QTZ917546 RDV917546 RNR917546 RXN917546 SHJ917546 SRF917546 TBB917546 TKX917546 TUT917546 UEP917546 UOL917546 UYH917546 VID917546 VRZ917546 WBV917546 WLR917546 WVN917546 F983082 JB983082 SX983082 ACT983082 AMP983082 AWL983082 BGH983082 BQD983082 BZZ983082 CJV983082 CTR983082 DDN983082 DNJ983082 DXF983082 EHB983082 EQX983082 FAT983082 FKP983082 FUL983082 GEH983082 GOD983082 GXZ983082 HHV983082 HRR983082 IBN983082 ILJ983082 IVF983082 JFB983082 JOX983082 JYT983082 KIP983082 KSL983082 LCH983082 LMD983082 LVZ983082 MFV983082 MPR983082 MZN983082 NJJ983082 NTF983082 ODB983082 OMX983082 OWT983082 PGP983082 PQL983082 QAH983082 QKD983082 QTZ983082 RDV983082 RNR983082 RXN983082 SHJ983082 SRF983082 TBB983082 TKX983082 TUT983082 UEP983082 UOL983082 UYH983082 VID983082 VRZ983082 WBV983082 WLR983082 WVN983082 J41 JD41 SZ41 ACV41 AMR41 AWN41 BGJ41 BQF41 CAB41 CJX41 CTT41 DDP41 DNL41 DXH41 EHD41 EQZ41 FAV41 FKR41 FUN41 GEJ41 GOF41 GYB41 HHX41 HRT41 IBP41 ILL41 IVH41 JFD41 JOZ41 JYV41 KIR41 KSN41 LCJ41 LMF41 LWB41 MFX41 MPT41 MZP41 NJL41 NTH41 ODD41 OMZ41 OWV41 PGR41 PQN41 QAJ41 QKF41 QUB41 RDX41 RNT41 RXP41 SHL41 SRH41 TBD41 TKZ41 TUV41 UER41 UON41 UYJ41 VIF41 VSB41 WBX41 WLT41 WVP41 H65578 JD65578 SZ65578 ACV65578 AMR65578 AWN65578 BGJ65578 BQF65578 CAB65578 CJX65578 CTT65578 DDP65578 DNL65578 DXH65578 EHD65578 EQZ65578 FAV65578 FKR65578 FUN65578 GEJ65578 GOF65578 GYB65578 HHX65578 HRT65578 IBP65578 ILL65578 IVH65578 JFD65578 JOZ65578 JYV65578 KIR65578 KSN65578 LCJ65578 LMF65578 LWB65578 MFX65578 MPT65578 MZP65578 NJL65578 NTH65578 ODD65578 OMZ65578 OWV65578 PGR65578 PQN65578 QAJ65578 QKF65578 QUB65578 RDX65578 RNT65578 RXP65578 SHL65578 SRH65578 TBD65578 TKZ65578 TUV65578 UER65578 UON65578 UYJ65578 VIF65578 VSB65578 WBX65578 WLT65578 WVP65578 H131114 JD131114 SZ131114 ACV131114 AMR131114 AWN131114 BGJ131114 BQF131114 CAB131114 CJX131114 CTT131114 DDP131114 DNL131114 DXH131114 EHD131114 EQZ131114 FAV131114 FKR131114 FUN131114 GEJ131114 GOF131114 GYB131114 HHX131114 HRT131114 IBP131114 ILL131114 IVH131114 JFD131114 JOZ131114 JYV131114 KIR131114 KSN131114 LCJ131114 LMF131114 LWB131114 MFX131114 MPT131114 MZP131114 NJL131114 NTH131114 ODD131114 OMZ131114 OWV131114 PGR131114 PQN131114 QAJ131114 QKF131114 QUB131114 RDX131114 RNT131114 RXP131114 SHL131114 SRH131114 TBD131114 TKZ131114 TUV131114 UER131114 UON131114 UYJ131114 VIF131114 VSB131114 WBX131114 WLT131114 WVP131114 H196650 JD196650 SZ196650 ACV196650 AMR196650 AWN196650 BGJ196650 BQF196650 CAB196650 CJX196650 CTT196650 DDP196650 DNL196650 DXH196650 EHD196650 EQZ196650 FAV196650 FKR196650 FUN196650 GEJ196650 GOF196650 GYB196650 HHX196650 HRT196650 IBP196650 ILL196650 IVH196650 JFD196650 JOZ196650 JYV196650 KIR196650 KSN196650 LCJ196650 LMF196650 LWB196650 MFX196650 MPT196650 MZP196650 NJL196650 NTH196650 ODD196650 OMZ196650 OWV196650 PGR196650 PQN196650 QAJ196650 QKF196650 QUB196650 RDX196650 RNT196650 RXP196650 SHL196650 SRH196650 TBD196650 TKZ196650 TUV196650 UER196650 UON196650 UYJ196650 VIF196650 VSB196650 WBX196650 WLT196650 WVP196650 H262186 JD262186 SZ262186 ACV262186 AMR262186 AWN262186 BGJ262186 BQF262186 CAB262186 CJX262186 CTT262186 DDP262186 DNL262186 DXH262186 EHD262186 EQZ262186 FAV262186 FKR262186 FUN262186 GEJ262186 GOF262186 GYB262186 HHX262186 HRT262186 IBP262186 ILL262186 IVH262186 JFD262186 JOZ262186 JYV262186 KIR262186 KSN262186 LCJ262186 LMF262186 LWB262186 MFX262186 MPT262186 MZP262186 NJL262186 NTH262186 ODD262186 OMZ262186 OWV262186 PGR262186 PQN262186 QAJ262186 QKF262186 QUB262186 RDX262186 RNT262186 RXP262186 SHL262186 SRH262186 TBD262186 TKZ262186 TUV262186 UER262186 UON262186 UYJ262186 VIF262186 VSB262186 WBX262186 WLT262186 WVP262186 H327722 JD327722 SZ327722 ACV327722 AMR327722 AWN327722 BGJ327722 BQF327722 CAB327722 CJX327722 CTT327722 DDP327722 DNL327722 DXH327722 EHD327722 EQZ327722 FAV327722 FKR327722 FUN327722 GEJ327722 GOF327722 GYB327722 HHX327722 HRT327722 IBP327722 ILL327722 IVH327722 JFD327722 JOZ327722 JYV327722 KIR327722 KSN327722 LCJ327722 LMF327722 LWB327722 MFX327722 MPT327722 MZP327722 NJL327722 NTH327722 ODD327722 OMZ327722 OWV327722 PGR327722 PQN327722 QAJ327722 QKF327722 QUB327722 RDX327722 RNT327722 RXP327722 SHL327722 SRH327722 TBD327722 TKZ327722 TUV327722 UER327722 UON327722 UYJ327722 VIF327722 VSB327722 WBX327722 WLT327722 WVP327722 H393258 JD393258 SZ393258 ACV393258 AMR393258 AWN393258 BGJ393258 BQF393258 CAB393258 CJX393258 CTT393258 DDP393258 DNL393258 DXH393258 EHD393258 EQZ393258 FAV393258 FKR393258 FUN393258 GEJ393258 GOF393258 GYB393258 HHX393258 HRT393258 IBP393258 ILL393258 IVH393258 JFD393258 JOZ393258 JYV393258 KIR393258 KSN393258 LCJ393258 LMF393258 LWB393258 MFX393258 MPT393258 MZP393258 NJL393258 NTH393258 ODD393258 OMZ393258 OWV393258 PGR393258 PQN393258 QAJ393258 QKF393258 QUB393258 RDX393258 RNT393258 RXP393258 SHL393258 SRH393258 TBD393258 TKZ393258 TUV393258 UER393258 UON393258 UYJ393258 VIF393258 VSB393258 WBX393258 WLT393258 WVP393258 H458794 JD458794 SZ458794 ACV458794 AMR458794 AWN458794 BGJ458794 BQF458794 CAB458794 CJX458794 CTT458794 DDP458794 DNL458794 DXH458794 EHD458794 EQZ458794 FAV458794 FKR458794 FUN458794 GEJ458794 GOF458794 GYB458794 HHX458794 HRT458794 IBP458794 ILL458794 IVH458794 JFD458794 JOZ458794 JYV458794 KIR458794 KSN458794 LCJ458794 LMF458794 LWB458794 MFX458794 MPT458794 MZP458794 NJL458794 NTH458794 ODD458794 OMZ458794 OWV458794 PGR458794 PQN458794 QAJ458794 QKF458794 QUB458794 RDX458794 RNT458794 RXP458794 SHL458794 SRH458794 TBD458794 TKZ458794 TUV458794 UER458794 UON458794 UYJ458794 VIF458794 VSB458794 WBX458794 WLT458794 WVP458794 H524330 JD524330 SZ524330 ACV524330 AMR524330 AWN524330 BGJ524330 BQF524330 CAB524330 CJX524330 CTT524330 DDP524330 DNL524330 DXH524330 EHD524330 EQZ524330 FAV524330 FKR524330 FUN524330 GEJ524330 GOF524330 GYB524330 HHX524330 HRT524330 IBP524330 ILL524330 IVH524330 JFD524330 JOZ524330 JYV524330 KIR524330 KSN524330 LCJ524330 LMF524330 LWB524330 MFX524330 MPT524330 MZP524330 NJL524330 NTH524330 ODD524330 OMZ524330 OWV524330 PGR524330 PQN524330 QAJ524330 QKF524330 QUB524330 RDX524330 RNT524330 RXP524330 SHL524330 SRH524330 TBD524330 TKZ524330 TUV524330 UER524330 UON524330 UYJ524330 VIF524330 VSB524330 WBX524330 WLT524330 WVP524330 H589866 JD589866 SZ589866 ACV589866 AMR589866 AWN589866 BGJ589866 BQF589866 CAB589866 CJX589866 CTT589866 DDP589866 DNL589866 DXH589866 EHD589866 EQZ589866 FAV589866 FKR589866 FUN589866 GEJ589866 GOF589866 GYB589866 HHX589866 HRT589866 IBP589866 ILL589866 IVH589866 JFD589866 JOZ589866 JYV589866 KIR589866 KSN589866 LCJ589866 LMF589866 LWB589866 MFX589866 MPT589866 MZP589866 NJL589866 NTH589866 ODD589866 OMZ589866 OWV589866 PGR589866 PQN589866 QAJ589866 QKF589866 QUB589866 RDX589866 RNT589866 RXP589866 SHL589866 SRH589866 TBD589866 TKZ589866 TUV589866 UER589866 UON589866 UYJ589866 VIF589866 VSB589866 WBX589866 WLT589866 WVP589866 H655402 JD655402 SZ655402 ACV655402 AMR655402 AWN655402 BGJ655402 BQF655402 CAB655402 CJX655402 CTT655402 DDP655402 DNL655402 DXH655402 EHD655402 EQZ655402 FAV655402 FKR655402 FUN655402 GEJ655402 GOF655402 GYB655402 HHX655402 HRT655402 IBP655402 ILL655402 IVH655402 JFD655402 JOZ655402 JYV655402 KIR655402 KSN655402 LCJ655402 LMF655402 LWB655402 MFX655402 MPT655402 MZP655402 NJL655402 NTH655402 ODD655402 OMZ655402 OWV655402 PGR655402 PQN655402 QAJ655402 QKF655402 QUB655402 RDX655402 RNT655402 RXP655402 SHL655402 SRH655402 TBD655402 TKZ655402 TUV655402 UER655402 UON655402 UYJ655402 VIF655402 VSB655402 WBX655402 WLT655402 WVP655402 H720938 JD720938 SZ720938 ACV720938 AMR720938 AWN720938 BGJ720938 BQF720938 CAB720938 CJX720938 CTT720938 DDP720938 DNL720938 DXH720938 EHD720938 EQZ720938 FAV720938 FKR720938 FUN720938 GEJ720938 GOF720938 GYB720938 HHX720938 HRT720938 IBP720938 ILL720938 IVH720938 JFD720938 JOZ720938 JYV720938 KIR720938 KSN720938 LCJ720938 LMF720938 LWB720938 MFX720938 MPT720938 MZP720938 NJL720938 NTH720938 ODD720938 OMZ720938 OWV720938 PGR720938 PQN720938 QAJ720938 QKF720938 QUB720938 RDX720938 RNT720938 RXP720938 SHL720938 SRH720938 TBD720938 TKZ720938 TUV720938 UER720938 UON720938 UYJ720938 VIF720938 VSB720938 WBX720938 WLT720938 WVP720938 H786474 JD786474 SZ786474 ACV786474 AMR786474 AWN786474 BGJ786474 BQF786474 CAB786474 CJX786474 CTT786474 DDP786474 DNL786474 DXH786474 EHD786474 EQZ786474 FAV786474 FKR786474 FUN786474 GEJ786474 GOF786474 GYB786474 HHX786474 HRT786474 IBP786474 ILL786474 IVH786474 JFD786474 JOZ786474 JYV786474 KIR786474 KSN786474 LCJ786474 LMF786474 LWB786474 MFX786474 MPT786474 MZP786474 NJL786474 NTH786474 ODD786474 OMZ786474 OWV786474 PGR786474 PQN786474 QAJ786474 QKF786474 QUB786474 RDX786474 RNT786474 RXP786474 SHL786474 SRH786474 TBD786474 TKZ786474 TUV786474 UER786474 UON786474 UYJ786474 VIF786474 VSB786474 WBX786474 WLT786474 WVP786474 H852010 JD852010 SZ852010 ACV852010 AMR852010 AWN852010 BGJ852010 BQF852010 CAB852010 CJX852010 CTT852010 DDP852010 DNL852010 DXH852010 EHD852010 EQZ852010 FAV852010 FKR852010 FUN852010 GEJ852010 GOF852010 GYB852010 HHX852010 HRT852010 IBP852010 ILL852010 IVH852010 JFD852010 JOZ852010 JYV852010 KIR852010 KSN852010 LCJ852010 LMF852010 LWB852010 MFX852010 MPT852010 MZP852010 NJL852010 NTH852010 ODD852010 OMZ852010 OWV852010 PGR852010 PQN852010 QAJ852010 QKF852010 QUB852010 RDX852010 RNT852010 RXP852010 SHL852010 SRH852010 TBD852010 TKZ852010 TUV852010 UER852010 UON852010 UYJ852010 VIF852010 VSB852010 WBX852010 WLT852010 WVP852010 H917546 JD917546 SZ917546 ACV917546 AMR917546 AWN917546 BGJ917546 BQF917546 CAB917546 CJX917546 CTT917546 DDP917546 DNL917546 DXH917546 EHD917546 EQZ917546 FAV917546 FKR917546 FUN917546 GEJ917546 GOF917546 GYB917546 HHX917546 HRT917546 IBP917546 ILL917546 IVH917546 JFD917546 JOZ917546 JYV917546 KIR917546 KSN917546 LCJ917546 LMF917546 LWB917546 MFX917546 MPT917546 MZP917546 NJL917546 NTH917546 ODD917546 OMZ917546 OWV917546 PGR917546 PQN917546 QAJ917546 QKF917546 QUB917546 RDX917546 RNT917546 RXP917546 SHL917546 SRH917546 TBD917546 TKZ917546 TUV917546 UER917546 UON917546 UYJ917546 VIF917546 VSB917546 WBX917546 WLT917546 WVP917546 H983082 JD983082 SZ983082 ACV983082 AMR983082 AWN983082 BGJ983082 BQF983082 CAB983082 CJX983082 CTT983082 DDP983082 DNL983082 DXH983082 EHD983082 EQZ983082 FAV983082 FKR983082 FUN983082 GEJ983082 GOF983082 GYB983082 HHX983082 HRT983082 IBP983082 ILL983082 IVH983082 JFD983082 JOZ983082 JYV983082 KIR983082 KSN983082 LCJ983082 LMF983082 LWB983082 MFX983082 MPT983082 MZP983082 NJL983082 NTH983082 ODD983082 OMZ983082 OWV983082 PGR983082 PQN983082 QAJ983082 QKF983082 QUB983082 RDX983082 RNT983082 RXP983082 SHL983082 SRH983082 TBD983082 TKZ983082 TUV983082 UER983082 UON983082 UYJ983082 VIF983082 VSB983082 WBX983082 WLT983082 WVP983082 P23 JF41 TB41 ACX41 AMT41 AWP41 BGL41 BQH41 CAD41 CJZ41 CTV41 DDR41 DNN41 DXJ41 EHF41 ERB41 FAX41 FKT41 FUP41 GEL41 GOH41 GYD41 HHZ41 HRV41 IBR41 ILN41 IVJ41 JFF41 JPB41 JYX41 KIT41 KSP41 LCL41 LMH41 LWD41 MFZ41 MPV41 MZR41 NJN41 NTJ41 ODF41 ONB41 OWX41 PGT41 PQP41 QAL41 QKH41 QUD41 RDZ41 RNV41 RXR41 SHN41 SRJ41 TBF41 TLB41 TUX41 UET41 UOP41 UYL41 VIH41 VSD41 WBZ41 WLV41 WVR41 J65578 JF65578 TB65578 ACX65578 AMT65578 AWP65578 BGL65578 BQH65578 CAD65578 CJZ65578 CTV65578 DDR65578 DNN65578 DXJ65578 EHF65578 ERB65578 FAX65578 FKT65578 FUP65578 GEL65578 GOH65578 GYD65578 HHZ65578 HRV65578 IBR65578 ILN65578 IVJ65578 JFF65578 JPB65578 JYX65578 KIT65578 KSP65578 LCL65578 LMH65578 LWD65578 MFZ65578 MPV65578 MZR65578 NJN65578 NTJ65578 ODF65578 ONB65578 OWX65578 PGT65578 PQP65578 QAL65578 QKH65578 QUD65578 RDZ65578 RNV65578 RXR65578 SHN65578 SRJ65578 TBF65578 TLB65578 TUX65578 UET65578 UOP65578 UYL65578 VIH65578 VSD65578 WBZ65578 WLV65578 WVR65578 J131114 JF131114 TB131114 ACX131114 AMT131114 AWP131114 BGL131114 BQH131114 CAD131114 CJZ131114 CTV131114 DDR131114 DNN131114 DXJ131114 EHF131114 ERB131114 FAX131114 FKT131114 FUP131114 GEL131114 GOH131114 GYD131114 HHZ131114 HRV131114 IBR131114 ILN131114 IVJ131114 JFF131114 JPB131114 JYX131114 KIT131114 KSP131114 LCL131114 LMH131114 LWD131114 MFZ131114 MPV131114 MZR131114 NJN131114 NTJ131114 ODF131114 ONB131114 OWX131114 PGT131114 PQP131114 QAL131114 QKH131114 QUD131114 RDZ131114 RNV131114 RXR131114 SHN131114 SRJ131114 TBF131114 TLB131114 TUX131114 UET131114 UOP131114 UYL131114 VIH131114 VSD131114 WBZ131114 WLV131114 WVR131114 J196650 JF196650 TB196650 ACX196650 AMT196650 AWP196650 BGL196650 BQH196650 CAD196650 CJZ196650 CTV196650 DDR196650 DNN196650 DXJ196650 EHF196650 ERB196650 FAX196650 FKT196650 FUP196650 GEL196650 GOH196650 GYD196650 HHZ196650 HRV196650 IBR196650 ILN196650 IVJ196650 JFF196650 JPB196650 JYX196650 KIT196650 KSP196650 LCL196650 LMH196650 LWD196650 MFZ196650 MPV196650 MZR196650 NJN196650 NTJ196650 ODF196650 ONB196650 OWX196650 PGT196650 PQP196650 QAL196650 QKH196650 QUD196650 RDZ196650 RNV196650 RXR196650 SHN196650 SRJ196650 TBF196650 TLB196650 TUX196650 UET196650 UOP196650 UYL196650 VIH196650 VSD196650 WBZ196650 WLV196650 WVR196650 J262186 JF262186 TB262186 ACX262186 AMT262186 AWP262186 BGL262186 BQH262186 CAD262186 CJZ262186 CTV262186 DDR262186 DNN262186 DXJ262186 EHF262186 ERB262186 FAX262186 FKT262186 FUP262186 GEL262186 GOH262186 GYD262186 HHZ262186 HRV262186 IBR262186 ILN262186 IVJ262186 JFF262186 JPB262186 JYX262186 KIT262186 KSP262186 LCL262186 LMH262186 LWD262186 MFZ262186 MPV262186 MZR262186 NJN262186 NTJ262186 ODF262186 ONB262186 OWX262186 PGT262186 PQP262186 QAL262186 QKH262186 QUD262186 RDZ262186 RNV262186 RXR262186 SHN262186 SRJ262186 TBF262186 TLB262186 TUX262186 UET262186 UOP262186 UYL262186 VIH262186 VSD262186 WBZ262186 WLV262186 WVR262186 J327722 JF327722 TB327722 ACX327722 AMT327722 AWP327722 BGL327722 BQH327722 CAD327722 CJZ327722 CTV327722 DDR327722 DNN327722 DXJ327722 EHF327722 ERB327722 FAX327722 FKT327722 FUP327722 GEL327722 GOH327722 GYD327722 HHZ327722 HRV327722 IBR327722 ILN327722 IVJ327722 JFF327722 JPB327722 JYX327722 KIT327722 KSP327722 LCL327722 LMH327722 LWD327722 MFZ327722 MPV327722 MZR327722 NJN327722 NTJ327722 ODF327722 ONB327722 OWX327722 PGT327722 PQP327722 QAL327722 QKH327722 QUD327722 RDZ327722 RNV327722 RXR327722 SHN327722 SRJ327722 TBF327722 TLB327722 TUX327722 UET327722 UOP327722 UYL327722 VIH327722 VSD327722 WBZ327722 WLV327722 WVR327722 J393258 JF393258 TB393258 ACX393258 AMT393258 AWP393258 BGL393258 BQH393258 CAD393258 CJZ393258 CTV393258 DDR393258 DNN393258 DXJ393258 EHF393258 ERB393258 FAX393258 FKT393258 FUP393258 GEL393258 GOH393258 GYD393258 HHZ393258 HRV393258 IBR393258 ILN393258 IVJ393258 JFF393258 JPB393258 JYX393258 KIT393258 KSP393258 LCL393258 LMH393258 LWD393258 MFZ393258 MPV393258 MZR393258 NJN393258 NTJ393258 ODF393258 ONB393258 OWX393258 PGT393258 PQP393258 QAL393258 QKH393258 QUD393258 RDZ393258 RNV393258 RXR393258 SHN393258 SRJ393258 TBF393258 TLB393258 TUX393258 UET393258 UOP393258 UYL393258 VIH393258 VSD393258 WBZ393258 WLV393258 WVR393258 J458794 JF458794 TB458794 ACX458794 AMT458794 AWP458794 BGL458794 BQH458794 CAD458794 CJZ458794 CTV458794 DDR458794 DNN458794 DXJ458794 EHF458794 ERB458794 FAX458794 FKT458794 FUP458794 GEL458794 GOH458794 GYD458794 HHZ458794 HRV458794 IBR458794 ILN458794 IVJ458794 JFF458794 JPB458794 JYX458794 KIT458794 KSP458794 LCL458794 LMH458794 LWD458794 MFZ458794 MPV458794 MZR458794 NJN458794 NTJ458794 ODF458794 ONB458794 OWX458794 PGT458794 PQP458794 QAL458794 QKH458794 QUD458794 RDZ458794 RNV458794 RXR458794 SHN458794 SRJ458794 TBF458794 TLB458794 TUX458794 UET458794 UOP458794 UYL458794 VIH458794 VSD458794 WBZ458794 WLV458794 WVR458794 J524330 JF524330 TB524330 ACX524330 AMT524330 AWP524330 BGL524330 BQH524330 CAD524330 CJZ524330 CTV524330 DDR524330 DNN524330 DXJ524330 EHF524330 ERB524330 FAX524330 FKT524330 FUP524330 GEL524330 GOH524330 GYD524330 HHZ524330 HRV524330 IBR524330 ILN524330 IVJ524330 JFF524330 JPB524330 JYX524330 KIT524330 KSP524330 LCL524330 LMH524330 LWD524330 MFZ524330 MPV524330 MZR524330 NJN524330 NTJ524330 ODF524330 ONB524330 OWX524330 PGT524330 PQP524330 QAL524330 QKH524330 QUD524330 RDZ524330 RNV524330 RXR524330 SHN524330 SRJ524330 TBF524330 TLB524330 TUX524330 UET524330 UOP524330 UYL524330 VIH524330 VSD524330 WBZ524330 WLV524330 WVR524330 J589866 JF589866 TB589866 ACX589866 AMT589866 AWP589866 BGL589866 BQH589866 CAD589866 CJZ589866 CTV589866 DDR589866 DNN589866 DXJ589866 EHF589866 ERB589866 FAX589866 FKT589866 FUP589866 GEL589866 GOH589866 GYD589866 HHZ589866 HRV589866 IBR589866 ILN589866 IVJ589866 JFF589866 JPB589866 JYX589866 KIT589866 KSP589866 LCL589866 LMH589866 LWD589866 MFZ589866 MPV589866 MZR589866 NJN589866 NTJ589866 ODF589866 ONB589866 OWX589866 PGT589866 PQP589866 QAL589866 QKH589866 QUD589866 RDZ589866 RNV589866 RXR589866 SHN589866 SRJ589866 TBF589866 TLB589866 TUX589866 UET589866 UOP589866 UYL589866 VIH589866 VSD589866 WBZ589866 WLV589866 WVR589866 J655402 JF655402 TB655402 ACX655402 AMT655402 AWP655402 BGL655402 BQH655402 CAD655402 CJZ655402 CTV655402 DDR655402 DNN655402 DXJ655402 EHF655402 ERB655402 FAX655402 FKT655402 FUP655402 GEL655402 GOH655402 GYD655402 HHZ655402 HRV655402 IBR655402 ILN655402 IVJ655402 JFF655402 JPB655402 JYX655402 KIT655402 KSP655402 LCL655402 LMH655402 LWD655402 MFZ655402 MPV655402 MZR655402 NJN655402 NTJ655402 ODF655402 ONB655402 OWX655402 PGT655402 PQP655402 QAL655402 QKH655402 QUD655402 RDZ655402 RNV655402 RXR655402 SHN655402 SRJ655402 TBF655402 TLB655402 TUX655402 UET655402 UOP655402 UYL655402 VIH655402 VSD655402 WBZ655402 WLV655402 WVR655402 J720938 JF720938 TB720938 ACX720938 AMT720938 AWP720938 BGL720938 BQH720938 CAD720938 CJZ720938 CTV720938 DDR720938 DNN720938 DXJ720938 EHF720938 ERB720938 FAX720938 FKT720938 FUP720938 GEL720938 GOH720938 GYD720938 HHZ720938 HRV720938 IBR720938 ILN720938 IVJ720938 JFF720938 JPB720938 JYX720938 KIT720938 KSP720938 LCL720938 LMH720938 LWD720938 MFZ720938 MPV720938 MZR720938 NJN720938 NTJ720938 ODF720938 ONB720938 OWX720938 PGT720938 PQP720938 QAL720938 QKH720938 QUD720938 RDZ720938 RNV720938 RXR720938 SHN720938 SRJ720938 TBF720938 TLB720938 TUX720938 UET720938 UOP720938 UYL720938 VIH720938 VSD720938 WBZ720938 WLV720938 WVR720938 J786474 JF786474 TB786474 ACX786474 AMT786474 AWP786474 BGL786474 BQH786474 CAD786474 CJZ786474 CTV786474 DDR786474 DNN786474 DXJ786474 EHF786474 ERB786474 FAX786474 FKT786474 FUP786474 GEL786474 GOH786474 GYD786474 HHZ786474 HRV786474 IBR786474 ILN786474 IVJ786474 JFF786474 JPB786474 JYX786474 KIT786474 KSP786474 LCL786474 LMH786474 LWD786474 MFZ786474 MPV786474 MZR786474 NJN786474 NTJ786474 ODF786474 ONB786474 OWX786474 PGT786474 PQP786474 QAL786474 QKH786474 QUD786474 RDZ786474 RNV786474 RXR786474 SHN786474 SRJ786474 TBF786474 TLB786474 TUX786474 UET786474 UOP786474 UYL786474 VIH786474 VSD786474 WBZ786474 WLV786474 WVR786474 J852010 JF852010 TB852010 ACX852010 AMT852010 AWP852010 BGL852010 BQH852010 CAD852010 CJZ852010 CTV852010 DDR852010 DNN852010 DXJ852010 EHF852010 ERB852010 FAX852010 FKT852010 FUP852010 GEL852010 GOH852010 GYD852010 HHZ852010 HRV852010 IBR852010 ILN852010 IVJ852010 JFF852010 JPB852010 JYX852010 KIT852010 KSP852010 LCL852010 LMH852010 LWD852010 MFZ852010 MPV852010 MZR852010 NJN852010 NTJ852010 ODF852010 ONB852010 OWX852010 PGT852010 PQP852010 QAL852010 QKH852010 QUD852010 RDZ852010 RNV852010 RXR852010 SHN852010 SRJ852010 TBF852010 TLB852010 TUX852010 UET852010 UOP852010 UYL852010 VIH852010 VSD852010 WBZ852010 WLV852010 WVR852010 J917546 JF917546 TB917546 ACX917546 AMT917546 AWP917546 BGL917546 BQH917546 CAD917546 CJZ917546 CTV917546 DDR917546 DNN917546 DXJ917546 EHF917546 ERB917546 FAX917546 FKT917546 FUP917546 GEL917546 GOH917546 GYD917546 HHZ917546 HRV917546 IBR917546 ILN917546 IVJ917546 JFF917546 JPB917546 JYX917546 KIT917546 KSP917546 LCL917546 LMH917546 LWD917546 MFZ917546 MPV917546 MZR917546 NJN917546 NTJ917546 ODF917546 ONB917546 OWX917546 PGT917546 PQP917546 QAL917546 QKH917546 QUD917546 RDZ917546 RNV917546 RXR917546 SHN917546 SRJ917546 TBF917546 TLB917546 TUX917546 UET917546 UOP917546 UYL917546 VIH917546 VSD917546 WBZ917546 WLV917546 WVR917546 J983082 JF983082 TB983082 ACX983082 AMT983082 AWP983082 BGL983082 BQH983082 CAD983082 CJZ983082 CTV983082 DDR983082 DNN983082 DXJ983082 EHF983082 ERB983082 FAX983082 FKT983082 FUP983082 GEL983082 GOH983082 GYD983082 HHZ983082 HRV983082 IBR983082 ILN983082 IVJ983082 JFF983082 JPB983082 JYX983082 KIT983082 KSP983082 LCL983082 LMH983082 LWD983082 MFZ983082 MPV983082 MZR983082 NJN983082 NTJ983082 ODF983082 ONB983082 OWX983082 PGT983082 PQP983082 QAL983082 QKH983082 QUD983082 RDZ983082 RNV983082 RXR983082 SHN983082 SRJ983082 TBF983082 TLB983082 TUX983082 UET983082 UOP983082 UYL983082 VIH983082 VSD983082 WBZ983082 WLV983082 WVR983082 F23 J23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pageSetUpPr fitToPage="1"/>
  </sheetPr>
  <dimension ref="A1:AH47"/>
  <sheetViews>
    <sheetView view="pageBreakPreview" zoomScale="55" zoomScaleNormal="25" zoomScaleSheetLayoutView="55" workbookViewId="0">
      <selection activeCell="M5" sqref="M5:O5"/>
    </sheetView>
  </sheetViews>
  <sheetFormatPr defaultColWidth="5.375" defaultRowHeight="15" customHeight="1"/>
  <cols>
    <col min="1" max="1" width="8.375" style="161" customWidth="1"/>
    <col min="2" max="2" width="24.625" style="161" customWidth="1"/>
    <col min="3" max="14" width="12.375" style="161" customWidth="1"/>
    <col min="15" max="16" width="13.625" style="161" customWidth="1"/>
    <col min="17" max="20" width="13.75" style="161" customWidth="1"/>
    <col min="21" max="33" width="5.375" style="161" customWidth="1"/>
    <col min="34" max="34" width="6.375" style="161" customWidth="1"/>
    <col min="35" max="256" width="5.375" style="161"/>
    <col min="257" max="257" width="8.375" style="161" customWidth="1"/>
    <col min="258" max="258" width="24.625" style="161" customWidth="1"/>
    <col min="259" max="270" width="12.375" style="161" customWidth="1"/>
    <col min="271" max="272" width="13.625" style="161" customWidth="1"/>
    <col min="273" max="276" width="13.75" style="161" customWidth="1"/>
    <col min="277" max="289" width="5.375" style="161" customWidth="1"/>
    <col min="290" max="290" width="6.375" style="161" customWidth="1"/>
    <col min="291" max="512" width="5.375" style="161"/>
    <col min="513" max="513" width="8.375" style="161" customWidth="1"/>
    <col min="514" max="514" width="24.625" style="161" customWidth="1"/>
    <col min="515" max="526" width="12.375" style="161" customWidth="1"/>
    <col min="527" max="528" width="13.625" style="161" customWidth="1"/>
    <col min="529" max="532" width="13.75" style="161" customWidth="1"/>
    <col min="533" max="545" width="5.375" style="161" customWidth="1"/>
    <col min="546" max="546" width="6.375" style="161" customWidth="1"/>
    <col min="547" max="768" width="5.375" style="161"/>
    <col min="769" max="769" width="8.375" style="161" customWidth="1"/>
    <col min="770" max="770" width="24.625" style="161" customWidth="1"/>
    <col min="771" max="782" width="12.375" style="161" customWidth="1"/>
    <col min="783" max="784" width="13.625" style="161" customWidth="1"/>
    <col min="785" max="788" width="13.75" style="161" customWidth="1"/>
    <col min="789" max="801" width="5.375" style="161" customWidth="1"/>
    <col min="802" max="802" width="6.375" style="161" customWidth="1"/>
    <col min="803" max="1024" width="5.375" style="161"/>
    <col min="1025" max="1025" width="8.375" style="161" customWidth="1"/>
    <col min="1026" max="1026" width="24.625" style="161" customWidth="1"/>
    <col min="1027" max="1038" width="12.375" style="161" customWidth="1"/>
    <col min="1039" max="1040" width="13.625" style="161" customWidth="1"/>
    <col min="1041" max="1044" width="13.75" style="161" customWidth="1"/>
    <col min="1045" max="1057" width="5.375" style="161" customWidth="1"/>
    <col min="1058" max="1058" width="6.375" style="161" customWidth="1"/>
    <col min="1059" max="1280" width="5.375" style="161"/>
    <col min="1281" max="1281" width="8.375" style="161" customWidth="1"/>
    <col min="1282" max="1282" width="24.625" style="161" customWidth="1"/>
    <col min="1283" max="1294" width="12.375" style="161" customWidth="1"/>
    <col min="1295" max="1296" width="13.625" style="161" customWidth="1"/>
    <col min="1297" max="1300" width="13.75" style="161" customWidth="1"/>
    <col min="1301" max="1313" width="5.375" style="161" customWidth="1"/>
    <col min="1314" max="1314" width="6.375" style="161" customWidth="1"/>
    <col min="1315" max="1536" width="5.375" style="161"/>
    <col min="1537" max="1537" width="8.375" style="161" customWidth="1"/>
    <col min="1538" max="1538" width="24.625" style="161" customWidth="1"/>
    <col min="1539" max="1550" width="12.375" style="161" customWidth="1"/>
    <col min="1551" max="1552" width="13.625" style="161" customWidth="1"/>
    <col min="1553" max="1556" width="13.75" style="161" customWidth="1"/>
    <col min="1557" max="1569" width="5.375" style="161" customWidth="1"/>
    <col min="1570" max="1570" width="6.375" style="161" customWidth="1"/>
    <col min="1571" max="1792" width="5.375" style="161"/>
    <col min="1793" max="1793" width="8.375" style="161" customWidth="1"/>
    <col min="1794" max="1794" width="24.625" style="161" customWidth="1"/>
    <col min="1795" max="1806" width="12.375" style="161" customWidth="1"/>
    <col min="1807" max="1808" width="13.625" style="161" customWidth="1"/>
    <col min="1809" max="1812" width="13.75" style="161" customWidth="1"/>
    <col min="1813" max="1825" width="5.375" style="161" customWidth="1"/>
    <col min="1826" max="1826" width="6.375" style="161" customWidth="1"/>
    <col min="1827" max="2048" width="5.375" style="161"/>
    <col min="2049" max="2049" width="8.375" style="161" customWidth="1"/>
    <col min="2050" max="2050" width="24.625" style="161" customWidth="1"/>
    <col min="2051" max="2062" width="12.375" style="161" customWidth="1"/>
    <col min="2063" max="2064" width="13.625" style="161" customWidth="1"/>
    <col min="2065" max="2068" width="13.75" style="161" customWidth="1"/>
    <col min="2069" max="2081" width="5.375" style="161" customWidth="1"/>
    <col min="2082" max="2082" width="6.375" style="161" customWidth="1"/>
    <col min="2083" max="2304" width="5.375" style="161"/>
    <col min="2305" max="2305" width="8.375" style="161" customWidth="1"/>
    <col min="2306" max="2306" width="24.625" style="161" customWidth="1"/>
    <col min="2307" max="2318" width="12.375" style="161" customWidth="1"/>
    <col min="2319" max="2320" width="13.625" style="161" customWidth="1"/>
    <col min="2321" max="2324" width="13.75" style="161" customWidth="1"/>
    <col min="2325" max="2337" width="5.375" style="161" customWidth="1"/>
    <col min="2338" max="2338" width="6.375" style="161" customWidth="1"/>
    <col min="2339" max="2560" width="5.375" style="161"/>
    <col min="2561" max="2561" width="8.375" style="161" customWidth="1"/>
    <col min="2562" max="2562" width="24.625" style="161" customWidth="1"/>
    <col min="2563" max="2574" width="12.375" style="161" customWidth="1"/>
    <col min="2575" max="2576" width="13.625" style="161" customWidth="1"/>
    <col min="2577" max="2580" width="13.75" style="161" customWidth="1"/>
    <col min="2581" max="2593" width="5.375" style="161" customWidth="1"/>
    <col min="2594" max="2594" width="6.375" style="161" customWidth="1"/>
    <col min="2595" max="2816" width="5.375" style="161"/>
    <col min="2817" max="2817" width="8.375" style="161" customWidth="1"/>
    <col min="2818" max="2818" width="24.625" style="161" customWidth="1"/>
    <col min="2819" max="2830" width="12.375" style="161" customWidth="1"/>
    <col min="2831" max="2832" width="13.625" style="161" customWidth="1"/>
    <col min="2833" max="2836" width="13.75" style="161" customWidth="1"/>
    <col min="2837" max="2849" width="5.375" style="161" customWidth="1"/>
    <col min="2850" max="2850" width="6.375" style="161" customWidth="1"/>
    <col min="2851" max="3072" width="5.375" style="161"/>
    <col min="3073" max="3073" width="8.375" style="161" customWidth="1"/>
    <col min="3074" max="3074" width="24.625" style="161" customWidth="1"/>
    <col min="3075" max="3086" width="12.375" style="161" customWidth="1"/>
    <col min="3087" max="3088" width="13.625" style="161" customWidth="1"/>
    <col min="3089" max="3092" width="13.75" style="161" customWidth="1"/>
    <col min="3093" max="3105" width="5.375" style="161" customWidth="1"/>
    <col min="3106" max="3106" width="6.375" style="161" customWidth="1"/>
    <col min="3107" max="3328" width="5.375" style="161"/>
    <col min="3329" max="3329" width="8.375" style="161" customWidth="1"/>
    <col min="3330" max="3330" width="24.625" style="161" customWidth="1"/>
    <col min="3331" max="3342" width="12.375" style="161" customWidth="1"/>
    <col min="3343" max="3344" width="13.625" style="161" customWidth="1"/>
    <col min="3345" max="3348" width="13.75" style="161" customWidth="1"/>
    <col min="3349" max="3361" width="5.375" style="161" customWidth="1"/>
    <col min="3362" max="3362" width="6.375" style="161" customWidth="1"/>
    <col min="3363" max="3584" width="5.375" style="161"/>
    <col min="3585" max="3585" width="8.375" style="161" customWidth="1"/>
    <col min="3586" max="3586" width="24.625" style="161" customWidth="1"/>
    <col min="3587" max="3598" width="12.375" style="161" customWidth="1"/>
    <col min="3599" max="3600" width="13.625" style="161" customWidth="1"/>
    <col min="3601" max="3604" width="13.75" style="161" customWidth="1"/>
    <col min="3605" max="3617" width="5.375" style="161" customWidth="1"/>
    <col min="3618" max="3618" width="6.375" style="161" customWidth="1"/>
    <col min="3619" max="3840" width="5.375" style="161"/>
    <col min="3841" max="3841" width="8.375" style="161" customWidth="1"/>
    <col min="3842" max="3842" width="24.625" style="161" customWidth="1"/>
    <col min="3843" max="3854" width="12.375" style="161" customWidth="1"/>
    <col min="3855" max="3856" width="13.625" style="161" customWidth="1"/>
    <col min="3857" max="3860" width="13.75" style="161" customWidth="1"/>
    <col min="3861" max="3873" width="5.375" style="161" customWidth="1"/>
    <col min="3874" max="3874" width="6.375" style="161" customWidth="1"/>
    <col min="3875" max="4096" width="5.375" style="161"/>
    <col min="4097" max="4097" width="8.375" style="161" customWidth="1"/>
    <col min="4098" max="4098" width="24.625" style="161" customWidth="1"/>
    <col min="4099" max="4110" width="12.375" style="161" customWidth="1"/>
    <col min="4111" max="4112" width="13.625" style="161" customWidth="1"/>
    <col min="4113" max="4116" width="13.75" style="161" customWidth="1"/>
    <col min="4117" max="4129" width="5.375" style="161" customWidth="1"/>
    <col min="4130" max="4130" width="6.375" style="161" customWidth="1"/>
    <col min="4131" max="4352" width="5.375" style="161"/>
    <col min="4353" max="4353" width="8.375" style="161" customWidth="1"/>
    <col min="4354" max="4354" width="24.625" style="161" customWidth="1"/>
    <col min="4355" max="4366" width="12.375" style="161" customWidth="1"/>
    <col min="4367" max="4368" width="13.625" style="161" customWidth="1"/>
    <col min="4369" max="4372" width="13.75" style="161" customWidth="1"/>
    <col min="4373" max="4385" width="5.375" style="161" customWidth="1"/>
    <col min="4386" max="4386" width="6.375" style="161" customWidth="1"/>
    <col min="4387" max="4608" width="5.375" style="161"/>
    <col min="4609" max="4609" width="8.375" style="161" customWidth="1"/>
    <col min="4610" max="4610" width="24.625" style="161" customWidth="1"/>
    <col min="4611" max="4622" width="12.375" style="161" customWidth="1"/>
    <col min="4623" max="4624" width="13.625" style="161" customWidth="1"/>
    <col min="4625" max="4628" width="13.75" style="161" customWidth="1"/>
    <col min="4629" max="4641" width="5.375" style="161" customWidth="1"/>
    <col min="4642" max="4642" width="6.375" style="161" customWidth="1"/>
    <col min="4643" max="4864" width="5.375" style="161"/>
    <col min="4865" max="4865" width="8.375" style="161" customWidth="1"/>
    <col min="4866" max="4866" width="24.625" style="161" customWidth="1"/>
    <col min="4867" max="4878" width="12.375" style="161" customWidth="1"/>
    <col min="4879" max="4880" width="13.625" style="161" customWidth="1"/>
    <col min="4881" max="4884" width="13.75" style="161" customWidth="1"/>
    <col min="4885" max="4897" width="5.375" style="161" customWidth="1"/>
    <col min="4898" max="4898" width="6.375" style="161" customWidth="1"/>
    <col min="4899" max="5120" width="5.375" style="161"/>
    <col min="5121" max="5121" width="8.375" style="161" customWidth="1"/>
    <col min="5122" max="5122" width="24.625" style="161" customWidth="1"/>
    <col min="5123" max="5134" width="12.375" style="161" customWidth="1"/>
    <col min="5135" max="5136" width="13.625" style="161" customWidth="1"/>
    <col min="5137" max="5140" width="13.75" style="161" customWidth="1"/>
    <col min="5141" max="5153" width="5.375" style="161" customWidth="1"/>
    <col min="5154" max="5154" width="6.375" style="161" customWidth="1"/>
    <col min="5155" max="5376" width="5.375" style="161"/>
    <col min="5377" max="5377" width="8.375" style="161" customWidth="1"/>
    <col min="5378" max="5378" width="24.625" style="161" customWidth="1"/>
    <col min="5379" max="5390" width="12.375" style="161" customWidth="1"/>
    <col min="5391" max="5392" width="13.625" style="161" customWidth="1"/>
    <col min="5393" max="5396" width="13.75" style="161" customWidth="1"/>
    <col min="5397" max="5409" width="5.375" style="161" customWidth="1"/>
    <col min="5410" max="5410" width="6.375" style="161" customWidth="1"/>
    <col min="5411" max="5632" width="5.375" style="161"/>
    <col min="5633" max="5633" width="8.375" style="161" customWidth="1"/>
    <col min="5634" max="5634" width="24.625" style="161" customWidth="1"/>
    <col min="5635" max="5646" width="12.375" style="161" customWidth="1"/>
    <col min="5647" max="5648" width="13.625" style="161" customWidth="1"/>
    <col min="5649" max="5652" width="13.75" style="161" customWidth="1"/>
    <col min="5653" max="5665" width="5.375" style="161" customWidth="1"/>
    <col min="5666" max="5666" width="6.375" style="161" customWidth="1"/>
    <col min="5667" max="5888" width="5.375" style="161"/>
    <col min="5889" max="5889" width="8.375" style="161" customWidth="1"/>
    <col min="5890" max="5890" width="24.625" style="161" customWidth="1"/>
    <col min="5891" max="5902" width="12.375" style="161" customWidth="1"/>
    <col min="5903" max="5904" width="13.625" style="161" customWidth="1"/>
    <col min="5905" max="5908" width="13.75" style="161" customWidth="1"/>
    <col min="5909" max="5921" width="5.375" style="161" customWidth="1"/>
    <col min="5922" max="5922" width="6.375" style="161" customWidth="1"/>
    <col min="5923" max="6144" width="5.375" style="161"/>
    <col min="6145" max="6145" width="8.375" style="161" customWidth="1"/>
    <col min="6146" max="6146" width="24.625" style="161" customWidth="1"/>
    <col min="6147" max="6158" width="12.375" style="161" customWidth="1"/>
    <col min="6159" max="6160" width="13.625" style="161" customWidth="1"/>
    <col min="6161" max="6164" width="13.75" style="161" customWidth="1"/>
    <col min="6165" max="6177" width="5.375" style="161" customWidth="1"/>
    <col min="6178" max="6178" width="6.375" style="161" customWidth="1"/>
    <col min="6179" max="6400" width="5.375" style="161"/>
    <col min="6401" max="6401" width="8.375" style="161" customWidth="1"/>
    <col min="6402" max="6402" width="24.625" style="161" customWidth="1"/>
    <col min="6403" max="6414" width="12.375" style="161" customWidth="1"/>
    <col min="6415" max="6416" width="13.625" style="161" customWidth="1"/>
    <col min="6417" max="6420" width="13.75" style="161" customWidth="1"/>
    <col min="6421" max="6433" width="5.375" style="161" customWidth="1"/>
    <col min="6434" max="6434" width="6.375" style="161" customWidth="1"/>
    <col min="6435" max="6656" width="5.375" style="161"/>
    <col min="6657" max="6657" width="8.375" style="161" customWidth="1"/>
    <col min="6658" max="6658" width="24.625" style="161" customWidth="1"/>
    <col min="6659" max="6670" width="12.375" style="161" customWidth="1"/>
    <col min="6671" max="6672" width="13.625" style="161" customWidth="1"/>
    <col min="6673" max="6676" width="13.75" style="161" customWidth="1"/>
    <col min="6677" max="6689" width="5.375" style="161" customWidth="1"/>
    <col min="6690" max="6690" width="6.375" style="161" customWidth="1"/>
    <col min="6691" max="6912" width="5.375" style="161"/>
    <col min="6913" max="6913" width="8.375" style="161" customWidth="1"/>
    <col min="6914" max="6914" width="24.625" style="161" customWidth="1"/>
    <col min="6915" max="6926" width="12.375" style="161" customWidth="1"/>
    <col min="6927" max="6928" width="13.625" style="161" customWidth="1"/>
    <col min="6929" max="6932" width="13.75" style="161" customWidth="1"/>
    <col min="6933" max="6945" width="5.375" style="161" customWidth="1"/>
    <col min="6946" max="6946" width="6.375" style="161" customWidth="1"/>
    <col min="6947" max="7168" width="5.375" style="161"/>
    <col min="7169" max="7169" width="8.375" style="161" customWidth="1"/>
    <col min="7170" max="7170" width="24.625" style="161" customWidth="1"/>
    <col min="7171" max="7182" width="12.375" style="161" customWidth="1"/>
    <col min="7183" max="7184" width="13.625" style="161" customWidth="1"/>
    <col min="7185" max="7188" width="13.75" style="161" customWidth="1"/>
    <col min="7189" max="7201" width="5.375" style="161" customWidth="1"/>
    <col min="7202" max="7202" width="6.375" style="161" customWidth="1"/>
    <col min="7203" max="7424" width="5.375" style="161"/>
    <col min="7425" max="7425" width="8.375" style="161" customWidth="1"/>
    <col min="7426" max="7426" width="24.625" style="161" customWidth="1"/>
    <col min="7427" max="7438" width="12.375" style="161" customWidth="1"/>
    <col min="7439" max="7440" width="13.625" style="161" customWidth="1"/>
    <col min="7441" max="7444" width="13.75" style="161" customWidth="1"/>
    <col min="7445" max="7457" width="5.375" style="161" customWidth="1"/>
    <col min="7458" max="7458" width="6.375" style="161" customWidth="1"/>
    <col min="7459" max="7680" width="5.375" style="161"/>
    <col min="7681" max="7681" width="8.375" style="161" customWidth="1"/>
    <col min="7682" max="7682" width="24.625" style="161" customWidth="1"/>
    <col min="7683" max="7694" width="12.375" style="161" customWidth="1"/>
    <col min="7695" max="7696" width="13.625" style="161" customWidth="1"/>
    <col min="7697" max="7700" width="13.75" style="161" customWidth="1"/>
    <col min="7701" max="7713" width="5.375" style="161" customWidth="1"/>
    <col min="7714" max="7714" width="6.375" style="161" customWidth="1"/>
    <col min="7715" max="7936" width="5.375" style="161"/>
    <col min="7937" max="7937" width="8.375" style="161" customWidth="1"/>
    <col min="7938" max="7938" width="24.625" style="161" customWidth="1"/>
    <col min="7939" max="7950" width="12.375" style="161" customWidth="1"/>
    <col min="7951" max="7952" width="13.625" style="161" customWidth="1"/>
    <col min="7953" max="7956" width="13.75" style="161" customWidth="1"/>
    <col min="7957" max="7969" width="5.375" style="161" customWidth="1"/>
    <col min="7970" max="7970" width="6.375" style="161" customWidth="1"/>
    <col min="7971" max="8192" width="5.375" style="161"/>
    <col min="8193" max="8193" width="8.375" style="161" customWidth="1"/>
    <col min="8194" max="8194" width="24.625" style="161" customWidth="1"/>
    <col min="8195" max="8206" width="12.375" style="161" customWidth="1"/>
    <col min="8207" max="8208" width="13.625" style="161" customWidth="1"/>
    <col min="8209" max="8212" width="13.75" style="161" customWidth="1"/>
    <col min="8213" max="8225" width="5.375" style="161" customWidth="1"/>
    <col min="8226" max="8226" width="6.375" style="161" customWidth="1"/>
    <col min="8227" max="8448" width="5.375" style="161"/>
    <col min="8449" max="8449" width="8.375" style="161" customWidth="1"/>
    <col min="8450" max="8450" width="24.625" style="161" customWidth="1"/>
    <col min="8451" max="8462" width="12.375" style="161" customWidth="1"/>
    <col min="8463" max="8464" width="13.625" style="161" customWidth="1"/>
    <col min="8465" max="8468" width="13.75" style="161" customWidth="1"/>
    <col min="8469" max="8481" width="5.375" style="161" customWidth="1"/>
    <col min="8482" max="8482" width="6.375" style="161" customWidth="1"/>
    <col min="8483" max="8704" width="5.375" style="161"/>
    <col min="8705" max="8705" width="8.375" style="161" customWidth="1"/>
    <col min="8706" max="8706" width="24.625" style="161" customWidth="1"/>
    <col min="8707" max="8718" width="12.375" style="161" customWidth="1"/>
    <col min="8719" max="8720" width="13.625" style="161" customWidth="1"/>
    <col min="8721" max="8724" width="13.75" style="161" customWidth="1"/>
    <col min="8725" max="8737" width="5.375" style="161" customWidth="1"/>
    <col min="8738" max="8738" width="6.375" style="161" customWidth="1"/>
    <col min="8739" max="8960" width="5.375" style="161"/>
    <col min="8961" max="8961" width="8.375" style="161" customWidth="1"/>
    <col min="8962" max="8962" width="24.625" style="161" customWidth="1"/>
    <col min="8963" max="8974" width="12.375" style="161" customWidth="1"/>
    <col min="8975" max="8976" width="13.625" style="161" customWidth="1"/>
    <col min="8977" max="8980" width="13.75" style="161" customWidth="1"/>
    <col min="8981" max="8993" width="5.375" style="161" customWidth="1"/>
    <col min="8994" max="8994" width="6.375" style="161" customWidth="1"/>
    <col min="8995" max="9216" width="5.375" style="161"/>
    <col min="9217" max="9217" width="8.375" style="161" customWidth="1"/>
    <col min="9218" max="9218" width="24.625" style="161" customWidth="1"/>
    <col min="9219" max="9230" width="12.375" style="161" customWidth="1"/>
    <col min="9231" max="9232" width="13.625" style="161" customWidth="1"/>
    <col min="9233" max="9236" width="13.75" style="161" customWidth="1"/>
    <col min="9237" max="9249" width="5.375" style="161" customWidth="1"/>
    <col min="9250" max="9250" width="6.375" style="161" customWidth="1"/>
    <col min="9251" max="9472" width="5.375" style="161"/>
    <col min="9473" max="9473" width="8.375" style="161" customWidth="1"/>
    <col min="9474" max="9474" width="24.625" style="161" customWidth="1"/>
    <col min="9475" max="9486" width="12.375" style="161" customWidth="1"/>
    <col min="9487" max="9488" width="13.625" style="161" customWidth="1"/>
    <col min="9489" max="9492" width="13.75" style="161" customWidth="1"/>
    <col min="9493" max="9505" width="5.375" style="161" customWidth="1"/>
    <col min="9506" max="9506" width="6.375" style="161" customWidth="1"/>
    <col min="9507" max="9728" width="5.375" style="161"/>
    <col min="9729" max="9729" width="8.375" style="161" customWidth="1"/>
    <col min="9730" max="9730" width="24.625" style="161" customWidth="1"/>
    <col min="9731" max="9742" width="12.375" style="161" customWidth="1"/>
    <col min="9743" max="9744" width="13.625" style="161" customWidth="1"/>
    <col min="9745" max="9748" width="13.75" style="161" customWidth="1"/>
    <col min="9749" max="9761" width="5.375" style="161" customWidth="1"/>
    <col min="9762" max="9762" width="6.375" style="161" customWidth="1"/>
    <col min="9763" max="9984" width="5.375" style="161"/>
    <col min="9985" max="9985" width="8.375" style="161" customWidth="1"/>
    <col min="9986" max="9986" width="24.625" style="161" customWidth="1"/>
    <col min="9987" max="9998" width="12.375" style="161" customWidth="1"/>
    <col min="9999" max="10000" width="13.625" style="161" customWidth="1"/>
    <col min="10001" max="10004" width="13.75" style="161" customWidth="1"/>
    <col min="10005" max="10017" width="5.375" style="161" customWidth="1"/>
    <col min="10018" max="10018" width="6.375" style="161" customWidth="1"/>
    <col min="10019" max="10240" width="5.375" style="161"/>
    <col min="10241" max="10241" width="8.375" style="161" customWidth="1"/>
    <col min="10242" max="10242" width="24.625" style="161" customWidth="1"/>
    <col min="10243" max="10254" width="12.375" style="161" customWidth="1"/>
    <col min="10255" max="10256" width="13.625" style="161" customWidth="1"/>
    <col min="10257" max="10260" width="13.75" style="161" customWidth="1"/>
    <col min="10261" max="10273" width="5.375" style="161" customWidth="1"/>
    <col min="10274" max="10274" width="6.375" style="161" customWidth="1"/>
    <col min="10275" max="10496" width="5.375" style="161"/>
    <col min="10497" max="10497" width="8.375" style="161" customWidth="1"/>
    <col min="10498" max="10498" width="24.625" style="161" customWidth="1"/>
    <col min="10499" max="10510" width="12.375" style="161" customWidth="1"/>
    <col min="10511" max="10512" width="13.625" style="161" customWidth="1"/>
    <col min="10513" max="10516" width="13.75" style="161" customWidth="1"/>
    <col min="10517" max="10529" width="5.375" style="161" customWidth="1"/>
    <col min="10530" max="10530" width="6.375" style="161" customWidth="1"/>
    <col min="10531" max="10752" width="5.375" style="161"/>
    <col min="10753" max="10753" width="8.375" style="161" customWidth="1"/>
    <col min="10754" max="10754" width="24.625" style="161" customWidth="1"/>
    <col min="10755" max="10766" width="12.375" style="161" customWidth="1"/>
    <col min="10767" max="10768" width="13.625" style="161" customWidth="1"/>
    <col min="10769" max="10772" width="13.75" style="161" customWidth="1"/>
    <col min="10773" max="10785" width="5.375" style="161" customWidth="1"/>
    <col min="10786" max="10786" width="6.375" style="161" customWidth="1"/>
    <col min="10787" max="11008" width="5.375" style="161"/>
    <col min="11009" max="11009" width="8.375" style="161" customWidth="1"/>
    <col min="11010" max="11010" width="24.625" style="161" customWidth="1"/>
    <col min="11011" max="11022" width="12.375" style="161" customWidth="1"/>
    <col min="11023" max="11024" width="13.625" style="161" customWidth="1"/>
    <col min="11025" max="11028" width="13.75" style="161" customWidth="1"/>
    <col min="11029" max="11041" width="5.375" style="161" customWidth="1"/>
    <col min="11042" max="11042" width="6.375" style="161" customWidth="1"/>
    <col min="11043" max="11264" width="5.375" style="161"/>
    <col min="11265" max="11265" width="8.375" style="161" customWidth="1"/>
    <col min="11266" max="11266" width="24.625" style="161" customWidth="1"/>
    <col min="11267" max="11278" width="12.375" style="161" customWidth="1"/>
    <col min="11279" max="11280" width="13.625" style="161" customWidth="1"/>
    <col min="11281" max="11284" width="13.75" style="161" customWidth="1"/>
    <col min="11285" max="11297" width="5.375" style="161" customWidth="1"/>
    <col min="11298" max="11298" width="6.375" style="161" customWidth="1"/>
    <col min="11299" max="11520" width="5.375" style="161"/>
    <col min="11521" max="11521" width="8.375" style="161" customWidth="1"/>
    <col min="11522" max="11522" width="24.625" style="161" customWidth="1"/>
    <col min="11523" max="11534" width="12.375" style="161" customWidth="1"/>
    <col min="11535" max="11536" width="13.625" style="161" customWidth="1"/>
    <col min="11537" max="11540" width="13.75" style="161" customWidth="1"/>
    <col min="11541" max="11553" width="5.375" style="161" customWidth="1"/>
    <col min="11554" max="11554" width="6.375" style="161" customWidth="1"/>
    <col min="11555" max="11776" width="5.375" style="161"/>
    <col min="11777" max="11777" width="8.375" style="161" customWidth="1"/>
    <col min="11778" max="11778" width="24.625" style="161" customWidth="1"/>
    <col min="11779" max="11790" width="12.375" style="161" customWidth="1"/>
    <col min="11791" max="11792" width="13.625" style="161" customWidth="1"/>
    <col min="11793" max="11796" width="13.75" style="161" customWidth="1"/>
    <col min="11797" max="11809" width="5.375" style="161" customWidth="1"/>
    <col min="11810" max="11810" width="6.375" style="161" customWidth="1"/>
    <col min="11811" max="12032" width="5.375" style="161"/>
    <col min="12033" max="12033" width="8.375" style="161" customWidth="1"/>
    <col min="12034" max="12034" width="24.625" style="161" customWidth="1"/>
    <col min="12035" max="12046" width="12.375" style="161" customWidth="1"/>
    <col min="12047" max="12048" width="13.625" style="161" customWidth="1"/>
    <col min="12049" max="12052" width="13.75" style="161" customWidth="1"/>
    <col min="12053" max="12065" width="5.375" style="161" customWidth="1"/>
    <col min="12066" max="12066" width="6.375" style="161" customWidth="1"/>
    <col min="12067" max="12288" width="5.375" style="161"/>
    <col min="12289" max="12289" width="8.375" style="161" customWidth="1"/>
    <col min="12290" max="12290" width="24.625" style="161" customWidth="1"/>
    <col min="12291" max="12302" width="12.375" style="161" customWidth="1"/>
    <col min="12303" max="12304" width="13.625" style="161" customWidth="1"/>
    <col min="12305" max="12308" width="13.75" style="161" customWidth="1"/>
    <col min="12309" max="12321" width="5.375" style="161" customWidth="1"/>
    <col min="12322" max="12322" width="6.375" style="161" customWidth="1"/>
    <col min="12323" max="12544" width="5.375" style="161"/>
    <col min="12545" max="12545" width="8.375" style="161" customWidth="1"/>
    <col min="12546" max="12546" width="24.625" style="161" customWidth="1"/>
    <col min="12547" max="12558" width="12.375" style="161" customWidth="1"/>
    <col min="12559" max="12560" width="13.625" style="161" customWidth="1"/>
    <col min="12561" max="12564" width="13.75" style="161" customWidth="1"/>
    <col min="12565" max="12577" width="5.375" style="161" customWidth="1"/>
    <col min="12578" max="12578" width="6.375" style="161" customWidth="1"/>
    <col min="12579" max="12800" width="5.375" style="161"/>
    <col min="12801" max="12801" width="8.375" style="161" customWidth="1"/>
    <col min="12802" max="12802" width="24.625" style="161" customWidth="1"/>
    <col min="12803" max="12814" width="12.375" style="161" customWidth="1"/>
    <col min="12815" max="12816" width="13.625" style="161" customWidth="1"/>
    <col min="12817" max="12820" width="13.75" style="161" customWidth="1"/>
    <col min="12821" max="12833" width="5.375" style="161" customWidth="1"/>
    <col min="12834" max="12834" width="6.375" style="161" customWidth="1"/>
    <col min="12835" max="13056" width="5.375" style="161"/>
    <col min="13057" max="13057" width="8.375" style="161" customWidth="1"/>
    <col min="13058" max="13058" width="24.625" style="161" customWidth="1"/>
    <col min="13059" max="13070" width="12.375" style="161" customWidth="1"/>
    <col min="13071" max="13072" width="13.625" style="161" customWidth="1"/>
    <col min="13073" max="13076" width="13.75" style="161" customWidth="1"/>
    <col min="13077" max="13089" width="5.375" style="161" customWidth="1"/>
    <col min="13090" max="13090" width="6.375" style="161" customWidth="1"/>
    <col min="13091" max="13312" width="5.375" style="161"/>
    <col min="13313" max="13313" width="8.375" style="161" customWidth="1"/>
    <col min="13314" max="13314" width="24.625" style="161" customWidth="1"/>
    <col min="13315" max="13326" width="12.375" style="161" customWidth="1"/>
    <col min="13327" max="13328" width="13.625" style="161" customWidth="1"/>
    <col min="13329" max="13332" width="13.75" style="161" customWidth="1"/>
    <col min="13333" max="13345" width="5.375" style="161" customWidth="1"/>
    <col min="13346" max="13346" width="6.375" style="161" customWidth="1"/>
    <col min="13347" max="13568" width="5.375" style="161"/>
    <col min="13569" max="13569" width="8.375" style="161" customWidth="1"/>
    <col min="13570" max="13570" width="24.625" style="161" customWidth="1"/>
    <col min="13571" max="13582" width="12.375" style="161" customWidth="1"/>
    <col min="13583" max="13584" width="13.625" style="161" customWidth="1"/>
    <col min="13585" max="13588" width="13.75" style="161" customWidth="1"/>
    <col min="13589" max="13601" width="5.375" style="161" customWidth="1"/>
    <col min="13602" max="13602" width="6.375" style="161" customWidth="1"/>
    <col min="13603" max="13824" width="5.375" style="161"/>
    <col min="13825" max="13825" width="8.375" style="161" customWidth="1"/>
    <col min="13826" max="13826" width="24.625" style="161" customWidth="1"/>
    <col min="13827" max="13838" width="12.375" style="161" customWidth="1"/>
    <col min="13839" max="13840" width="13.625" style="161" customWidth="1"/>
    <col min="13841" max="13844" width="13.75" style="161" customWidth="1"/>
    <col min="13845" max="13857" width="5.375" style="161" customWidth="1"/>
    <col min="13858" max="13858" width="6.375" style="161" customWidth="1"/>
    <col min="13859" max="14080" width="5.375" style="161"/>
    <col min="14081" max="14081" width="8.375" style="161" customWidth="1"/>
    <col min="14082" max="14082" width="24.625" style="161" customWidth="1"/>
    <col min="14083" max="14094" width="12.375" style="161" customWidth="1"/>
    <col min="14095" max="14096" width="13.625" style="161" customWidth="1"/>
    <col min="14097" max="14100" width="13.75" style="161" customWidth="1"/>
    <col min="14101" max="14113" width="5.375" style="161" customWidth="1"/>
    <col min="14114" max="14114" width="6.375" style="161" customWidth="1"/>
    <col min="14115" max="14336" width="5.375" style="161"/>
    <col min="14337" max="14337" width="8.375" style="161" customWidth="1"/>
    <col min="14338" max="14338" width="24.625" style="161" customWidth="1"/>
    <col min="14339" max="14350" width="12.375" style="161" customWidth="1"/>
    <col min="14351" max="14352" width="13.625" style="161" customWidth="1"/>
    <col min="14353" max="14356" width="13.75" style="161" customWidth="1"/>
    <col min="14357" max="14369" width="5.375" style="161" customWidth="1"/>
    <col min="14370" max="14370" width="6.375" style="161" customWidth="1"/>
    <col min="14371" max="14592" width="5.375" style="161"/>
    <col min="14593" max="14593" width="8.375" style="161" customWidth="1"/>
    <col min="14594" max="14594" width="24.625" style="161" customWidth="1"/>
    <col min="14595" max="14606" width="12.375" style="161" customWidth="1"/>
    <col min="14607" max="14608" width="13.625" style="161" customWidth="1"/>
    <col min="14609" max="14612" width="13.75" style="161" customWidth="1"/>
    <col min="14613" max="14625" width="5.375" style="161" customWidth="1"/>
    <col min="14626" max="14626" width="6.375" style="161" customWidth="1"/>
    <col min="14627" max="14848" width="5.375" style="161"/>
    <col min="14849" max="14849" width="8.375" style="161" customWidth="1"/>
    <col min="14850" max="14850" width="24.625" style="161" customWidth="1"/>
    <col min="14851" max="14862" width="12.375" style="161" customWidth="1"/>
    <col min="14863" max="14864" width="13.625" style="161" customWidth="1"/>
    <col min="14865" max="14868" width="13.75" style="161" customWidth="1"/>
    <col min="14869" max="14881" width="5.375" style="161" customWidth="1"/>
    <col min="14882" max="14882" width="6.375" style="161" customWidth="1"/>
    <col min="14883" max="15104" width="5.375" style="161"/>
    <col min="15105" max="15105" width="8.375" style="161" customWidth="1"/>
    <col min="15106" max="15106" width="24.625" style="161" customWidth="1"/>
    <col min="15107" max="15118" width="12.375" style="161" customWidth="1"/>
    <col min="15119" max="15120" width="13.625" style="161" customWidth="1"/>
    <col min="15121" max="15124" width="13.75" style="161" customWidth="1"/>
    <col min="15125" max="15137" width="5.375" style="161" customWidth="1"/>
    <col min="15138" max="15138" width="6.375" style="161" customWidth="1"/>
    <col min="15139" max="15360" width="5.375" style="161"/>
    <col min="15361" max="15361" width="8.375" style="161" customWidth="1"/>
    <col min="15362" max="15362" width="24.625" style="161" customWidth="1"/>
    <col min="15363" max="15374" width="12.375" style="161" customWidth="1"/>
    <col min="15375" max="15376" width="13.625" style="161" customWidth="1"/>
    <col min="15377" max="15380" width="13.75" style="161" customWidth="1"/>
    <col min="15381" max="15393" width="5.375" style="161" customWidth="1"/>
    <col min="15394" max="15394" width="6.375" style="161" customWidth="1"/>
    <col min="15395" max="15616" width="5.375" style="161"/>
    <col min="15617" max="15617" width="8.375" style="161" customWidth="1"/>
    <col min="15618" max="15618" width="24.625" style="161" customWidth="1"/>
    <col min="15619" max="15630" width="12.375" style="161" customWidth="1"/>
    <col min="15631" max="15632" width="13.625" style="161" customWidth="1"/>
    <col min="15633" max="15636" width="13.75" style="161" customWidth="1"/>
    <col min="15637" max="15649" width="5.375" style="161" customWidth="1"/>
    <col min="15650" max="15650" width="6.375" style="161" customWidth="1"/>
    <col min="15651" max="15872" width="5.375" style="161"/>
    <col min="15873" max="15873" width="8.375" style="161" customWidth="1"/>
    <col min="15874" max="15874" width="24.625" style="161" customWidth="1"/>
    <col min="15875" max="15886" width="12.375" style="161" customWidth="1"/>
    <col min="15887" max="15888" width="13.625" style="161" customWidth="1"/>
    <col min="15889" max="15892" width="13.75" style="161" customWidth="1"/>
    <col min="15893" max="15905" width="5.375" style="161" customWidth="1"/>
    <col min="15906" max="15906" width="6.375" style="161" customWidth="1"/>
    <col min="15907" max="16128" width="5.375" style="161"/>
    <col min="16129" max="16129" width="8.375" style="161" customWidth="1"/>
    <col min="16130" max="16130" width="24.625" style="161" customWidth="1"/>
    <col min="16131" max="16142" width="12.375" style="161" customWidth="1"/>
    <col min="16143" max="16144" width="13.625" style="161" customWidth="1"/>
    <col min="16145" max="16148" width="13.75" style="161" customWidth="1"/>
    <col min="16149" max="16161" width="5.375" style="161" customWidth="1"/>
    <col min="16162" max="16162" width="6.375" style="161" customWidth="1"/>
    <col min="16163" max="16384" width="5.375" style="161"/>
  </cols>
  <sheetData>
    <row r="1" spans="1:33" ht="23.25" customHeight="1">
      <c r="A1" s="688" t="s">
        <v>155</v>
      </c>
      <c r="B1" s="689"/>
      <c r="C1" s="160"/>
      <c r="T1" s="162" t="s">
        <v>1</v>
      </c>
    </row>
    <row r="2" spans="1:33" ht="23.25" customHeight="1">
      <c r="A2" s="8"/>
      <c r="B2" s="163"/>
      <c r="D2" s="690" t="s">
        <v>199</v>
      </c>
      <c r="E2" s="690"/>
      <c r="F2" s="690"/>
      <c r="G2" s="690"/>
      <c r="H2" s="690"/>
      <c r="I2" s="691"/>
      <c r="J2" s="691"/>
      <c r="K2" s="691"/>
      <c r="L2" s="691"/>
      <c r="M2" s="691"/>
      <c r="N2" s="691"/>
      <c r="O2" s="691"/>
      <c r="P2" s="691"/>
      <c r="T2" s="692"/>
    </row>
    <row r="3" spans="1:33" ht="23.25" customHeight="1">
      <c r="A3" s="8"/>
      <c r="B3" s="163"/>
      <c r="D3" s="691"/>
      <c r="E3" s="691"/>
      <c r="F3" s="691"/>
      <c r="G3" s="691"/>
      <c r="H3" s="691"/>
      <c r="I3" s="691"/>
      <c r="J3" s="691"/>
      <c r="K3" s="691"/>
      <c r="L3" s="691"/>
      <c r="M3" s="691"/>
      <c r="N3" s="691"/>
      <c r="O3" s="691"/>
      <c r="P3" s="691"/>
      <c r="T3" s="693"/>
    </row>
    <row r="4" spans="1:33" ht="8.25" customHeight="1">
      <c r="I4" s="164"/>
    </row>
    <row r="5" spans="1:33" ht="23.25" customHeight="1">
      <c r="A5" s="4"/>
      <c r="B5" s="4"/>
      <c r="C5" s="4"/>
      <c r="D5" s="4"/>
      <c r="E5" s="4"/>
      <c r="F5" s="4"/>
      <c r="G5" s="8"/>
      <c r="H5" s="8"/>
      <c r="I5" s="164"/>
      <c r="J5" s="409" t="s">
        <v>2</v>
      </c>
      <c r="K5" s="409"/>
      <c r="L5" s="409"/>
      <c r="M5" s="694"/>
      <c r="N5" s="695"/>
      <c r="O5" s="695"/>
      <c r="P5" s="688" t="s">
        <v>3</v>
      </c>
      <c r="Q5" s="689"/>
      <c r="R5" s="696"/>
      <c r="S5" s="696"/>
      <c r="T5" s="696"/>
      <c r="AE5" s="165"/>
    </row>
    <row r="6" spans="1:33" ht="23.25" customHeight="1">
      <c r="A6" s="4"/>
      <c r="C6" s="4"/>
      <c r="D6" s="4"/>
      <c r="E6" s="4"/>
      <c r="F6" s="4"/>
      <c r="G6" s="8"/>
      <c r="H6" s="8"/>
      <c r="I6" s="164"/>
      <c r="J6" s="120"/>
      <c r="K6" s="120"/>
      <c r="L6" s="120"/>
      <c r="M6" s="165"/>
      <c r="N6" s="165"/>
      <c r="O6" s="165"/>
      <c r="P6" s="120"/>
      <c r="Q6" s="120"/>
      <c r="R6" s="165"/>
      <c r="S6" s="165"/>
      <c r="T6" s="165"/>
      <c r="AE6" s="165"/>
    </row>
    <row r="7" spans="1:33" ht="23.25" customHeight="1">
      <c r="A7" s="4"/>
      <c r="B7" s="118" t="s">
        <v>156</v>
      </c>
      <c r="C7" s="118" t="s">
        <v>127</v>
      </c>
      <c r="D7" s="4"/>
      <c r="E7" s="4"/>
      <c r="F7" s="120"/>
      <c r="G7" s="120"/>
      <c r="H7" s="120"/>
      <c r="I7" s="120"/>
      <c r="J7" s="120"/>
      <c r="K7" s="120"/>
      <c r="L7" s="120"/>
      <c r="M7" s="165"/>
      <c r="N7" s="165"/>
      <c r="O7" s="165"/>
      <c r="P7" s="120"/>
      <c r="Q7" s="120"/>
      <c r="R7" s="165"/>
      <c r="S7" s="165"/>
      <c r="T7" s="165"/>
      <c r="AE7" s="165"/>
    </row>
    <row r="8" spans="1:33" ht="23.25" customHeight="1">
      <c r="A8" s="4"/>
      <c r="B8" s="118" t="s">
        <v>158</v>
      </c>
      <c r="C8" s="95">
        <f>'【年集計表（まとめ）】'!C8</f>
        <v>0</v>
      </c>
      <c r="D8" s="4"/>
      <c r="E8" s="4"/>
      <c r="F8" s="120"/>
      <c r="G8" s="120"/>
      <c r="H8" s="120"/>
      <c r="I8" s="120"/>
      <c r="J8" s="120"/>
      <c r="AG8" s="163"/>
    </row>
    <row r="9" spans="1:33" ht="23.25" hidden="1" customHeight="1">
      <c r="A9" s="4"/>
      <c r="B9" s="120"/>
      <c r="C9" s="120"/>
      <c r="D9" s="4"/>
      <c r="E9" s="4"/>
      <c r="F9" s="120"/>
      <c r="G9" s="120"/>
      <c r="H9" s="120"/>
      <c r="I9" s="120"/>
      <c r="J9" s="120"/>
      <c r="AG9" s="163"/>
    </row>
    <row r="10" spans="1:33" ht="23.25" hidden="1" customHeight="1">
      <c r="A10" s="4"/>
      <c r="B10" s="120"/>
      <c r="C10" s="120"/>
      <c r="D10" s="4"/>
      <c r="E10" s="4"/>
      <c r="AG10" s="163"/>
    </row>
    <row r="11" spans="1:33" ht="23.25" hidden="1" customHeight="1">
      <c r="A11" s="4"/>
      <c r="B11" s="120"/>
      <c r="C11" s="120"/>
      <c r="D11" s="4"/>
      <c r="E11" s="4"/>
      <c r="F11" s="8"/>
      <c r="G11" s="4"/>
      <c r="H11" s="4"/>
      <c r="AG11" s="163"/>
    </row>
    <row r="12" spans="1:33" s="169" customFormat="1" ht="23.25" customHeight="1" thickBot="1">
      <c r="A12" s="4"/>
      <c r="B12" s="4"/>
      <c r="C12" s="4"/>
      <c r="AG12" s="170"/>
    </row>
    <row r="13" spans="1:33" ht="26.25" customHeight="1" thickBot="1">
      <c r="A13" s="699" t="s">
        <v>189</v>
      </c>
      <c r="B13" s="656"/>
      <c r="C13" s="666"/>
      <c r="D13" s="667"/>
      <c r="E13" s="680" t="s">
        <v>182</v>
      </c>
      <c r="F13" s="681"/>
      <c r="G13" s="680" t="s">
        <v>183</v>
      </c>
      <c r="H13" s="681"/>
      <c r="I13" s="680" t="s">
        <v>184</v>
      </c>
      <c r="J13" s="681"/>
      <c r="K13" s="666"/>
      <c r="L13" s="667"/>
      <c r="M13" s="666"/>
      <c r="N13" s="667"/>
      <c r="O13" s="666"/>
      <c r="P13" s="667"/>
      <c r="Q13" s="648" t="s">
        <v>187</v>
      </c>
      <c r="R13" s="648"/>
      <c r="S13" s="674" t="s">
        <v>188</v>
      </c>
      <c r="T13" s="674"/>
    </row>
    <row r="14" spans="1:33" ht="26.25" customHeight="1" thickBot="1">
      <c r="A14" s="700"/>
      <c r="B14" s="659"/>
      <c r="C14" s="172"/>
      <c r="D14" s="172"/>
      <c r="E14" s="171" t="s">
        <v>37</v>
      </c>
      <c r="F14" s="171" t="s">
        <v>162</v>
      </c>
      <c r="G14" s="171" t="s">
        <v>37</v>
      </c>
      <c r="H14" s="171" t="s">
        <v>162</v>
      </c>
      <c r="I14" s="171" t="s">
        <v>37</v>
      </c>
      <c r="J14" s="171" t="s">
        <v>162</v>
      </c>
      <c r="K14" s="172"/>
      <c r="L14" s="172"/>
      <c r="M14" s="172"/>
      <c r="N14" s="172"/>
      <c r="O14" s="172"/>
      <c r="P14" s="172"/>
      <c r="Q14" s="171" t="s">
        <v>37</v>
      </c>
      <c r="R14" s="171" t="s">
        <v>162</v>
      </c>
      <c r="S14" s="286" t="s">
        <v>163</v>
      </c>
      <c r="T14" s="286" t="s">
        <v>164</v>
      </c>
    </row>
    <row r="15" spans="1:33" ht="26.25" customHeight="1">
      <c r="A15" s="705" t="s">
        <v>165</v>
      </c>
      <c r="B15" s="185" t="s">
        <v>166</v>
      </c>
      <c r="C15" s="173"/>
      <c r="D15" s="173"/>
      <c r="E15" s="173"/>
      <c r="F15" s="173"/>
      <c r="G15" s="173"/>
      <c r="H15" s="173"/>
      <c r="I15" s="173"/>
      <c r="J15" s="173"/>
      <c r="K15" s="186"/>
      <c r="L15" s="186"/>
      <c r="M15" s="186"/>
      <c r="N15" s="186"/>
      <c r="O15" s="186"/>
      <c r="P15" s="186"/>
      <c r="Q15" s="186"/>
      <c r="R15" s="187"/>
      <c r="S15" s="173"/>
      <c r="T15" s="332"/>
    </row>
    <row r="16" spans="1:33" ht="26.25" customHeight="1">
      <c r="A16" s="706"/>
      <c r="B16" s="188" t="s">
        <v>167</v>
      </c>
      <c r="C16" s="175"/>
      <c r="D16" s="175"/>
      <c r="E16" s="175"/>
      <c r="F16" s="175"/>
      <c r="G16" s="175"/>
      <c r="H16" s="175"/>
      <c r="I16" s="175"/>
      <c r="J16" s="175"/>
      <c r="K16" s="189"/>
      <c r="L16" s="189"/>
      <c r="M16" s="189"/>
      <c r="N16" s="189"/>
      <c r="O16" s="189"/>
      <c r="P16" s="189"/>
      <c r="Q16" s="189"/>
      <c r="R16" s="190"/>
      <c r="S16" s="175"/>
      <c r="T16" s="333"/>
    </row>
    <row r="17" spans="1:34" ht="26.25" customHeight="1" thickBot="1">
      <c r="A17" s="706"/>
      <c r="B17" s="345" t="s">
        <v>168</v>
      </c>
      <c r="C17" s="346"/>
      <c r="D17" s="346"/>
      <c r="E17" s="346"/>
      <c r="F17" s="346"/>
      <c r="G17" s="346"/>
      <c r="H17" s="346"/>
      <c r="I17" s="346"/>
      <c r="J17" s="346"/>
      <c r="K17" s="347"/>
      <c r="L17" s="347"/>
      <c r="M17" s="347"/>
      <c r="N17" s="347"/>
      <c r="O17" s="347"/>
      <c r="P17" s="347"/>
      <c r="Q17" s="347"/>
      <c r="R17" s="348"/>
      <c r="S17" s="346"/>
      <c r="T17" s="349"/>
    </row>
    <row r="18" spans="1:34" ht="26.25" customHeight="1" thickTop="1" thickBot="1">
      <c r="A18" s="707"/>
      <c r="B18" s="338" t="s">
        <v>169</v>
      </c>
      <c r="C18" s="339"/>
      <c r="D18" s="340"/>
      <c r="E18" s="339"/>
      <c r="F18" s="340"/>
      <c r="G18" s="340"/>
      <c r="H18" s="340"/>
      <c r="I18" s="340"/>
      <c r="J18" s="340"/>
      <c r="K18" s="341"/>
      <c r="L18" s="342"/>
      <c r="M18" s="341"/>
      <c r="N18" s="342"/>
      <c r="O18" s="341"/>
      <c r="P18" s="342"/>
      <c r="Q18" s="342"/>
      <c r="R18" s="343"/>
      <c r="S18" s="340"/>
      <c r="T18" s="344"/>
    </row>
    <row r="19" spans="1:34" ht="26.25" customHeight="1" thickBot="1">
      <c r="A19" s="713" t="s">
        <v>170</v>
      </c>
      <c r="B19" s="685"/>
      <c r="C19" s="640"/>
      <c r="D19" s="179"/>
      <c r="E19" s="676"/>
      <c r="F19" s="212">
        <f>【4月】月集計表!$AW$59</f>
        <v>0</v>
      </c>
      <c r="G19" s="676"/>
      <c r="H19" s="212">
        <f>【5月】月集計表!$AW$59</f>
        <v>0</v>
      </c>
      <c r="I19" s="676"/>
      <c r="J19" s="216">
        <f>【6月】月集計表!$AW$59</f>
        <v>0</v>
      </c>
      <c r="K19" s="640"/>
      <c r="L19" s="179"/>
      <c r="M19" s="640"/>
      <c r="N19" s="179"/>
      <c r="O19" s="640"/>
      <c r="P19" s="179"/>
      <c r="Q19" s="710"/>
      <c r="R19" s="212">
        <f>SUM(F19,H19,J19)</f>
        <v>0</v>
      </c>
      <c r="S19" s="651"/>
      <c r="T19" s="292">
        <f>R19</f>
        <v>0</v>
      </c>
    </row>
    <row r="20" spans="1:34" ht="26.25" customHeight="1" thickBot="1">
      <c r="A20" s="714" t="s">
        <v>171</v>
      </c>
      <c r="B20" s="687"/>
      <c r="C20" s="640"/>
      <c r="D20" s="175"/>
      <c r="E20" s="676"/>
      <c r="F20" s="210">
        <f>ROUNDDOWN(F19*0.052,0)</f>
        <v>0</v>
      </c>
      <c r="G20" s="676"/>
      <c r="H20" s="210">
        <f>ROUNDDOWN(H19*0.052,0)</f>
        <v>0</v>
      </c>
      <c r="I20" s="676"/>
      <c r="J20" s="214">
        <f>ROUNDDOWN(J19*0.052,0)</f>
        <v>0</v>
      </c>
      <c r="K20" s="640"/>
      <c r="L20" s="175"/>
      <c r="M20" s="640"/>
      <c r="N20" s="175"/>
      <c r="O20" s="640"/>
      <c r="P20" s="175"/>
      <c r="Q20" s="676"/>
      <c r="R20" s="210">
        <f>SUM(F20,H20,J20)</f>
        <v>0</v>
      </c>
      <c r="S20" s="652"/>
      <c r="T20" s="293">
        <f>R20</f>
        <v>0</v>
      </c>
    </row>
    <row r="21" spans="1:34" ht="26.25" customHeight="1" thickBot="1">
      <c r="A21" s="715"/>
      <c r="B21" s="668"/>
      <c r="C21" s="640"/>
      <c r="D21" s="175"/>
      <c r="E21" s="676"/>
      <c r="F21" s="189"/>
      <c r="G21" s="676"/>
      <c r="H21" s="189"/>
      <c r="I21" s="676"/>
      <c r="J21" s="189"/>
      <c r="K21" s="640"/>
      <c r="L21" s="175"/>
      <c r="M21" s="640"/>
      <c r="N21" s="175"/>
      <c r="O21" s="640"/>
      <c r="P21" s="175"/>
      <c r="Q21" s="676"/>
      <c r="R21" s="189"/>
      <c r="S21" s="652"/>
      <c r="T21" s="298"/>
    </row>
    <row r="22" spans="1:34" ht="26.25" customHeight="1" thickBot="1">
      <c r="A22" s="714" t="s">
        <v>172</v>
      </c>
      <c r="B22" s="687"/>
      <c r="C22" s="640"/>
      <c r="D22" s="175"/>
      <c r="E22" s="676"/>
      <c r="F22" s="210">
        <f>【4月】月集計表!$BA$59</f>
        <v>0</v>
      </c>
      <c r="G22" s="676"/>
      <c r="H22" s="210">
        <f>【5月】月集計表!$BA$59</f>
        <v>0</v>
      </c>
      <c r="I22" s="676"/>
      <c r="J22" s="236">
        <f>【6月】月集計表!$BA$59</f>
        <v>0</v>
      </c>
      <c r="K22" s="640"/>
      <c r="L22" s="175"/>
      <c r="M22" s="640"/>
      <c r="N22" s="175"/>
      <c r="O22" s="640"/>
      <c r="P22" s="175"/>
      <c r="Q22" s="676"/>
      <c r="R22" s="210">
        <f>SUM(F22,H22,J22)</f>
        <v>0</v>
      </c>
      <c r="S22" s="652"/>
      <c r="T22" s="293">
        <f>R22</f>
        <v>0</v>
      </c>
    </row>
    <row r="23" spans="1:34" ht="26.25" customHeight="1" thickBot="1">
      <c r="A23" s="715"/>
      <c r="B23" s="668"/>
      <c r="C23" s="640"/>
      <c r="D23" s="175"/>
      <c r="E23" s="676"/>
      <c r="F23" s="175"/>
      <c r="G23" s="676"/>
      <c r="H23" s="175"/>
      <c r="I23" s="676"/>
      <c r="J23" s="175"/>
      <c r="K23" s="640"/>
      <c r="L23" s="175"/>
      <c r="M23" s="640"/>
      <c r="N23" s="175"/>
      <c r="O23" s="640"/>
      <c r="P23" s="175"/>
      <c r="Q23" s="676"/>
      <c r="R23" s="175"/>
      <c r="S23" s="652"/>
      <c r="T23" s="298"/>
    </row>
    <row r="24" spans="1:34" ht="26.25" customHeight="1" thickBot="1">
      <c r="A24" s="714" t="s">
        <v>174</v>
      </c>
      <c r="B24" s="687"/>
      <c r="C24" s="640"/>
      <c r="D24" s="175"/>
      <c r="E24" s="676"/>
      <c r="F24" s="210">
        <f>【4月】月集計表!$BB$59</f>
        <v>0</v>
      </c>
      <c r="G24" s="676"/>
      <c r="H24" s="210">
        <f>【5月】月集計表!$BB$59</f>
        <v>0</v>
      </c>
      <c r="I24" s="676"/>
      <c r="J24" s="236">
        <f>【6月】月集計表!$BB$59</f>
        <v>0</v>
      </c>
      <c r="K24" s="640"/>
      <c r="L24" s="175"/>
      <c r="M24" s="640"/>
      <c r="N24" s="175"/>
      <c r="O24" s="640"/>
      <c r="P24" s="175"/>
      <c r="Q24" s="676"/>
      <c r="R24" s="210">
        <f>SUM(F24,H24,J24)</f>
        <v>0</v>
      </c>
      <c r="S24" s="652"/>
      <c r="T24" s="293">
        <f>IF(R24&gt;40000*$C$8,40000*$C$8,R24)</f>
        <v>0</v>
      </c>
    </row>
    <row r="25" spans="1:34" ht="26.25" customHeight="1" thickBot="1">
      <c r="A25" s="716"/>
      <c r="B25" s="670"/>
      <c r="C25" s="640"/>
      <c r="D25" s="175"/>
      <c r="E25" s="676"/>
      <c r="F25" s="189"/>
      <c r="G25" s="676"/>
      <c r="H25" s="189"/>
      <c r="I25" s="676"/>
      <c r="J25" s="189"/>
      <c r="K25" s="640"/>
      <c r="L25" s="175"/>
      <c r="M25" s="640"/>
      <c r="N25" s="175"/>
      <c r="O25" s="640"/>
      <c r="P25" s="175"/>
      <c r="Q25" s="676"/>
      <c r="R25" s="189"/>
      <c r="S25" s="652"/>
      <c r="T25" s="298"/>
    </row>
    <row r="26" spans="1:34" ht="26.25" customHeight="1" thickBot="1">
      <c r="A26" s="716"/>
      <c r="B26" s="670"/>
      <c r="C26" s="640"/>
      <c r="D26" s="175"/>
      <c r="E26" s="676"/>
      <c r="F26" s="189"/>
      <c r="G26" s="676"/>
      <c r="H26" s="189"/>
      <c r="I26" s="676"/>
      <c r="J26" s="189"/>
      <c r="K26" s="640"/>
      <c r="L26" s="175"/>
      <c r="M26" s="640"/>
      <c r="N26" s="175"/>
      <c r="O26" s="640"/>
      <c r="P26" s="175"/>
      <c r="Q26" s="676"/>
      <c r="R26" s="189"/>
      <c r="S26" s="652"/>
      <c r="T26" s="298"/>
    </row>
    <row r="27" spans="1:34" ht="26.25" customHeight="1" thickBot="1">
      <c r="A27" s="716"/>
      <c r="B27" s="670"/>
      <c r="C27" s="640"/>
      <c r="D27" s="175"/>
      <c r="E27" s="676"/>
      <c r="F27" s="189"/>
      <c r="G27" s="676"/>
      <c r="H27" s="189"/>
      <c r="I27" s="676"/>
      <c r="J27" s="189"/>
      <c r="K27" s="640"/>
      <c r="L27" s="175"/>
      <c r="M27" s="640"/>
      <c r="N27" s="175"/>
      <c r="O27" s="640"/>
      <c r="P27" s="175"/>
      <c r="Q27" s="676"/>
      <c r="R27" s="189"/>
      <c r="S27" s="652"/>
      <c r="T27" s="298"/>
    </row>
    <row r="28" spans="1:34" ht="26.25" customHeight="1" thickBot="1">
      <c r="A28" s="717"/>
      <c r="B28" s="718"/>
      <c r="C28" s="640"/>
      <c r="D28" s="346"/>
      <c r="E28" s="676"/>
      <c r="F28" s="347"/>
      <c r="G28" s="676"/>
      <c r="H28" s="347"/>
      <c r="I28" s="676"/>
      <c r="J28" s="347"/>
      <c r="K28" s="640"/>
      <c r="L28" s="346"/>
      <c r="M28" s="640"/>
      <c r="N28" s="346"/>
      <c r="O28" s="640"/>
      <c r="P28" s="346"/>
      <c r="Q28" s="676"/>
      <c r="R28" s="347"/>
      <c r="S28" s="652"/>
      <c r="T28" s="351"/>
    </row>
    <row r="29" spans="1:34" ht="26.25" customHeight="1" thickTop="1" thickBot="1">
      <c r="A29" s="711" t="s">
        <v>175</v>
      </c>
      <c r="B29" s="712"/>
      <c r="C29" s="641"/>
      <c r="D29" s="179"/>
      <c r="E29" s="672"/>
      <c r="F29" s="300">
        <f>SUM(F18:F28)</f>
        <v>0</v>
      </c>
      <c r="G29" s="672"/>
      <c r="H29" s="300">
        <f>SUM(H18:H28)</f>
        <v>0</v>
      </c>
      <c r="I29" s="672"/>
      <c r="J29" s="300">
        <f>SUM(J18:J28)</f>
        <v>0</v>
      </c>
      <c r="K29" s="641"/>
      <c r="L29" s="179"/>
      <c r="M29" s="641"/>
      <c r="N29" s="179"/>
      <c r="O29" s="641"/>
      <c r="P29" s="179"/>
      <c r="Q29" s="672"/>
      <c r="R29" s="300">
        <f>SUM(F29,H29,J29)</f>
        <v>0</v>
      </c>
      <c r="S29" s="652"/>
      <c r="T29" s="350">
        <f>SUM(T18:T28)</f>
        <v>0</v>
      </c>
    </row>
    <row r="30" spans="1:34" s="170" customFormat="1" ht="26.25" customHeight="1" thickBot="1">
      <c r="A30" s="182"/>
      <c r="B30" s="182"/>
      <c r="C30" s="169"/>
      <c r="D30" s="183"/>
      <c r="E30" s="169"/>
      <c r="F30" s="183"/>
      <c r="G30" s="169"/>
      <c r="H30" s="183"/>
      <c r="I30" s="169"/>
      <c r="J30" s="183"/>
      <c r="K30" s="183"/>
      <c r="L30" s="183"/>
      <c r="M30" s="183"/>
      <c r="N30" s="183"/>
      <c r="O30" s="183"/>
      <c r="P30" s="183"/>
      <c r="Q30" s="183"/>
      <c r="R30" s="184"/>
      <c r="S30" s="183"/>
      <c r="T30" s="183"/>
      <c r="U30" s="183"/>
      <c r="V30" s="183"/>
      <c r="W30" s="183"/>
      <c r="X30" s="183"/>
      <c r="Y30" s="183"/>
      <c r="Z30" s="183"/>
      <c r="AA30" s="183"/>
      <c r="AB30" s="183"/>
      <c r="AC30" s="183"/>
      <c r="AD30" s="183"/>
      <c r="AE30" s="183"/>
      <c r="AF30" s="183"/>
      <c r="AG30" s="183"/>
      <c r="AH30" s="183"/>
    </row>
    <row r="31" spans="1:34" ht="26.25" customHeight="1" thickBot="1">
      <c r="A31" s="699" t="s">
        <v>189</v>
      </c>
      <c r="B31" s="656"/>
      <c r="C31" s="666"/>
      <c r="D31" s="667"/>
      <c r="E31" s="666"/>
      <c r="F31" s="667"/>
      <c r="G31" s="666"/>
      <c r="H31" s="667"/>
      <c r="I31" s="666"/>
      <c r="J31" s="667"/>
      <c r="K31" s="708"/>
      <c r="L31" s="709"/>
      <c r="M31" s="649" t="s">
        <v>176</v>
      </c>
      <c r="N31" s="650"/>
      <c r="O31" s="653" t="s">
        <v>177</v>
      </c>
      <c r="P31" s="653"/>
      <c r="Q31" s="654" t="s">
        <v>178</v>
      </c>
      <c r="R31" s="655"/>
      <c r="S31" s="655"/>
      <c r="T31" s="656"/>
    </row>
    <row r="32" spans="1:34" ht="26.25" customHeight="1" thickBot="1">
      <c r="A32" s="700"/>
      <c r="B32" s="659"/>
      <c r="C32" s="172"/>
      <c r="D32" s="172"/>
      <c r="E32" s="172"/>
      <c r="F32" s="172"/>
      <c r="G32" s="172"/>
      <c r="H32" s="172"/>
      <c r="I32" s="172"/>
      <c r="J32" s="172"/>
      <c r="K32" s="194"/>
      <c r="L32" s="194"/>
      <c r="M32" s="172" t="s">
        <v>37</v>
      </c>
      <c r="N32" s="223" t="s">
        <v>162</v>
      </c>
      <c r="O32" s="301" t="s">
        <v>163</v>
      </c>
      <c r="P32" s="301" t="s">
        <v>164</v>
      </c>
      <c r="Q32" s="657"/>
      <c r="R32" s="658"/>
      <c r="S32" s="658"/>
      <c r="T32" s="659"/>
    </row>
    <row r="33" spans="1:20" ht="26.25" customHeight="1">
      <c r="A33" s="705" t="s">
        <v>165</v>
      </c>
      <c r="B33" s="185" t="s">
        <v>166</v>
      </c>
      <c r="C33" s="173"/>
      <c r="D33" s="173"/>
      <c r="E33" s="173"/>
      <c r="F33" s="173"/>
      <c r="G33" s="173"/>
      <c r="H33" s="173"/>
      <c r="I33" s="173"/>
      <c r="J33" s="173"/>
      <c r="K33" s="186"/>
      <c r="L33" s="186"/>
      <c r="M33" s="173"/>
      <c r="N33" s="195"/>
      <c r="O33" s="334"/>
      <c r="P33" s="332"/>
      <c r="Q33" s="637"/>
      <c r="R33" s="638"/>
      <c r="S33" s="638"/>
      <c r="T33" s="639"/>
    </row>
    <row r="34" spans="1:20" ht="26.25" customHeight="1">
      <c r="A34" s="706"/>
      <c r="B34" s="188" t="s">
        <v>167</v>
      </c>
      <c r="C34" s="175"/>
      <c r="D34" s="175"/>
      <c r="E34" s="175"/>
      <c r="F34" s="175"/>
      <c r="G34" s="175"/>
      <c r="H34" s="175"/>
      <c r="I34" s="175"/>
      <c r="J34" s="175"/>
      <c r="K34" s="189"/>
      <c r="L34" s="189"/>
      <c r="M34" s="175"/>
      <c r="N34" s="180"/>
      <c r="O34" s="335"/>
      <c r="P34" s="333"/>
      <c r="Q34" s="633"/>
      <c r="R34" s="634"/>
      <c r="S34" s="634"/>
      <c r="T34" s="635"/>
    </row>
    <row r="35" spans="1:20" ht="26.25" customHeight="1">
      <c r="A35" s="706"/>
      <c r="B35" s="188" t="s">
        <v>168</v>
      </c>
      <c r="C35" s="175"/>
      <c r="D35" s="175"/>
      <c r="E35" s="175"/>
      <c r="F35" s="175"/>
      <c r="G35" s="175"/>
      <c r="H35" s="175"/>
      <c r="I35" s="175"/>
      <c r="J35" s="175"/>
      <c r="K35" s="189"/>
      <c r="L35" s="189"/>
      <c r="M35" s="175"/>
      <c r="N35" s="180"/>
      <c r="O35" s="335"/>
      <c r="P35" s="333"/>
      <c r="Q35" s="633"/>
      <c r="R35" s="634"/>
      <c r="S35" s="634"/>
      <c r="T35" s="635"/>
    </row>
    <row r="36" spans="1:20" ht="26.25" customHeight="1" thickBot="1">
      <c r="A36" s="707"/>
      <c r="B36" s="191" t="s">
        <v>169</v>
      </c>
      <c r="C36" s="177"/>
      <c r="D36" s="178"/>
      <c r="E36" s="177"/>
      <c r="F36" s="178"/>
      <c r="G36" s="177"/>
      <c r="H36" s="178"/>
      <c r="I36" s="177"/>
      <c r="J36" s="178"/>
      <c r="K36" s="192"/>
      <c r="L36" s="193"/>
      <c r="M36" s="177"/>
      <c r="N36" s="177"/>
      <c r="O36" s="336"/>
      <c r="P36" s="308"/>
      <c r="Q36" s="663"/>
      <c r="R36" s="664"/>
      <c r="S36" s="664"/>
      <c r="T36" s="665"/>
    </row>
    <row r="37" spans="1:20" ht="26.25" customHeight="1" thickBot="1">
      <c r="A37" s="713" t="s">
        <v>170</v>
      </c>
      <c r="B37" s="685"/>
      <c r="C37" s="640"/>
      <c r="D37" s="179"/>
      <c r="E37" s="640"/>
      <c r="F37" s="179"/>
      <c r="G37" s="640"/>
      <c r="H37" s="179"/>
      <c r="I37" s="640"/>
      <c r="J37" s="179"/>
      <c r="K37" s="703"/>
      <c r="L37" s="196"/>
      <c r="M37" s="640"/>
      <c r="N37" s="224"/>
      <c r="O37" s="642"/>
      <c r="P37" s="309"/>
      <c r="Q37" s="637"/>
      <c r="R37" s="638"/>
      <c r="S37" s="638"/>
      <c r="T37" s="639"/>
    </row>
    <row r="38" spans="1:20" ht="26.25" customHeight="1" thickBot="1">
      <c r="A38" s="714" t="s">
        <v>171</v>
      </c>
      <c r="B38" s="687"/>
      <c r="C38" s="640"/>
      <c r="D38" s="175"/>
      <c r="E38" s="640"/>
      <c r="F38" s="175"/>
      <c r="G38" s="640"/>
      <c r="H38" s="175"/>
      <c r="I38" s="640"/>
      <c r="J38" s="175"/>
      <c r="K38" s="703"/>
      <c r="L38" s="189"/>
      <c r="M38" s="640"/>
      <c r="N38" s="180"/>
      <c r="O38" s="643"/>
      <c r="P38" s="310"/>
      <c r="Q38" s="633"/>
      <c r="R38" s="634"/>
      <c r="S38" s="634"/>
      <c r="T38" s="635"/>
    </row>
    <row r="39" spans="1:20" ht="26.25" customHeight="1" thickBot="1">
      <c r="A39" s="715"/>
      <c r="B39" s="668"/>
      <c r="C39" s="640"/>
      <c r="D39" s="175"/>
      <c r="E39" s="640"/>
      <c r="F39" s="175"/>
      <c r="G39" s="640"/>
      <c r="H39" s="175"/>
      <c r="I39" s="640"/>
      <c r="J39" s="175"/>
      <c r="K39" s="703"/>
      <c r="L39" s="189"/>
      <c r="M39" s="640"/>
      <c r="N39" s="197"/>
      <c r="O39" s="643"/>
      <c r="P39" s="337"/>
      <c r="Q39" s="633"/>
      <c r="R39" s="634"/>
      <c r="S39" s="634"/>
      <c r="T39" s="635"/>
    </row>
    <row r="40" spans="1:20" ht="26.25" customHeight="1" thickBot="1">
      <c r="A40" s="714" t="s">
        <v>172</v>
      </c>
      <c r="B40" s="687"/>
      <c r="C40" s="640"/>
      <c r="D40" s="175"/>
      <c r="E40" s="640"/>
      <c r="F40" s="175"/>
      <c r="G40" s="640"/>
      <c r="H40" s="175"/>
      <c r="I40" s="640"/>
      <c r="J40" s="175"/>
      <c r="K40" s="703"/>
      <c r="L40" s="189"/>
      <c r="M40" s="640"/>
      <c r="N40" s="180"/>
      <c r="O40" s="643"/>
      <c r="P40" s="310"/>
      <c r="Q40" s="633"/>
      <c r="R40" s="634"/>
      <c r="S40" s="634"/>
      <c r="T40" s="635"/>
    </row>
    <row r="41" spans="1:20" ht="26.25" customHeight="1" thickBot="1">
      <c r="A41" s="715"/>
      <c r="B41" s="668"/>
      <c r="C41" s="640"/>
      <c r="D41" s="175"/>
      <c r="E41" s="640"/>
      <c r="F41" s="175"/>
      <c r="G41" s="640"/>
      <c r="H41" s="175"/>
      <c r="I41" s="640"/>
      <c r="J41" s="175"/>
      <c r="K41" s="703"/>
      <c r="L41" s="189"/>
      <c r="M41" s="640"/>
      <c r="N41" s="180"/>
      <c r="O41" s="643"/>
      <c r="P41" s="337"/>
      <c r="Q41" s="633"/>
      <c r="R41" s="634"/>
      <c r="S41" s="634"/>
      <c r="T41" s="635"/>
    </row>
    <row r="42" spans="1:20" ht="26.25" customHeight="1" thickBot="1">
      <c r="A42" s="714" t="s">
        <v>174</v>
      </c>
      <c r="B42" s="687"/>
      <c r="C42" s="640"/>
      <c r="D42" s="175"/>
      <c r="E42" s="640"/>
      <c r="F42" s="175"/>
      <c r="G42" s="640"/>
      <c r="H42" s="175"/>
      <c r="I42" s="640"/>
      <c r="J42" s="175"/>
      <c r="K42" s="703"/>
      <c r="L42" s="189"/>
      <c r="M42" s="640"/>
      <c r="N42" s="180"/>
      <c r="O42" s="643"/>
      <c r="P42" s="310"/>
      <c r="Q42" s="633"/>
      <c r="R42" s="634"/>
      <c r="S42" s="634"/>
      <c r="T42" s="635"/>
    </row>
    <row r="43" spans="1:20" ht="26.25" customHeight="1" thickBot="1">
      <c r="A43" s="716"/>
      <c r="B43" s="670"/>
      <c r="C43" s="640"/>
      <c r="D43" s="175"/>
      <c r="E43" s="640"/>
      <c r="F43" s="175"/>
      <c r="G43" s="640"/>
      <c r="H43" s="175"/>
      <c r="I43" s="640"/>
      <c r="J43" s="175"/>
      <c r="K43" s="703"/>
      <c r="L43" s="189"/>
      <c r="M43" s="640"/>
      <c r="N43" s="197"/>
      <c r="O43" s="643"/>
      <c r="P43" s="337"/>
      <c r="Q43" s="633"/>
      <c r="R43" s="634"/>
      <c r="S43" s="634"/>
      <c r="T43" s="635"/>
    </row>
    <row r="44" spans="1:20" ht="26.25" customHeight="1" thickBot="1">
      <c r="A44" s="716"/>
      <c r="B44" s="670"/>
      <c r="C44" s="640"/>
      <c r="D44" s="175"/>
      <c r="E44" s="640"/>
      <c r="F44" s="175"/>
      <c r="G44" s="640"/>
      <c r="H44" s="175"/>
      <c r="I44" s="640"/>
      <c r="J44" s="175"/>
      <c r="K44" s="703"/>
      <c r="L44" s="189"/>
      <c r="M44" s="640"/>
      <c r="N44" s="197"/>
      <c r="O44" s="643"/>
      <c r="P44" s="337"/>
      <c r="Q44" s="633"/>
      <c r="R44" s="634"/>
      <c r="S44" s="634"/>
      <c r="T44" s="635"/>
    </row>
    <row r="45" spans="1:20" ht="26.25" customHeight="1" thickBot="1">
      <c r="A45" s="716"/>
      <c r="B45" s="670"/>
      <c r="C45" s="640"/>
      <c r="D45" s="175"/>
      <c r="E45" s="640"/>
      <c r="F45" s="175"/>
      <c r="G45" s="640"/>
      <c r="H45" s="175"/>
      <c r="I45" s="640"/>
      <c r="J45" s="175"/>
      <c r="K45" s="703"/>
      <c r="L45" s="189"/>
      <c r="M45" s="640"/>
      <c r="N45" s="197"/>
      <c r="O45" s="643"/>
      <c r="P45" s="337"/>
      <c r="Q45" s="633"/>
      <c r="R45" s="634"/>
      <c r="S45" s="634"/>
      <c r="T45" s="635"/>
    </row>
    <row r="46" spans="1:20" ht="26.25" customHeight="1" thickBot="1">
      <c r="A46" s="717"/>
      <c r="B46" s="718"/>
      <c r="C46" s="640"/>
      <c r="D46" s="346"/>
      <c r="E46" s="640"/>
      <c r="F46" s="346"/>
      <c r="G46" s="640"/>
      <c r="H46" s="346"/>
      <c r="I46" s="640"/>
      <c r="J46" s="346"/>
      <c r="K46" s="703"/>
      <c r="L46" s="347"/>
      <c r="M46" s="640"/>
      <c r="N46" s="353"/>
      <c r="O46" s="643"/>
      <c r="P46" s="354"/>
      <c r="Q46" s="644"/>
      <c r="R46" s="645"/>
      <c r="S46" s="645"/>
      <c r="T46" s="646"/>
    </row>
    <row r="47" spans="1:20" ht="26.25" customHeight="1" thickTop="1" thickBot="1">
      <c r="A47" s="711" t="s">
        <v>175</v>
      </c>
      <c r="B47" s="712"/>
      <c r="C47" s="641"/>
      <c r="D47" s="179"/>
      <c r="E47" s="641"/>
      <c r="F47" s="179"/>
      <c r="G47" s="641"/>
      <c r="H47" s="179"/>
      <c r="I47" s="641"/>
      <c r="J47" s="179"/>
      <c r="K47" s="704"/>
      <c r="L47" s="196"/>
      <c r="M47" s="641"/>
      <c r="N47" s="224"/>
      <c r="O47" s="643"/>
      <c r="P47" s="352"/>
      <c r="Q47" s="637"/>
      <c r="R47" s="638"/>
      <c r="S47" s="638"/>
      <c r="T47" s="639"/>
    </row>
  </sheetData>
  <sheetProtection password="FA29" sheet="1" objects="1" scenarios="1"/>
  <mergeCells count="81">
    <mergeCell ref="A45:B45"/>
    <mergeCell ref="G37:G47"/>
    <mergeCell ref="A47:B47"/>
    <mergeCell ref="A37:B37"/>
    <mergeCell ref="A38:B38"/>
    <mergeCell ref="A39:B39"/>
    <mergeCell ref="A40:B40"/>
    <mergeCell ref="A41:B41"/>
    <mergeCell ref="C37:C47"/>
    <mergeCell ref="E37:E47"/>
    <mergeCell ref="A46:B46"/>
    <mergeCell ref="A42:B42"/>
    <mergeCell ref="A43:B43"/>
    <mergeCell ref="A44:B44"/>
    <mergeCell ref="A13:B14"/>
    <mergeCell ref="A1:B1"/>
    <mergeCell ref="D2:P3"/>
    <mergeCell ref="T2:T3"/>
    <mergeCell ref="J5:L5"/>
    <mergeCell ref="M5:O5"/>
    <mergeCell ref="P5:Q5"/>
    <mergeCell ref="R5:T5"/>
    <mergeCell ref="S13:T13"/>
    <mergeCell ref="C13:D13"/>
    <mergeCell ref="E13:F13"/>
    <mergeCell ref="G13:H13"/>
    <mergeCell ref="I13:J13"/>
    <mergeCell ref="K13:L13"/>
    <mergeCell ref="M13:N13"/>
    <mergeCell ref="O13:P13"/>
    <mergeCell ref="A15:A18"/>
    <mergeCell ref="C19:C29"/>
    <mergeCell ref="E19:E29"/>
    <mergeCell ref="G19:G29"/>
    <mergeCell ref="I19:I29"/>
    <mergeCell ref="A29:B29"/>
    <mergeCell ref="A19:B19"/>
    <mergeCell ref="A20:B20"/>
    <mergeCell ref="A21:B21"/>
    <mergeCell ref="A22:B22"/>
    <mergeCell ref="A23:B23"/>
    <mergeCell ref="A24:B24"/>
    <mergeCell ref="A25:B25"/>
    <mergeCell ref="A26:B26"/>
    <mergeCell ref="A27:B27"/>
    <mergeCell ref="A28:B28"/>
    <mergeCell ref="Q13:R13"/>
    <mergeCell ref="K19:K29"/>
    <mergeCell ref="M19:M29"/>
    <mergeCell ref="O19:O29"/>
    <mergeCell ref="Q19:Q29"/>
    <mergeCell ref="S19:S29"/>
    <mergeCell ref="O31:P31"/>
    <mergeCell ref="Q31:T32"/>
    <mergeCell ref="A33:A36"/>
    <mergeCell ref="Q33:T33"/>
    <mergeCell ref="Q34:T34"/>
    <mergeCell ref="Q35:T35"/>
    <mergeCell ref="Q36:T36"/>
    <mergeCell ref="C31:D31"/>
    <mergeCell ref="E31:F31"/>
    <mergeCell ref="G31:H31"/>
    <mergeCell ref="I31:J31"/>
    <mergeCell ref="K31:L31"/>
    <mergeCell ref="M31:N31"/>
    <mergeCell ref="A31:B32"/>
    <mergeCell ref="I37:I47"/>
    <mergeCell ref="K37:K47"/>
    <mergeCell ref="Q46:T46"/>
    <mergeCell ref="M37:M47"/>
    <mergeCell ref="O37:O47"/>
    <mergeCell ref="Q37:T37"/>
    <mergeCell ref="Q38:T38"/>
    <mergeCell ref="Q39:T39"/>
    <mergeCell ref="Q40:T40"/>
    <mergeCell ref="Q41:T41"/>
    <mergeCell ref="Q42:T42"/>
    <mergeCell ref="Q43:T43"/>
    <mergeCell ref="Q44:T44"/>
    <mergeCell ref="Q45:T45"/>
    <mergeCell ref="Q47:T47"/>
  </mergeCells>
  <phoneticPr fontId="1"/>
  <conditionalFormatting sqref="C8">
    <cfRule type="containsBlanks" dxfId="6" priority="4" stopIfTrue="1">
      <formula>LEN(TRIM(C8))=0</formula>
    </cfRule>
  </conditionalFormatting>
  <conditionalFormatting sqref="Q33:T44 Q46:T47">
    <cfRule type="expression" dxfId="5" priority="3" stopIfTrue="1">
      <formula>Q33=""</formula>
    </cfRule>
  </conditionalFormatting>
  <conditionalFormatting sqref="M5 R5">
    <cfRule type="expression" dxfId="4" priority="2" stopIfTrue="1">
      <formula>M5=""</formula>
    </cfRule>
  </conditionalFormatting>
  <conditionalFormatting sqref="Q45:T45">
    <cfRule type="expression" dxfId="3" priority="1" stopIfTrue="1">
      <formula>Q45=""</formula>
    </cfRule>
  </conditionalFormatting>
  <printOptions horizontalCentered="1" verticalCentered="1"/>
  <pageMargins left="0" right="0" top="0.59055118110236227" bottom="0.19685039370078741" header="0" footer="0"/>
  <pageSetup paperSize="9" scale="5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AH47"/>
  <sheetViews>
    <sheetView view="pageBreakPreview" zoomScale="55" zoomScaleNormal="25" zoomScaleSheetLayoutView="55" workbookViewId="0">
      <selection activeCell="M5" sqref="M5:O5"/>
    </sheetView>
  </sheetViews>
  <sheetFormatPr defaultColWidth="5.375" defaultRowHeight="15" customHeight="1"/>
  <cols>
    <col min="1" max="1" width="8.375" style="161" customWidth="1"/>
    <col min="2" max="2" width="24.625" style="161" customWidth="1"/>
    <col min="3" max="14" width="12.375" style="161" customWidth="1"/>
    <col min="15" max="16" width="13.625" style="161" customWidth="1"/>
    <col min="17" max="20" width="13.75" style="161" customWidth="1"/>
    <col min="21" max="33" width="5.375" style="161" customWidth="1"/>
    <col min="34" max="34" width="6.375" style="161" customWidth="1"/>
    <col min="35" max="256" width="5.375" style="161"/>
    <col min="257" max="257" width="8.375" style="161" customWidth="1"/>
    <col min="258" max="258" width="24.625" style="161" customWidth="1"/>
    <col min="259" max="270" width="12.375" style="161" customWidth="1"/>
    <col min="271" max="272" width="13.625" style="161" customWidth="1"/>
    <col min="273" max="276" width="13.75" style="161" customWidth="1"/>
    <col min="277" max="289" width="5.375" style="161" customWidth="1"/>
    <col min="290" max="290" width="6.375" style="161" customWidth="1"/>
    <col min="291" max="512" width="5.375" style="161"/>
    <col min="513" max="513" width="8.375" style="161" customWidth="1"/>
    <col min="514" max="514" width="24.625" style="161" customWidth="1"/>
    <col min="515" max="526" width="12.375" style="161" customWidth="1"/>
    <col min="527" max="528" width="13.625" style="161" customWidth="1"/>
    <col min="529" max="532" width="13.75" style="161" customWidth="1"/>
    <col min="533" max="545" width="5.375" style="161" customWidth="1"/>
    <col min="546" max="546" width="6.375" style="161" customWidth="1"/>
    <col min="547" max="768" width="5.375" style="161"/>
    <col min="769" max="769" width="8.375" style="161" customWidth="1"/>
    <col min="770" max="770" width="24.625" style="161" customWidth="1"/>
    <col min="771" max="782" width="12.375" style="161" customWidth="1"/>
    <col min="783" max="784" width="13.625" style="161" customWidth="1"/>
    <col min="785" max="788" width="13.75" style="161" customWidth="1"/>
    <col min="789" max="801" width="5.375" style="161" customWidth="1"/>
    <col min="802" max="802" width="6.375" style="161" customWidth="1"/>
    <col min="803" max="1024" width="5.375" style="161"/>
    <col min="1025" max="1025" width="8.375" style="161" customWidth="1"/>
    <col min="1026" max="1026" width="24.625" style="161" customWidth="1"/>
    <col min="1027" max="1038" width="12.375" style="161" customWidth="1"/>
    <col min="1039" max="1040" width="13.625" style="161" customWidth="1"/>
    <col min="1041" max="1044" width="13.75" style="161" customWidth="1"/>
    <col min="1045" max="1057" width="5.375" style="161" customWidth="1"/>
    <col min="1058" max="1058" width="6.375" style="161" customWidth="1"/>
    <col min="1059" max="1280" width="5.375" style="161"/>
    <col min="1281" max="1281" width="8.375" style="161" customWidth="1"/>
    <col min="1282" max="1282" width="24.625" style="161" customWidth="1"/>
    <col min="1283" max="1294" width="12.375" style="161" customWidth="1"/>
    <col min="1295" max="1296" width="13.625" style="161" customWidth="1"/>
    <col min="1297" max="1300" width="13.75" style="161" customWidth="1"/>
    <col min="1301" max="1313" width="5.375" style="161" customWidth="1"/>
    <col min="1314" max="1314" width="6.375" style="161" customWidth="1"/>
    <col min="1315" max="1536" width="5.375" style="161"/>
    <col min="1537" max="1537" width="8.375" style="161" customWidth="1"/>
    <col min="1538" max="1538" width="24.625" style="161" customWidth="1"/>
    <col min="1539" max="1550" width="12.375" style="161" customWidth="1"/>
    <col min="1551" max="1552" width="13.625" style="161" customWidth="1"/>
    <col min="1553" max="1556" width="13.75" style="161" customWidth="1"/>
    <col min="1557" max="1569" width="5.375" style="161" customWidth="1"/>
    <col min="1570" max="1570" width="6.375" style="161" customWidth="1"/>
    <col min="1571" max="1792" width="5.375" style="161"/>
    <col min="1793" max="1793" width="8.375" style="161" customWidth="1"/>
    <col min="1794" max="1794" width="24.625" style="161" customWidth="1"/>
    <col min="1795" max="1806" width="12.375" style="161" customWidth="1"/>
    <col min="1807" max="1808" width="13.625" style="161" customWidth="1"/>
    <col min="1809" max="1812" width="13.75" style="161" customWidth="1"/>
    <col min="1813" max="1825" width="5.375" style="161" customWidth="1"/>
    <col min="1826" max="1826" width="6.375" style="161" customWidth="1"/>
    <col min="1827" max="2048" width="5.375" style="161"/>
    <col min="2049" max="2049" width="8.375" style="161" customWidth="1"/>
    <col min="2050" max="2050" width="24.625" style="161" customWidth="1"/>
    <col min="2051" max="2062" width="12.375" style="161" customWidth="1"/>
    <col min="2063" max="2064" width="13.625" style="161" customWidth="1"/>
    <col min="2065" max="2068" width="13.75" style="161" customWidth="1"/>
    <col min="2069" max="2081" width="5.375" style="161" customWidth="1"/>
    <col min="2082" max="2082" width="6.375" style="161" customWidth="1"/>
    <col min="2083" max="2304" width="5.375" style="161"/>
    <col min="2305" max="2305" width="8.375" style="161" customWidth="1"/>
    <col min="2306" max="2306" width="24.625" style="161" customWidth="1"/>
    <col min="2307" max="2318" width="12.375" style="161" customWidth="1"/>
    <col min="2319" max="2320" width="13.625" style="161" customWidth="1"/>
    <col min="2321" max="2324" width="13.75" style="161" customWidth="1"/>
    <col min="2325" max="2337" width="5.375" style="161" customWidth="1"/>
    <col min="2338" max="2338" width="6.375" style="161" customWidth="1"/>
    <col min="2339" max="2560" width="5.375" style="161"/>
    <col min="2561" max="2561" width="8.375" style="161" customWidth="1"/>
    <col min="2562" max="2562" width="24.625" style="161" customWidth="1"/>
    <col min="2563" max="2574" width="12.375" style="161" customWidth="1"/>
    <col min="2575" max="2576" width="13.625" style="161" customWidth="1"/>
    <col min="2577" max="2580" width="13.75" style="161" customWidth="1"/>
    <col min="2581" max="2593" width="5.375" style="161" customWidth="1"/>
    <col min="2594" max="2594" width="6.375" style="161" customWidth="1"/>
    <col min="2595" max="2816" width="5.375" style="161"/>
    <col min="2817" max="2817" width="8.375" style="161" customWidth="1"/>
    <col min="2818" max="2818" width="24.625" style="161" customWidth="1"/>
    <col min="2819" max="2830" width="12.375" style="161" customWidth="1"/>
    <col min="2831" max="2832" width="13.625" style="161" customWidth="1"/>
    <col min="2833" max="2836" width="13.75" style="161" customWidth="1"/>
    <col min="2837" max="2849" width="5.375" style="161" customWidth="1"/>
    <col min="2850" max="2850" width="6.375" style="161" customWidth="1"/>
    <col min="2851" max="3072" width="5.375" style="161"/>
    <col min="3073" max="3073" width="8.375" style="161" customWidth="1"/>
    <col min="3074" max="3074" width="24.625" style="161" customWidth="1"/>
    <col min="3075" max="3086" width="12.375" style="161" customWidth="1"/>
    <col min="3087" max="3088" width="13.625" style="161" customWidth="1"/>
    <col min="3089" max="3092" width="13.75" style="161" customWidth="1"/>
    <col min="3093" max="3105" width="5.375" style="161" customWidth="1"/>
    <col min="3106" max="3106" width="6.375" style="161" customWidth="1"/>
    <col min="3107" max="3328" width="5.375" style="161"/>
    <col min="3329" max="3329" width="8.375" style="161" customWidth="1"/>
    <col min="3330" max="3330" width="24.625" style="161" customWidth="1"/>
    <col min="3331" max="3342" width="12.375" style="161" customWidth="1"/>
    <col min="3343" max="3344" width="13.625" style="161" customWidth="1"/>
    <col min="3345" max="3348" width="13.75" style="161" customWidth="1"/>
    <col min="3349" max="3361" width="5.375" style="161" customWidth="1"/>
    <col min="3362" max="3362" width="6.375" style="161" customWidth="1"/>
    <col min="3363" max="3584" width="5.375" style="161"/>
    <col min="3585" max="3585" width="8.375" style="161" customWidth="1"/>
    <col min="3586" max="3586" width="24.625" style="161" customWidth="1"/>
    <col min="3587" max="3598" width="12.375" style="161" customWidth="1"/>
    <col min="3599" max="3600" width="13.625" style="161" customWidth="1"/>
    <col min="3601" max="3604" width="13.75" style="161" customWidth="1"/>
    <col min="3605" max="3617" width="5.375" style="161" customWidth="1"/>
    <col min="3618" max="3618" width="6.375" style="161" customWidth="1"/>
    <col min="3619" max="3840" width="5.375" style="161"/>
    <col min="3841" max="3841" width="8.375" style="161" customWidth="1"/>
    <col min="3842" max="3842" width="24.625" style="161" customWidth="1"/>
    <col min="3843" max="3854" width="12.375" style="161" customWidth="1"/>
    <col min="3855" max="3856" width="13.625" style="161" customWidth="1"/>
    <col min="3857" max="3860" width="13.75" style="161" customWidth="1"/>
    <col min="3861" max="3873" width="5.375" style="161" customWidth="1"/>
    <col min="3874" max="3874" width="6.375" style="161" customWidth="1"/>
    <col min="3875" max="4096" width="5.375" style="161"/>
    <col min="4097" max="4097" width="8.375" style="161" customWidth="1"/>
    <col min="4098" max="4098" width="24.625" style="161" customWidth="1"/>
    <col min="4099" max="4110" width="12.375" style="161" customWidth="1"/>
    <col min="4111" max="4112" width="13.625" style="161" customWidth="1"/>
    <col min="4113" max="4116" width="13.75" style="161" customWidth="1"/>
    <col min="4117" max="4129" width="5.375" style="161" customWidth="1"/>
    <col min="4130" max="4130" width="6.375" style="161" customWidth="1"/>
    <col min="4131" max="4352" width="5.375" style="161"/>
    <col min="4353" max="4353" width="8.375" style="161" customWidth="1"/>
    <col min="4354" max="4354" width="24.625" style="161" customWidth="1"/>
    <col min="4355" max="4366" width="12.375" style="161" customWidth="1"/>
    <col min="4367" max="4368" width="13.625" style="161" customWidth="1"/>
    <col min="4369" max="4372" width="13.75" style="161" customWidth="1"/>
    <col min="4373" max="4385" width="5.375" style="161" customWidth="1"/>
    <col min="4386" max="4386" width="6.375" style="161" customWidth="1"/>
    <col min="4387" max="4608" width="5.375" style="161"/>
    <col min="4609" max="4609" width="8.375" style="161" customWidth="1"/>
    <col min="4610" max="4610" width="24.625" style="161" customWidth="1"/>
    <col min="4611" max="4622" width="12.375" style="161" customWidth="1"/>
    <col min="4623" max="4624" width="13.625" style="161" customWidth="1"/>
    <col min="4625" max="4628" width="13.75" style="161" customWidth="1"/>
    <col min="4629" max="4641" width="5.375" style="161" customWidth="1"/>
    <col min="4642" max="4642" width="6.375" style="161" customWidth="1"/>
    <col min="4643" max="4864" width="5.375" style="161"/>
    <col min="4865" max="4865" width="8.375" style="161" customWidth="1"/>
    <col min="4866" max="4866" width="24.625" style="161" customWidth="1"/>
    <col min="4867" max="4878" width="12.375" style="161" customWidth="1"/>
    <col min="4879" max="4880" width="13.625" style="161" customWidth="1"/>
    <col min="4881" max="4884" width="13.75" style="161" customWidth="1"/>
    <col min="4885" max="4897" width="5.375" style="161" customWidth="1"/>
    <col min="4898" max="4898" width="6.375" style="161" customWidth="1"/>
    <col min="4899" max="5120" width="5.375" style="161"/>
    <col min="5121" max="5121" width="8.375" style="161" customWidth="1"/>
    <col min="5122" max="5122" width="24.625" style="161" customWidth="1"/>
    <col min="5123" max="5134" width="12.375" style="161" customWidth="1"/>
    <col min="5135" max="5136" width="13.625" style="161" customWidth="1"/>
    <col min="5137" max="5140" width="13.75" style="161" customWidth="1"/>
    <col min="5141" max="5153" width="5.375" style="161" customWidth="1"/>
    <col min="5154" max="5154" width="6.375" style="161" customWidth="1"/>
    <col min="5155" max="5376" width="5.375" style="161"/>
    <col min="5377" max="5377" width="8.375" style="161" customWidth="1"/>
    <col min="5378" max="5378" width="24.625" style="161" customWidth="1"/>
    <col min="5379" max="5390" width="12.375" style="161" customWidth="1"/>
    <col min="5391" max="5392" width="13.625" style="161" customWidth="1"/>
    <col min="5393" max="5396" width="13.75" style="161" customWidth="1"/>
    <col min="5397" max="5409" width="5.375" style="161" customWidth="1"/>
    <col min="5410" max="5410" width="6.375" style="161" customWidth="1"/>
    <col min="5411" max="5632" width="5.375" style="161"/>
    <col min="5633" max="5633" width="8.375" style="161" customWidth="1"/>
    <col min="5634" max="5634" width="24.625" style="161" customWidth="1"/>
    <col min="5635" max="5646" width="12.375" style="161" customWidth="1"/>
    <col min="5647" max="5648" width="13.625" style="161" customWidth="1"/>
    <col min="5649" max="5652" width="13.75" style="161" customWidth="1"/>
    <col min="5653" max="5665" width="5.375" style="161" customWidth="1"/>
    <col min="5666" max="5666" width="6.375" style="161" customWidth="1"/>
    <col min="5667" max="5888" width="5.375" style="161"/>
    <col min="5889" max="5889" width="8.375" style="161" customWidth="1"/>
    <col min="5890" max="5890" width="24.625" style="161" customWidth="1"/>
    <col min="5891" max="5902" width="12.375" style="161" customWidth="1"/>
    <col min="5903" max="5904" width="13.625" style="161" customWidth="1"/>
    <col min="5905" max="5908" width="13.75" style="161" customWidth="1"/>
    <col min="5909" max="5921" width="5.375" style="161" customWidth="1"/>
    <col min="5922" max="5922" width="6.375" style="161" customWidth="1"/>
    <col min="5923" max="6144" width="5.375" style="161"/>
    <col min="6145" max="6145" width="8.375" style="161" customWidth="1"/>
    <col min="6146" max="6146" width="24.625" style="161" customWidth="1"/>
    <col min="6147" max="6158" width="12.375" style="161" customWidth="1"/>
    <col min="6159" max="6160" width="13.625" style="161" customWidth="1"/>
    <col min="6161" max="6164" width="13.75" style="161" customWidth="1"/>
    <col min="6165" max="6177" width="5.375" style="161" customWidth="1"/>
    <col min="6178" max="6178" width="6.375" style="161" customWidth="1"/>
    <col min="6179" max="6400" width="5.375" style="161"/>
    <col min="6401" max="6401" width="8.375" style="161" customWidth="1"/>
    <col min="6402" max="6402" width="24.625" style="161" customWidth="1"/>
    <col min="6403" max="6414" width="12.375" style="161" customWidth="1"/>
    <col min="6415" max="6416" width="13.625" style="161" customWidth="1"/>
    <col min="6417" max="6420" width="13.75" style="161" customWidth="1"/>
    <col min="6421" max="6433" width="5.375" style="161" customWidth="1"/>
    <col min="6434" max="6434" width="6.375" style="161" customWidth="1"/>
    <col min="6435" max="6656" width="5.375" style="161"/>
    <col min="6657" max="6657" width="8.375" style="161" customWidth="1"/>
    <col min="6658" max="6658" width="24.625" style="161" customWidth="1"/>
    <col min="6659" max="6670" width="12.375" style="161" customWidth="1"/>
    <col min="6671" max="6672" width="13.625" style="161" customWidth="1"/>
    <col min="6673" max="6676" width="13.75" style="161" customWidth="1"/>
    <col min="6677" max="6689" width="5.375" style="161" customWidth="1"/>
    <col min="6690" max="6690" width="6.375" style="161" customWidth="1"/>
    <col min="6691" max="6912" width="5.375" style="161"/>
    <col min="6913" max="6913" width="8.375" style="161" customWidth="1"/>
    <col min="6914" max="6914" width="24.625" style="161" customWidth="1"/>
    <col min="6915" max="6926" width="12.375" style="161" customWidth="1"/>
    <col min="6927" max="6928" width="13.625" style="161" customWidth="1"/>
    <col min="6929" max="6932" width="13.75" style="161" customWidth="1"/>
    <col min="6933" max="6945" width="5.375" style="161" customWidth="1"/>
    <col min="6946" max="6946" width="6.375" style="161" customWidth="1"/>
    <col min="6947" max="7168" width="5.375" style="161"/>
    <col min="7169" max="7169" width="8.375" style="161" customWidth="1"/>
    <col min="7170" max="7170" width="24.625" style="161" customWidth="1"/>
    <col min="7171" max="7182" width="12.375" style="161" customWidth="1"/>
    <col min="7183" max="7184" width="13.625" style="161" customWidth="1"/>
    <col min="7185" max="7188" width="13.75" style="161" customWidth="1"/>
    <col min="7189" max="7201" width="5.375" style="161" customWidth="1"/>
    <col min="7202" max="7202" width="6.375" style="161" customWidth="1"/>
    <col min="7203" max="7424" width="5.375" style="161"/>
    <col min="7425" max="7425" width="8.375" style="161" customWidth="1"/>
    <col min="7426" max="7426" width="24.625" style="161" customWidth="1"/>
    <col min="7427" max="7438" width="12.375" style="161" customWidth="1"/>
    <col min="7439" max="7440" width="13.625" style="161" customWidth="1"/>
    <col min="7441" max="7444" width="13.75" style="161" customWidth="1"/>
    <col min="7445" max="7457" width="5.375" style="161" customWidth="1"/>
    <col min="7458" max="7458" width="6.375" style="161" customWidth="1"/>
    <col min="7459" max="7680" width="5.375" style="161"/>
    <col min="7681" max="7681" width="8.375" style="161" customWidth="1"/>
    <col min="7682" max="7682" width="24.625" style="161" customWidth="1"/>
    <col min="7683" max="7694" width="12.375" style="161" customWidth="1"/>
    <col min="7695" max="7696" width="13.625" style="161" customWidth="1"/>
    <col min="7697" max="7700" width="13.75" style="161" customWidth="1"/>
    <col min="7701" max="7713" width="5.375" style="161" customWidth="1"/>
    <col min="7714" max="7714" width="6.375" style="161" customWidth="1"/>
    <col min="7715" max="7936" width="5.375" style="161"/>
    <col min="7937" max="7937" width="8.375" style="161" customWidth="1"/>
    <col min="7938" max="7938" width="24.625" style="161" customWidth="1"/>
    <col min="7939" max="7950" width="12.375" style="161" customWidth="1"/>
    <col min="7951" max="7952" width="13.625" style="161" customWidth="1"/>
    <col min="7953" max="7956" width="13.75" style="161" customWidth="1"/>
    <col min="7957" max="7969" width="5.375" style="161" customWidth="1"/>
    <col min="7970" max="7970" width="6.375" style="161" customWidth="1"/>
    <col min="7971" max="8192" width="5.375" style="161"/>
    <col min="8193" max="8193" width="8.375" style="161" customWidth="1"/>
    <col min="8194" max="8194" width="24.625" style="161" customWidth="1"/>
    <col min="8195" max="8206" width="12.375" style="161" customWidth="1"/>
    <col min="8207" max="8208" width="13.625" style="161" customWidth="1"/>
    <col min="8209" max="8212" width="13.75" style="161" customWidth="1"/>
    <col min="8213" max="8225" width="5.375" style="161" customWidth="1"/>
    <col min="8226" max="8226" width="6.375" style="161" customWidth="1"/>
    <col min="8227" max="8448" width="5.375" style="161"/>
    <col min="8449" max="8449" width="8.375" style="161" customWidth="1"/>
    <col min="8450" max="8450" width="24.625" style="161" customWidth="1"/>
    <col min="8451" max="8462" width="12.375" style="161" customWidth="1"/>
    <col min="8463" max="8464" width="13.625" style="161" customWidth="1"/>
    <col min="8465" max="8468" width="13.75" style="161" customWidth="1"/>
    <col min="8469" max="8481" width="5.375" style="161" customWidth="1"/>
    <col min="8482" max="8482" width="6.375" style="161" customWidth="1"/>
    <col min="8483" max="8704" width="5.375" style="161"/>
    <col min="8705" max="8705" width="8.375" style="161" customWidth="1"/>
    <col min="8706" max="8706" width="24.625" style="161" customWidth="1"/>
    <col min="8707" max="8718" width="12.375" style="161" customWidth="1"/>
    <col min="8719" max="8720" width="13.625" style="161" customWidth="1"/>
    <col min="8721" max="8724" width="13.75" style="161" customWidth="1"/>
    <col min="8725" max="8737" width="5.375" style="161" customWidth="1"/>
    <col min="8738" max="8738" width="6.375" style="161" customWidth="1"/>
    <col min="8739" max="8960" width="5.375" style="161"/>
    <col min="8961" max="8961" width="8.375" style="161" customWidth="1"/>
    <col min="8962" max="8962" width="24.625" style="161" customWidth="1"/>
    <col min="8963" max="8974" width="12.375" style="161" customWidth="1"/>
    <col min="8975" max="8976" width="13.625" style="161" customWidth="1"/>
    <col min="8977" max="8980" width="13.75" style="161" customWidth="1"/>
    <col min="8981" max="8993" width="5.375" style="161" customWidth="1"/>
    <col min="8994" max="8994" width="6.375" style="161" customWidth="1"/>
    <col min="8995" max="9216" width="5.375" style="161"/>
    <col min="9217" max="9217" width="8.375" style="161" customWidth="1"/>
    <col min="9218" max="9218" width="24.625" style="161" customWidth="1"/>
    <col min="9219" max="9230" width="12.375" style="161" customWidth="1"/>
    <col min="9231" max="9232" width="13.625" style="161" customWidth="1"/>
    <col min="9233" max="9236" width="13.75" style="161" customWidth="1"/>
    <col min="9237" max="9249" width="5.375" style="161" customWidth="1"/>
    <col min="9250" max="9250" width="6.375" style="161" customWidth="1"/>
    <col min="9251" max="9472" width="5.375" style="161"/>
    <col min="9473" max="9473" width="8.375" style="161" customWidth="1"/>
    <col min="9474" max="9474" width="24.625" style="161" customWidth="1"/>
    <col min="9475" max="9486" width="12.375" style="161" customWidth="1"/>
    <col min="9487" max="9488" width="13.625" style="161" customWidth="1"/>
    <col min="9489" max="9492" width="13.75" style="161" customWidth="1"/>
    <col min="9493" max="9505" width="5.375" style="161" customWidth="1"/>
    <col min="9506" max="9506" width="6.375" style="161" customWidth="1"/>
    <col min="9507" max="9728" width="5.375" style="161"/>
    <col min="9729" max="9729" width="8.375" style="161" customWidth="1"/>
    <col min="9730" max="9730" width="24.625" style="161" customWidth="1"/>
    <col min="9731" max="9742" width="12.375" style="161" customWidth="1"/>
    <col min="9743" max="9744" width="13.625" style="161" customWidth="1"/>
    <col min="9745" max="9748" width="13.75" style="161" customWidth="1"/>
    <col min="9749" max="9761" width="5.375" style="161" customWidth="1"/>
    <col min="9762" max="9762" width="6.375" style="161" customWidth="1"/>
    <col min="9763" max="9984" width="5.375" style="161"/>
    <col min="9985" max="9985" width="8.375" style="161" customWidth="1"/>
    <col min="9986" max="9986" width="24.625" style="161" customWidth="1"/>
    <col min="9987" max="9998" width="12.375" style="161" customWidth="1"/>
    <col min="9999" max="10000" width="13.625" style="161" customWidth="1"/>
    <col min="10001" max="10004" width="13.75" style="161" customWidth="1"/>
    <col min="10005" max="10017" width="5.375" style="161" customWidth="1"/>
    <col min="10018" max="10018" width="6.375" style="161" customWidth="1"/>
    <col min="10019" max="10240" width="5.375" style="161"/>
    <col min="10241" max="10241" width="8.375" style="161" customWidth="1"/>
    <col min="10242" max="10242" width="24.625" style="161" customWidth="1"/>
    <col min="10243" max="10254" width="12.375" style="161" customWidth="1"/>
    <col min="10255" max="10256" width="13.625" style="161" customWidth="1"/>
    <col min="10257" max="10260" width="13.75" style="161" customWidth="1"/>
    <col min="10261" max="10273" width="5.375" style="161" customWidth="1"/>
    <col min="10274" max="10274" width="6.375" style="161" customWidth="1"/>
    <col min="10275" max="10496" width="5.375" style="161"/>
    <col min="10497" max="10497" width="8.375" style="161" customWidth="1"/>
    <col min="10498" max="10498" width="24.625" style="161" customWidth="1"/>
    <col min="10499" max="10510" width="12.375" style="161" customWidth="1"/>
    <col min="10511" max="10512" width="13.625" style="161" customWidth="1"/>
    <col min="10513" max="10516" width="13.75" style="161" customWidth="1"/>
    <col min="10517" max="10529" width="5.375" style="161" customWidth="1"/>
    <col min="10530" max="10530" width="6.375" style="161" customWidth="1"/>
    <col min="10531" max="10752" width="5.375" style="161"/>
    <col min="10753" max="10753" width="8.375" style="161" customWidth="1"/>
    <col min="10754" max="10754" width="24.625" style="161" customWidth="1"/>
    <col min="10755" max="10766" width="12.375" style="161" customWidth="1"/>
    <col min="10767" max="10768" width="13.625" style="161" customWidth="1"/>
    <col min="10769" max="10772" width="13.75" style="161" customWidth="1"/>
    <col min="10773" max="10785" width="5.375" style="161" customWidth="1"/>
    <col min="10786" max="10786" width="6.375" style="161" customWidth="1"/>
    <col min="10787" max="11008" width="5.375" style="161"/>
    <col min="11009" max="11009" width="8.375" style="161" customWidth="1"/>
    <col min="11010" max="11010" width="24.625" style="161" customWidth="1"/>
    <col min="11011" max="11022" width="12.375" style="161" customWidth="1"/>
    <col min="11023" max="11024" width="13.625" style="161" customWidth="1"/>
    <col min="11025" max="11028" width="13.75" style="161" customWidth="1"/>
    <col min="11029" max="11041" width="5.375" style="161" customWidth="1"/>
    <col min="11042" max="11042" width="6.375" style="161" customWidth="1"/>
    <col min="11043" max="11264" width="5.375" style="161"/>
    <col min="11265" max="11265" width="8.375" style="161" customWidth="1"/>
    <col min="11266" max="11266" width="24.625" style="161" customWidth="1"/>
    <col min="11267" max="11278" width="12.375" style="161" customWidth="1"/>
    <col min="11279" max="11280" width="13.625" style="161" customWidth="1"/>
    <col min="11281" max="11284" width="13.75" style="161" customWidth="1"/>
    <col min="11285" max="11297" width="5.375" style="161" customWidth="1"/>
    <col min="11298" max="11298" width="6.375" style="161" customWidth="1"/>
    <col min="11299" max="11520" width="5.375" style="161"/>
    <col min="11521" max="11521" width="8.375" style="161" customWidth="1"/>
    <col min="11522" max="11522" width="24.625" style="161" customWidth="1"/>
    <col min="11523" max="11534" width="12.375" style="161" customWidth="1"/>
    <col min="11535" max="11536" width="13.625" style="161" customWidth="1"/>
    <col min="11537" max="11540" width="13.75" style="161" customWidth="1"/>
    <col min="11541" max="11553" width="5.375" style="161" customWidth="1"/>
    <col min="11554" max="11554" width="6.375" style="161" customWidth="1"/>
    <col min="11555" max="11776" width="5.375" style="161"/>
    <col min="11777" max="11777" width="8.375" style="161" customWidth="1"/>
    <col min="11778" max="11778" width="24.625" style="161" customWidth="1"/>
    <col min="11779" max="11790" width="12.375" style="161" customWidth="1"/>
    <col min="11791" max="11792" width="13.625" style="161" customWidth="1"/>
    <col min="11793" max="11796" width="13.75" style="161" customWidth="1"/>
    <col min="11797" max="11809" width="5.375" style="161" customWidth="1"/>
    <col min="11810" max="11810" width="6.375" style="161" customWidth="1"/>
    <col min="11811" max="12032" width="5.375" style="161"/>
    <col min="12033" max="12033" width="8.375" style="161" customWidth="1"/>
    <col min="12034" max="12034" width="24.625" style="161" customWidth="1"/>
    <col min="12035" max="12046" width="12.375" style="161" customWidth="1"/>
    <col min="12047" max="12048" width="13.625" style="161" customWidth="1"/>
    <col min="12049" max="12052" width="13.75" style="161" customWidth="1"/>
    <col min="12053" max="12065" width="5.375" style="161" customWidth="1"/>
    <col min="12066" max="12066" width="6.375" style="161" customWidth="1"/>
    <col min="12067" max="12288" width="5.375" style="161"/>
    <col min="12289" max="12289" width="8.375" style="161" customWidth="1"/>
    <col min="12290" max="12290" width="24.625" style="161" customWidth="1"/>
    <col min="12291" max="12302" width="12.375" style="161" customWidth="1"/>
    <col min="12303" max="12304" width="13.625" style="161" customWidth="1"/>
    <col min="12305" max="12308" width="13.75" style="161" customWidth="1"/>
    <col min="12309" max="12321" width="5.375" style="161" customWidth="1"/>
    <col min="12322" max="12322" width="6.375" style="161" customWidth="1"/>
    <col min="12323" max="12544" width="5.375" style="161"/>
    <col min="12545" max="12545" width="8.375" style="161" customWidth="1"/>
    <col min="12546" max="12546" width="24.625" style="161" customWidth="1"/>
    <col min="12547" max="12558" width="12.375" style="161" customWidth="1"/>
    <col min="12559" max="12560" width="13.625" style="161" customWidth="1"/>
    <col min="12561" max="12564" width="13.75" style="161" customWidth="1"/>
    <col min="12565" max="12577" width="5.375" style="161" customWidth="1"/>
    <col min="12578" max="12578" width="6.375" style="161" customWidth="1"/>
    <col min="12579" max="12800" width="5.375" style="161"/>
    <col min="12801" max="12801" width="8.375" style="161" customWidth="1"/>
    <col min="12802" max="12802" width="24.625" style="161" customWidth="1"/>
    <col min="12803" max="12814" width="12.375" style="161" customWidth="1"/>
    <col min="12815" max="12816" width="13.625" style="161" customWidth="1"/>
    <col min="12817" max="12820" width="13.75" style="161" customWidth="1"/>
    <col min="12821" max="12833" width="5.375" style="161" customWidth="1"/>
    <col min="12834" max="12834" width="6.375" style="161" customWidth="1"/>
    <col min="12835" max="13056" width="5.375" style="161"/>
    <col min="13057" max="13057" width="8.375" style="161" customWidth="1"/>
    <col min="13058" max="13058" width="24.625" style="161" customWidth="1"/>
    <col min="13059" max="13070" width="12.375" style="161" customWidth="1"/>
    <col min="13071" max="13072" width="13.625" style="161" customWidth="1"/>
    <col min="13073" max="13076" width="13.75" style="161" customWidth="1"/>
    <col min="13077" max="13089" width="5.375" style="161" customWidth="1"/>
    <col min="13090" max="13090" width="6.375" style="161" customWidth="1"/>
    <col min="13091" max="13312" width="5.375" style="161"/>
    <col min="13313" max="13313" width="8.375" style="161" customWidth="1"/>
    <col min="13314" max="13314" width="24.625" style="161" customWidth="1"/>
    <col min="13315" max="13326" width="12.375" style="161" customWidth="1"/>
    <col min="13327" max="13328" width="13.625" style="161" customWidth="1"/>
    <col min="13329" max="13332" width="13.75" style="161" customWidth="1"/>
    <col min="13333" max="13345" width="5.375" style="161" customWidth="1"/>
    <col min="13346" max="13346" width="6.375" style="161" customWidth="1"/>
    <col min="13347" max="13568" width="5.375" style="161"/>
    <col min="13569" max="13569" width="8.375" style="161" customWidth="1"/>
    <col min="13570" max="13570" width="24.625" style="161" customWidth="1"/>
    <col min="13571" max="13582" width="12.375" style="161" customWidth="1"/>
    <col min="13583" max="13584" width="13.625" style="161" customWidth="1"/>
    <col min="13585" max="13588" width="13.75" style="161" customWidth="1"/>
    <col min="13589" max="13601" width="5.375" style="161" customWidth="1"/>
    <col min="13602" max="13602" width="6.375" style="161" customWidth="1"/>
    <col min="13603" max="13824" width="5.375" style="161"/>
    <col min="13825" max="13825" width="8.375" style="161" customWidth="1"/>
    <col min="13826" max="13826" width="24.625" style="161" customWidth="1"/>
    <col min="13827" max="13838" width="12.375" style="161" customWidth="1"/>
    <col min="13839" max="13840" width="13.625" style="161" customWidth="1"/>
    <col min="13841" max="13844" width="13.75" style="161" customWidth="1"/>
    <col min="13845" max="13857" width="5.375" style="161" customWidth="1"/>
    <col min="13858" max="13858" width="6.375" style="161" customWidth="1"/>
    <col min="13859" max="14080" width="5.375" style="161"/>
    <col min="14081" max="14081" width="8.375" style="161" customWidth="1"/>
    <col min="14082" max="14082" width="24.625" style="161" customWidth="1"/>
    <col min="14083" max="14094" width="12.375" style="161" customWidth="1"/>
    <col min="14095" max="14096" width="13.625" style="161" customWidth="1"/>
    <col min="14097" max="14100" width="13.75" style="161" customWidth="1"/>
    <col min="14101" max="14113" width="5.375" style="161" customWidth="1"/>
    <col min="14114" max="14114" width="6.375" style="161" customWidth="1"/>
    <col min="14115" max="14336" width="5.375" style="161"/>
    <col min="14337" max="14337" width="8.375" style="161" customWidth="1"/>
    <col min="14338" max="14338" width="24.625" style="161" customWidth="1"/>
    <col min="14339" max="14350" width="12.375" style="161" customWidth="1"/>
    <col min="14351" max="14352" width="13.625" style="161" customWidth="1"/>
    <col min="14353" max="14356" width="13.75" style="161" customWidth="1"/>
    <col min="14357" max="14369" width="5.375" style="161" customWidth="1"/>
    <col min="14370" max="14370" width="6.375" style="161" customWidth="1"/>
    <col min="14371" max="14592" width="5.375" style="161"/>
    <col min="14593" max="14593" width="8.375" style="161" customWidth="1"/>
    <col min="14594" max="14594" width="24.625" style="161" customWidth="1"/>
    <col min="14595" max="14606" width="12.375" style="161" customWidth="1"/>
    <col min="14607" max="14608" width="13.625" style="161" customWidth="1"/>
    <col min="14609" max="14612" width="13.75" style="161" customWidth="1"/>
    <col min="14613" max="14625" width="5.375" style="161" customWidth="1"/>
    <col min="14626" max="14626" width="6.375" style="161" customWidth="1"/>
    <col min="14627" max="14848" width="5.375" style="161"/>
    <col min="14849" max="14849" width="8.375" style="161" customWidth="1"/>
    <col min="14850" max="14850" width="24.625" style="161" customWidth="1"/>
    <col min="14851" max="14862" width="12.375" style="161" customWidth="1"/>
    <col min="14863" max="14864" width="13.625" style="161" customWidth="1"/>
    <col min="14865" max="14868" width="13.75" style="161" customWidth="1"/>
    <col min="14869" max="14881" width="5.375" style="161" customWidth="1"/>
    <col min="14882" max="14882" width="6.375" style="161" customWidth="1"/>
    <col min="14883" max="15104" width="5.375" style="161"/>
    <col min="15105" max="15105" width="8.375" style="161" customWidth="1"/>
    <col min="15106" max="15106" width="24.625" style="161" customWidth="1"/>
    <col min="15107" max="15118" width="12.375" style="161" customWidth="1"/>
    <col min="15119" max="15120" width="13.625" style="161" customWidth="1"/>
    <col min="15121" max="15124" width="13.75" style="161" customWidth="1"/>
    <col min="15125" max="15137" width="5.375" style="161" customWidth="1"/>
    <col min="15138" max="15138" width="6.375" style="161" customWidth="1"/>
    <col min="15139" max="15360" width="5.375" style="161"/>
    <col min="15361" max="15361" width="8.375" style="161" customWidth="1"/>
    <col min="15362" max="15362" width="24.625" style="161" customWidth="1"/>
    <col min="15363" max="15374" width="12.375" style="161" customWidth="1"/>
    <col min="15375" max="15376" width="13.625" style="161" customWidth="1"/>
    <col min="15377" max="15380" width="13.75" style="161" customWidth="1"/>
    <col min="15381" max="15393" width="5.375" style="161" customWidth="1"/>
    <col min="15394" max="15394" width="6.375" style="161" customWidth="1"/>
    <col min="15395" max="15616" width="5.375" style="161"/>
    <col min="15617" max="15617" width="8.375" style="161" customWidth="1"/>
    <col min="15618" max="15618" width="24.625" style="161" customWidth="1"/>
    <col min="15619" max="15630" width="12.375" style="161" customWidth="1"/>
    <col min="15631" max="15632" width="13.625" style="161" customWidth="1"/>
    <col min="15633" max="15636" width="13.75" style="161" customWidth="1"/>
    <col min="15637" max="15649" width="5.375" style="161" customWidth="1"/>
    <col min="15650" max="15650" width="6.375" style="161" customWidth="1"/>
    <col min="15651" max="15872" width="5.375" style="161"/>
    <col min="15873" max="15873" width="8.375" style="161" customWidth="1"/>
    <col min="15874" max="15874" width="24.625" style="161" customWidth="1"/>
    <col min="15875" max="15886" width="12.375" style="161" customWidth="1"/>
    <col min="15887" max="15888" width="13.625" style="161" customWidth="1"/>
    <col min="15889" max="15892" width="13.75" style="161" customWidth="1"/>
    <col min="15893" max="15905" width="5.375" style="161" customWidth="1"/>
    <col min="15906" max="15906" width="6.375" style="161" customWidth="1"/>
    <col min="15907" max="16128" width="5.375" style="161"/>
    <col min="16129" max="16129" width="8.375" style="161" customWidth="1"/>
    <col min="16130" max="16130" width="24.625" style="161" customWidth="1"/>
    <col min="16131" max="16142" width="12.375" style="161" customWidth="1"/>
    <col min="16143" max="16144" width="13.625" style="161" customWidth="1"/>
    <col min="16145" max="16148" width="13.75" style="161" customWidth="1"/>
    <col min="16149" max="16161" width="5.375" style="161" customWidth="1"/>
    <col min="16162" max="16162" width="6.375" style="161" customWidth="1"/>
    <col min="16163" max="16384" width="5.375" style="161"/>
  </cols>
  <sheetData>
    <row r="1" spans="1:33" ht="23.25" customHeight="1">
      <c r="A1" s="688" t="s">
        <v>155</v>
      </c>
      <c r="B1" s="689"/>
      <c r="C1" s="160"/>
      <c r="T1" s="261" t="s">
        <v>1</v>
      </c>
    </row>
    <row r="2" spans="1:33" ht="23.25" customHeight="1">
      <c r="A2" s="8"/>
      <c r="B2" s="163"/>
      <c r="D2" s="690" t="s">
        <v>200</v>
      </c>
      <c r="E2" s="690"/>
      <c r="F2" s="690"/>
      <c r="G2" s="690"/>
      <c r="H2" s="690"/>
      <c r="I2" s="691"/>
      <c r="J2" s="691"/>
      <c r="K2" s="691"/>
      <c r="L2" s="691"/>
      <c r="M2" s="691"/>
      <c r="N2" s="691"/>
      <c r="O2" s="691"/>
      <c r="P2" s="691"/>
      <c r="T2" s="692"/>
    </row>
    <row r="3" spans="1:33" ht="23.25" customHeight="1">
      <c r="A3" s="8"/>
      <c r="B3" s="163"/>
      <c r="D3" s="691"/>
      <c r="E3" s="691"/>
      <c r="F3" s="691"/>
      <c r="G3" s="691"/>
      <c r="H3" s="691"/>
      <c r="I3" s="691"/>
      <c r="J3" s="691"/>
      <c r="K3" s="691"/>
      <c r="L3" s="691"/>
      <c r="M3" s="691"/>
      <c r="N3" s="691"/>
      <c r="O3" s="691"/>
      <c r="P3" s="691"/>
      <c r="T3" s="693"/>
    </row>
    <row r="4" spans="1:33" ht="8.25" customHeight="1">
      <c r="I4" s="164"/>
    </row>
    <row r="5" spans="1:33" ht="23.25" customHeight="1">
      <c r="A5" s="4"/>
      <c r="B5" s="4"/>
      <c r="C5" s="4"/>
      <c r="D5" s="4"/>
      <c r="E5" s="4"/>
      <c r="F5" s="4"/>
      <c r="G5" s="8"/>
      <c r="H5" s="8"/>
      <c r="I5" s="164"/>
      <c r="J5" s="409" t="s">
        <v>2</v>
      </c>
      <c r="K5" s="409"/>
      <c r="L5" s="409"/>
      <c r="M5" s="694"/>
      <c r="N5" s="695"/>
      <c r="O5" s="695"/>
      <c r="P5" s="688" t="s">
        <v>3</v>
      </c>
      <c r="Q5" s="689"/>
      <c r="R5" s="696"/>
      <c r="S5" s="696"/>
      <c r="T5" s="696"/>
      <c r="AE5" s="165"/>
    </row>
    <row r="6" spans="1:33" ht="23.25" customHeight="1">
      <c r="A6" s="4"/>
      <c r="C6" s="4"/>
      <c r="D6" s="4"/>
      <c r="E6" s="4"/>
      <c r="F6" s="4"/>
      <c r="G6" s="8"/>
      <c r="H6" s="8"/>
      <c r="I6" s="164"/>
      <c r="J6" s="257"/>
      <c r="K6" s="257"/>
      <c r="L6" s="257"/>
      <c r="M6" s="165"/>
      <c r="N6" s="165"/>
      <c r="O6" s="165"/>
      <c r="P6" s="257"/>
      <c r="Q6" s="257"/>
      <c r="R6" s="165"/>
      <c r="S6" s="165"/>
      <c r="T6" s="165"/>
      <c r="AE6" s="165"/>
    </row>
    <row r="7" spans="1:33" ht="23.25" customHeight="1">
      <c r="A7" s="4"/>
      <c r="B7" s="260" t="s">
        <v>156</v>
      </c>
      <c r="C7" s="260" t="s">
        <v>196</v>
      </c>
      <c r="D7" s="4"/>
      <c r="E7" s="4"/>
      <c r="F7" s="257"/>
      <c r="G7" s="257"/>
      <c r="H7" s="257"/>
      <c r="I7" s="257"/>
      <c r="J7" s="257"/>
      <c r="K7" s="257"/>
      <c r="L7" s="257"/>
      <c r="M7" s="165"/>
      <c r="N7" s="165"/>
      <c r="O7" s="165"/>
      <c r="P7" s="257"/>
      <c r="Q7" s="257"/>
      <c r="R7" s="165"/>
      <c r="S7" s="165"/>
      <c r="T7" s="165"/>
      <c r="AE7" s="165"/>
    </row>
    <row r="8" spans="1:33" ht="23.25" customHeight="1">
      <c r="A8" s="4"/>
      <c r="B8" s="260" t="s">
        <v>195</v>
      </c>
      <c r="C8" s="95">
        <f>'【年集計表（まとめ）】'!D9</f>
        <v>0</v>
      </c>
      <c r="D8" s="4"/>
      <c r="E8" s="4"/>
      <c r="F8" s="257"/>
      <c r="G8" s="257"/>
      <c r="H8" s="257"/>
      <c r="I8" s="257"/>
      <c r="J8" s="257"/>
      <c r="AG8" s="163"/>
    </row>
    <row r="9" spans="1:33" ht="23.25" hidden="1" customHeight="1">
      <c r="A9" s="4"/>
      <c r="B9" s="257"/>
      <c r="C9" s="257"/>
      <c r="D9" s="4"/>
      <c r="E9" s="4"/>
      <c r="F9" s="257"/>
      <c r="G9" s="257"/>
      <c r="H9" s="257"/>
      <c r="I9" s="257"/>
      <c r="J9" s="257"/>
      <c r="AG9" s="163"/>
    </row>
    <row r="10" spans="1:33" ht="23.25" hidden="1" customHeight="1">
      <c r="A10" s="4"/>
      <c r="B10" s="257"/>
      <c r="C10" s="257"/>
      <c r="D10" s="4"/>
      <c r="E10" s="4"/>
      <c r="AG10" s="163"/>
    </row>
    <row r="11" spans="1:33" ht="23.25" hidden="1" customHeight="1">
      <c r="A11" s="4"/>
      <c r="B11" s="257"/>
      <c r="C11" s="257"/>
      <c r="D11" s="4"/>
      <c r="E11" s="4"/>
      <c r="F11" s="8"/>
      <c r="G11" s="4"/>
      <c r="H11" s="4"/>
      <c r="AG11" s="163"/>
    </row>
    <row r="12" spans="1:33" s="169" customFormat="1" ht="23.25" customHeight="1" thickBot="1">
      <c r="A12" s="4"/>
      <c r="B12" s="4"/>
      <c r="C12" s="4"/>
      <c r="AG12" s="170"/>
    </row>
    <row r="13" spans="1:33" ht="26.25" customHeight="1" thickBot="1">
      <c r="A13" s="699" t="s">
        <v>189</v>
      </c>
      <c r="B13" s="656"/>
      <c r="C13" s="666"/>
      <c r="D13" s="667"/>
      <c r="E13" s="680" t="s">
        <v>182</v>
      </c>
      <c r="F13" s="681"/>
      <c r="G13" s="680" t="s">
        <v>183</v>
      </c>
      <c r="H13" s="681"/>
      <c r="I13" s="680" t="s">
        <v>184</v>
      </c>
      <c r="J13" s="681"/>
      <c r="K13" s="666"/>
      <c r="L13" s="667"/>
      <c r="M13" s="666"/>
      <c r="N13" s="667"/>
      <c r="O13" s="666"/>
      <c r="P13" s="667"/>
      <c r="Q13" s="648" t="s">
        <v>187</v>
      </c>
      <c r="R13" s="648"/>
      <c r="S13" s="674" t="s">
        <v>188</v>
      </c>
      <c r="T13" s="674"/>
    </row>
    <row r="14" spans="1:33" ht="26.25" customHeight="1" thickBot="1">
      <c r="A14" s="700"/>
      <c r="B14" s="659"/>
      <c r="C14" s="172"/>
      <c r="D14" s="172"/>
      <c r="E14" s="171" t="s">
        <v>37</v>
      </c>
      <c r="F14" s="171" t="s">
        <v>162</v>
      </c>
      <c r="G14" s="171" t="s">
        <v>37</v>
      </c>
      <c r="H14" s="171" t="s">
        <v>162</v>
      </c>
      <c r="I14" s="171" t="s">
        <v>37</v>
      </c>
      <c r="J14" s="171" t="s">
        <v>162</v>
      </c>
      <c r="K14" s="172"/>
      <c r="L14" s="172"/>
      <c r="M14" s="172"/>
      <c r="N14" s="172"/>
      <c r="O14" s="172"/>
      <c r="P14" s="172"/>
      <c r="Q14" s="171" t="s">
        <v>37</v>
      </c>
      <c r="R14" s="171" t="s">
        <v>162</v>
      </c>
      <c r="S14" s="286" t="s">
        <v>163</v>
      </c>
      <c r="T14" s="286" t="s">
        <v>164</v>
      </c>
    </row>
    <row r="15" spans="1:33" ht="26.25" customHeight="1">
      <c r="A15" s="705" t="s">
        <v>165</v>
      </c>
      <c r="B15" s="185" t="s">
        <v>166</v>
      </c>
      <c r="C15" s="173"/>
      <c r="D15" s="173"/>
      <c r="E15" s="173"/>
      <c r="F15" s="173"/>
      <c r="G15" s="173"/>
      <c r="H15" s="173"/>
      <c r="I15" s="173"/>
      <c r="J15" s="173"/>
      <c r="K15" s="186"/>
      <c r="L15" s="186"/>
      <c r="M15" s="186"/>
      <c r="N15" s="186"/>
      <c r="O15" s="186"/>
      <c r="P15" s="186"/>
      <c r="Q15" s="186"/>
      <c r="R15" s="187"/>
      <c r="S15" s="294"/>
      <c r="T15" s="295"/>
    </row>
    <row r="16" spans="1:33" ht="26.25" customHeight="1">
      <c r="A16" s="706"/>
      <c r="B16" s="188" t="s">
        <v>167</v>
      </c>
      <c r="C16" s="175"/>
      <c r="D16" s="175"/>
      <c r="E16" s="175"/>
      <c r="F16" s="175"/>
      <c r="G16" s="175"/>
      <c r="H16" s="175"/>
      <c r="I16" s="175"/>
      <c r="J16" s="175"/>
      <c r="K16" s="189"/>
      <c r="L16" s="189"/>
      <c r="M16" s="189"/>
      <c r="N16" s="189"/>
      <c r="O16" s="189"/>
      <c r="P16" s="189"/>
      <c r="Q16" s="189"/>
      <c r="R16" s="190"/>
      <c r="S16" s="296"/>
      <c r="T16" s="297"/>
    </row>
    <row r="17" spans="1:34" ht="26.25" customHeight="1" thickBot="1">
      <c r="A17" s="706"/>
      <c r="B17" s="345" t="s">
        <v>168</v>
      </c>
      <c r="C17" s="346"/>
      <c r="D17" s="346"/>
      <c r="E17" s="346"/>
      <c r="F17" s="346"/>
      <c r="G17" s="346"/>
      <c r="H17" s="346"/>
      <c r="I17" s="346"/>
      <c r="J17" s="346"/>
      <c r="K17" s="347"/>
      <c r="L17" s="347"/>
      <c r="M17" s="347"/>
      <c r="N17" s="347"/>
      <c r="O17" s="347"/>
      <c r="P17" s="347"/>
      <c r="Q17" s="347"/>
      <c r="R17" s="348"/>
      <c r="S17" s="356"/>
      <c r="T17" s="357"/>
    </row>
    <row r="18" spans="1:34" ht="26.25" customHeight="1" thickTop="1" thickBot="1">
      <c r="A18" s="707"/>
      <c r="B18" s="338" t="s">
        <v>169</v>
      </c>
      <c r="C18" s="339"/>
      <c r="D18" s="340"/>
      <c r="E18" s="339"/>
      <c r="F18" s="340"/>
      <c r="G18" s="340"/>
      <c r="H18" s="340"/>
      <c r="I18" s="340"/>
      <c r="J18" s="340"/>
      <c r="K18" s="341"/>
      <c r="L18" s="342"/>
      <c r="M18" s="341"/>
      <c r="N18" s="342"/>
      <c r="O18" s="341"/>
      <c r="P18" s="342"/>
      <c r="Q18" s="342"/>
      <c r="R18" s="343"/>
      <c r="S18" s="291"/>
      <c r="T18" s="355"/>
    </row>
    <row r="19" spans="1:34" ht="26.25" customHeight="1" thickBot="1">
      <c r="A19" s="713" t="s">
        <v>170</v>
      </c>
      <c r="B19" s="685"/>
      <c r="C19" s="640"/>
      <c r="D19" s="179"/>
      <c r="E19" s="676"/>
      <c r="F19" s="259">
        <f>【4月】月集計表!$AW$63</f>
        <v>0</v>
      </c>
      <c r="G19" s="676"/>
      <c r="H19" s="259">
        <f>【5月】月集計表!$AW$63</f>
        <v>0</v>
      </c>
      <c r="I19" s="676"/>
      <c r="J19" s="259">
        <f>【6月】月集計表!$AW$63</f>
        <v>0</v>
      </c>
      <c r="K19" s="640"/>
      <c r="L19" s="179"/>
      <c r="M19" s="640"/>
      <c r="N19" s="179"/>
      <c r="O19" s="640"/>
      <c r="P19" s="179"/>
      <c r="Q19" s="710"/>
      <c r="R19" s="259">
        <f>SUM(F19,H19,J19)</f>
        <v>0</v>
      </c>
      <c r="S19" s="651"/>
      <c r="T19" s="292">
        <f>R19</f>
        <v>0</v>
      </c>
    </row>
    <row r="20" spans="1:34" ht="26.25" customHeight="1" thickBot="1">
      <c r="A20" s="714" t="s">
        <v>171</v>
      </c>
      <c r="B20" s="687"/>
      <c r="C20" s="640"/>
      <c r="D20" s="175"/>
      <c r="E20" s="676"/>
      <c r="F20" s="258">
        <f>ROUNDDOWN(F19*0.052,0)</f>
        <v>0</v>
      </c>
      <c r="G20" s="676"/>
      <c r="H20" s="258">
        <f>ROUNDDOWN(H19*0.052,0)</f>
        <v>0</v>
      </c>
      <c r="I20" s="676"/>
      <c r="J20" s="258">
        <f>ROUNDDOWN(J19*0.052,0)</f>
        <v>0</v>
      </c>
      <c r="K20" s="640"/>
      <c r="L20" s="175"/>
      <c r="M20" s="640"/>
      <c r="N20" s="175"/>
      <c r="O20" s="640"/>
      <c r="P20" s="175"/>
      <c r="Q20" s="676"/>
      <c r="R20" s="258">
        <f>SUM(F20,H20,J20)</f>
        <v>0</v>
      </c>
      <c r="S20" s="652"/>
      <c r="T20" s="293">
        <f>R20</f>
        <v>0</v>
      </c>
    </row>
    <row r="21" spans="1:34" ht="26.25" customHeight="1" thickBot="1">
      <c r="A21" s="722"/>
      <c r="B21" s="723"/>
      <c r="C21" s="640"/>
      <c r="D21" s="175"/>
      <c r="E21" s="676"/>
      <c r="F21" s="189"/>
      <c r="G21" s="676"/>
      <c r="H21" s="189"/>
      <c r="I21" s="676"/>
      <c r="J21" s="189"/>
      <c r="K21" s="640"/>
      <c r="L21" s="175"/>
      <c r="M21" s="640"/>
      <c r="N21" s="175"/>
      <c r="O21" s="640"/>
      <c r="P21" s="175"/>
      <c r="Q21" s="676"/>
      <c r="R21" s="189"/>
      <c r="S21" s="652"/>
      <c r="T21" s="298"/>
    </row>
    <row r="22" spans="1:34" ht="26.25" customHeight="1" thickBot="1">
      <c r="A22" s="722" t="s">
        <v>172</v>
      </c>
      <c r="B22" s="723"/>
      <c r="C22" s="640"/>
      <c r="D22" s="175"/>
      <c r="E22" s="676"/>
      <c r="F22" s="189"/>
      <c r="G22" s="676"/>
      <c r="H22" s="189"/>
      <c r="I22" s="676"/>
      <c r="J22" s="189"/>
      <c r="K22" s="640"/>
      <c r="L22" s="175"/>
      <c r="M22" s="640"/>
      <c r="N22" s="175"/>
      <c r="O22" s="640"/>
      <c r="P22" s="175"/>
      <c r="Q22" s="676"/>
      <c r="R22" s="189"/>
      <c r="S22" s="652"/>
      <c r="T22" s="298"/>
    </row>
    <row r="23" spans="1:34" ht="26.25" customHeight="1" thickBot="1">
      <c r="A23" s="722" t="s">
        <v>173</v>
      </c>
      <c r="B23" s="723"/>
      <c r="C23" s="640"/>
      <c r="D23" s="175"/>
      <c r="E23" s="676"/>
      <c r="F23" s="189"/>
      <c r="G23" s="676"/>
      <c r="H23" s="189"/>
      <c r="I23" s="676"/>
      <c r="J23" s="189"/>
      <c r="K23" s="640"/>
      <c r="L23" s="175"/>
      <c r="M23" s="640"/>
      <c r="N23" s="175"/>
      <c r="O23" s="640"/>
      <c r="P23" s="175"/>
      <c r="Q23" s="676"/>
      <c r="R23" s="189"/>
      <c r="S23" s="652"/>
      <c r="T23" s="298"/>
    </row>
    <row r="24" spans="1:34" ht="26.25" customHeight="1" thickBot="1">
      <c r="A24" s="722" t="s">
        <v>174</v>
      </c>
      <c r="B24" s="723"/>
      <c r="C24" s="640"/>
      <c r="D24" s="175"/>
      <c r="E24" s="676"/>
      <c r="F24" s="189"/>
      <c r="G24" s="676"/>
      <c r="H24" s="189"/>
      <c r="I24" s="676"/>
      <c r="J24" s="189"/>
      <c r="K24" s="640"/>
      <c r="L24" s="175"/>
      <c r="M24" s="640"/>
      <c r="N24" s="175"/>
      <c r="O24" s="640"/>
      <c r="P24" s="175"/>
      <c r="Q24" s="676"/>
      <c r="R24" s="189"/>
      <c r="S24" s="652"/>
      <c r="T24" s="298"/>
    </row>
    <row r="25" spans="1:34" ht="26.25" customHeight="1" thickBot="1">
      <c r="A25" s="724"/>
      <c r="B25" s="725"/>
      <c r="C25" s="640"/>
      <c r="D25" s="175"/>
      <c r="E25" s="676"/>
      <c r="F25" s="189"/>
      <c r="G25" s="676"/>
      <c r="H25" s="189"/>
      <c r="I25" s="676"/>
      <c r="J25" s="189"/>
      <c r="K25" s="640"/>
      <c r="L25" s="175"/>
      <c r="M25" s="640"/>
      <c r="N25" s="175"/>
      <c r="O25" s="640"/>
      <c r="P25" s="175"/>
      <c r="Q25" s="676"/>
      <c r="R25" s="189"/>
      <c r="S25" s="652"/>
      <c r="T25" s="298"/>
    </row>
    <row r="26" spans="1:34" ht="26.25" customHeight="1" thickBot="1">
      <c r="A26" s="724"/>
      <c r="B26" s="725"/>
      <c r="C26" s="640"/>
      <c r="D26" s="175"/>
      <c r="E26" s="676"/>
      <c r="F26" s="189"/>
      <c r="G26" s="676"/>
      <c r="H26" s="189"/>
      <c r="I26" s="676"/>
      <c r="J26" s="189"/>
      <c r="K26" s="640"/>
      <c r="L26" s="175"/>
      <c r="M26" s="640"/>
      <c r="N26" s="175"/>
      <c r="O26" s="640"/>
      <c r="P26" s="175"/>
      <c r="Q26" s="676"/>
      <c r="R26" s="189"/>
      <c r="S26" s="652"/>
      <c r="T26" s="298"/>
    </row>
    <row r="27" spans="1:34" ht="26.25" customHeight="1" thickBot="1">
      <c r="A27" s="724"/>
      <c r="B27" s="725"/>
      <c r="C27" s="640"/>
      <c r="D27" s="175"/>
      <c r="E27" s="676"/>
      <c r="F27" s="189"/>
      <c r="G27" s="676"/>
      <c r="H27" s="189"/>
      <c r="I27" s="676"/>
      <c r="J27" s="189"/>
      <c r="K27" s="640"/>
      <c r="L27" s="175"/>
      <c r="M27" s="640"/>
      <c r="N27" s="175"/>
      <c r="O27" s="640"/>
      <c r="P27" s="175"/>
      <c r="Q27" s="676"/>
      <c r="R27" s="189"/>
      <c r="S27" s="652"/>
      <c r="T27" s="298"/>
    </row>
    <row r="28" spans="1:34" ht="26.25" customHeight="1" thickBot="1">
      <c r="A28" s="726" t="s">
        <v>186</v>
      </c>
      <c r="B28" s="727"/>
      <c r="C28" s="640"/>
      <c r="D28" s="346"/>
      <c r="E28" s="676"/>
      <c r="F28" s="358">
        <f>【4月】月集計表!$BF$63</f>
        <v>0</v>
      </c>
      <c r="G28" s="676"/>
      <c r="H28" s="358">
        <f>【5月】月集計表!$BF$63</f>
        <v>0</v>
      </c>
      <c r="I28" s="676"/>
      <c r="J28" s="358">
        <f>【6月】月集計表!$BF$63</f>
        <v>0</v>
      </c>
      <c r="K28" s="640"/>
      <c r="L28" s="346"/>
      <c r="M28" s="640"/>
      <c r="N28" s="346"/>
      <c r="O28" s="640"/>
      <c r="P28" s="346"/>
      <c r="Q28" s="676"/>
      <c r="R28" s="358">
        <f>SUM(F28,H28,J28)</f>
        <v>0</v>
      </c>
      <c r="S28" s="652"/>
      <c r="T28" s="359">
        <f>IF(R28&gt;110000*$C$8,110000*$C$8,R28)</f>
        <v>0</v>
      </c>
    </row>
    <row r="29" spans="1:34" ht="26.25" customHeight="1" thickTop="1" thickBot="1">
      <c r="A29" s="711" t="s">
        <v>175</v>
      </c>
      <c r="B29" s="712"/>
      <c r="C29" s="641"/>
      <c r="D29" s="179"/>
      <c r="E29" s="672"/>
      <c r="F29" s="300">
        <f>SUM(F18:F28)</f>
        <v>0</v>
      </c>
      <c r="G29" s="672"/>
      <c r="H29" s="300">
        <f>SUM(H18:H28)</f>
        <v>0</v>
      </c>
      <c r="I29" s="672"/>
      <c r="J29" s="300">
        <f>SUM(J18:J28)</f>
        <v>0</v>
      </c>
      <c r="K29" s="641"/>
      <c r="L29" s="179"/>
      <c r="M29" s="641"/>
      <c r="N29" s="179"/>
      <c r="O29" s="641"/>
      <c r="P29" s="179"/>
      <c r="Q29" s="672"/>
      <c r="R29" s="300">
        <f>SUM(F29,H29,J29)</f>
        <v>0</v>
      </c>
      <c r="S29" s="652"/>
      <c r="T29" s="350">
        <f>SUM(T18:T28)</f>
        <v>0</v>
      </c>
    </row>
    <row r="30" spans="1:34" s="170" customFormat="1" ht="26.25" customHeight="1" thickBot="1">
      <c r="A30" s="182"/>
      <c r="B30" s="182"/>
      <c r="C30" s="169"/>
      <c r="D30" s="183"/>
      <c r="E30" s="169"/>
      <c r="F30" s="183"/>
      <c r="G30" s="169"/>
      <c r="H30" s="183"/>
      <c r="I30" s="169"/>
      <c r="J30" s="183"/>
      <c r="K30" s="183"/>
      <c r="L30" s="183"/>
      <c r="M30" s="183"/>
      <c r="N30" s="183"/>
      <c r="O30" s="183"/>
      <c r="P30" s="183"/>
      <c r="Q30" s="183"/>
      <c r="R30" s="184"/>
      <c r="S30" s="183"/>
      <c r="T30" s="183"/>
      <c r="U30" s="183"/>
      <c r="V30" s="183"/>
      <c r="W30" s="183"/>
      <c r="X30" s="183"/>
      <c r="Y30" s="183"/>
      <c r="Z30" s="183"/>
      <c r="AA30" s="183"/>
      <c r="AB30" s="183"/>
      <c r="AC30" s="183"/>
      <c r="AD30" s="183"/>
      <c r="AE30" s="183"/>
      <c r="AF30" s="183"/>
      <c r="AG30" s="183"/>
      <c r="AH30" s="183"/>
    </row>
    <row r="31" spans="1:34" ht="26.25" customHeight="1" thickBot="1">
      <c r="A31" s="699" t="s">
        <v>189</v>
      </c>
      <c r="B31" s="656"/>
      <c r="C31" s="666"/>
      <c r="D31" s="667"/>
      <c r="E31" s="666"/>
      <c r="F31" s="667"/>
      <c r="G31" s="666"/>
      <c r="H31" s="667"/>
      <c r="I31" s="666"/>
      <c r="J31" s="667"/>
      <c r="K31" s="708"/>
      <c r="L31" s="709"/>
      <c r="M31" s="649" t="s">
        <v>176</v>
      </c>
      <c r="N31" s="650"/>
      <c r="O31" s="653" t="s">
        <v>177</v>
      </c>
      <c r="P31" s="653"/>
      <c r="Q31" s="654" t="s">
        <v>178</v>
      </c>
      <c r="R31" s="655"/>
      <c r="S31" s="655"/>
      <c r="T31" s="656"/>
    </row>
    <row r="32" spans="1:34" ht="26.25" customHeight="1" thickBot="1">
      <c r="A32" s="700"/>
      <c r="B32" s="659"/>
      <c r="C32" s="172"/>
      <c r="D32" s="172"/>
      <c r="E32" s="172"/>
      <c r="F32" s="172"/>
      <c r="G32" s="172"/>
      <c r="H32" s="172"/>
      <c r="I32" s="172"/>
      <c r="J32" s="172"/>
      <c r="K32" s="194"/>
      <c r="L32" s="194"/>
      <c r="M32" s="172" t="s">
        <v>37</v>
      </c>
      <c r="N32" s="223" t="s">
        <v>162</v>
      </c>
      <c r="O32" s="301" t="s">
        <v>163</v>
      </c>
      <c r="P32" s="301" t="s">
        <v>164</v>
      </c>
      <c r="Q32" s="657"/>
      <c r="R32" s="658"/>
      <c r="S32" s="658"/>
      <c r="T32" s="659"/>
    </row>
    <row r="33" spans="1:20" ht="26.25" customHeight="1">
      <c r="A33" s="705" t="s">
        <v>165</v>
      </c>
      <c r="B33" s="185" t="s">
        <v>166</v>
      </c>
      <c r="C33" s="173"/>
      <c r="D33" s="173"/>
      <c r="E33" s="173"/>
      <c r="F33" s="173"/>
      <c r="G33" s="173"/>
      <c r="H33" s="173"/>
      <c r="I33" s="173"/>
      <c r="J33" s="173"/>
      <c r="K33" s="186"/>
      <c r="L33" s="186"/>
      <c r="M33" s="173"/>
      <c r="N33" s="195"/>
      <c r="O33" s="334"/>
      <c r="P33" s="332"/>
      <c r="Q33" s="637"/>
      <c r="R33" s="638"/>
      <c r="S33" s="638"/>
      <c r="T33" s="639"/>
    </row>
    <row r="34" spans="1:20" ht="26.25" customHeight="1">
      <c r="A34" s="706"/>
      <c r="B34" s="188" t="s">
        <v>167</v>
      </c>
      <c r="C34" s="175"/>
      <c r="D34" s="175"/>
      <c r="E34" s="175"/>
      <c r="F34" s="175"/>
      <c r="G34" s="175"/>
      <c r="H34" s="175"/>
      <c r="I34" s="175"/>
      <c r="J34" s="175"/>
      <c r="K34" s="189"/>
      <c r="L34" s="189"/>
      <c r="M34" s="175"/>
      <c r="N34" s="180"/>
      <c r="O34" s="335"/>
      <c r="P34" s="333"/>
      <c r="Q34" s="633"/>
      <c r="R34" s="634"/>
      <c r="S34" s="634"/>
      <c r="T34" s="635"/>
    </row>
    <row r="35" spans="1:20" ht="26.25" customHeight="1" thickBot="1">
      <c r="A35" s="706"/>
      <c r="B35" s="345" t="s">
        <v>168</v>
      </c>
      <c r="C35" s="346"/>
      <c r="D35" s="346"/>
      <c r="E35" s="346"/>
      <c r="F35" s="346"/>
      <c r="G35" s="346"/>
      <c r="H35" s="346"/>
      <c r="I35" s="346"/>
      <c r="J35" s="346"/>
      <c r="K35" s="347"/>
      <c r="L35" s="347"/>
      <c r="M35" s="346"/>
      <c r="N35" s="360"/>
      <c r="O35" s="361"/>
      <c r="P35" s="349"/>
      <c r="Q35" s="644"/>
      <c r="R35" s="645"/>
      <c r="S35" s="645"/>
      <c r="T35" s="646"/>
    </row>
    <row r="36" spans="1:20" ht="26.25" customHeight="1" thickTop="1" thickBot="1">
      <c r="A36" s="707"/>
      <c r="B36" s="338" t="s">
        <v>169</v>
      </c>
      <c r="C36" s="339"/>
      <c r="D36" s="340"/>
      <c r="E36" s="339"/>
      <c r="F36" s="340"/>
      <c r="G36" s="339"/>
      <c r="H36" s="340"/>
      <c r="I36" s="339"/>
      <c r="J36" s="340"/>
      <c r="K36" s="341"/>
      <c r="L36" s="342"/>
      <c r="M36" s="339"/>
      <c r="N36" s="339"/>
      <c r="O36" s="307"/>
      <c r="P36" s="344"/>
      <c r="Q36" s="719"/>
      <c r="R36" s="720"/>
      <c r="S36" s="720"/>
      <c r="T36" s="721"/>
    </row>
    <row r="37" spans="1:20" ht="26.25" customHeight="1" thickBot="1">
      <c r="A37" s="713" t="s">
        <v>170</v>
      </c>
      <c r="B37" s="685"/>
      <c r="C37" s="640"/>
      <c r="D37" s="179"/>
      <c r="E37" s="640"/>
      <c r="F37" s="179"/>
      <c r="G37" s="640"/>
      <c r="H37" s="179"/>
      <c r="I37" s="640"/>
      <c r="J37" s="179"/>
      <c r="K37" s="703"/>
      <c r="L37" s="196"/>
      <c r="M37" s="640"/>
      <c r="N37" s="224"/>
      <c r="O37" s="642"/>
      <c r="P37" s="309"/>
      <c r="Q37" s="637"/>
      <c r="R37" s="638"/>
      <c r="S37" s="638"/>
      <c r="T37" s="639"/>
    </row>
    <row r="38" spans="1:20" ht="26.25" customHeight="1" thickBot="1">
      <c r="A38" s="714" t="s">
        <v>171</v>
      </c>
      <c r="B38" s="687"/>
      <c r="C38" s="640"/>
      <c r="D38" s="175"/>
      <c r="E38" s="640"/>
      <c r="F38" s="175"/>
      <c r="G38" s="640"/>
      <c r="H38" s="175"/>
      <c r="I38" s="640"/>
      <c r="J38" s="175"/>
      <c r="K38" s="703"/>
      <c r="L38" s="189"/>
      <c r="M38" s="640"/>
      <c r="N38" s="180"/>
      <c r="O38" s="643"/>
      <c r="P38" s="310"/>
      <c r="Q38" s="633"/>
      <c r="R38" s="634"/>
      <c r="S38" s="634"/>
      <c r="T38" s="635"/>
    </row>
    <row r="39" spans="1:20" ht="26.25" customHeight="1" thickBot="1">
      <c r="A39" s="722"/>
      <c r="B39" s="723"/>
      <c r="C39" s="640"/>
      <c r="D39" s="175"/>
      <c r="E39" s="640"/>
      <c r="F39" s="175"/>
      <c r="G39" s="640"/>
      <c r="H39" s="175"/>
      <c r="I39" s="640"/>
      <c r="J39" s="175"/>
      <c r="K39" s="703"/>
      <c r="L39" s="189"/>
      <c r="M39" s="640"/>
      <c r="N39" s="197"/>
      <c r="O39" s="643"/>
      <c r="P39" s="337"/>
      <c r="Q39" s="633"/>
      <c r="R39" s="634"/>
      <c r="S39" s="634"/>
      <c r="T39" s="635"/>
    </row>
    <row r="40" spans="1:20" ht="26.25" customHeight="1" thickBot="1">
      <c r="A40" s="722" t="s">
        <v>172</v>
      </c>
      <c r="B40" s="723"/>
      <c r="C40" s="640"/>
      <c r="D40" s="175"/>
      <c r="E40" s="640"/>
      <c r="F40" s="175"/>
      <c r="G40" s="640"/>
      <c r="H40" s="175"/>
      <c r="I40" s="640"/>
      <c r="J40" s="175"/>
      <c r="K40" s="703"/>
      <c r="L40" s="189"/>
      <c r="M40" s="640"/>
      <c r="N40" s="197"/>
      <c r="O40" s="643"/>
      <c r="P40" s="337"/>
      <c r="Q40" s="633"/>
      <c r="R40" s="634"/>
      <c r="S40" s="634"/>
      <c r="T40" s="635"/>
    </row>
    <row r="41" spans="1:20" ht="26.25" customHeight="1" thickBot="1">
      <c r="A41" s="722" t="s">
        <v>173</v>
      </c>
      <c r="B41" s="723"/>
      <c r="C41" s="640"/>
      <c r="D41" s="175"/>
      <c r="E41" s="640"/>
      <c r="F41" s="175"/>
      <c r="G41" s="640"/>
      <c r="H41" s="175"/>
      <c r="I41" s="640"/>
      <c r="J41" s="175"/>
      <c r="K41" s="703"/>
      <c r="L41" s="189"/>
      <c r="M41" s="640"/>
      <c r="N41" s="197"/>
      <c r="O41" s="643"/>
      <c r="P41" s="337"/>
      <c r="Q41" s="633"/>
      <c r="R41" s="634"/>
      <c r="S41" s="634"/>
      <c r="T41" s="635"/>
    </row>
    <row r="42" spans="1:20" ht="26.25" customHeight="1" thickBot="1">
      <c r="A42" s="722" t="s">
        <v>174</v>
      </c>
      <c r="B42" s="723"/>
      <c r="C42" s="640"/>
      <c r="D42" s="175"/>
      <c r="E42" s="640"/>
      <c r="F42" s="175"/>
      <c r="G42" s="640"/>
      <c r="H42" s="175"/>
      <c r="I42" s="640"/>
      <c r="J42" s="175"/>
      <c r="K42" s="703"/>
      <c r="L42" s="189"/>
      <c r="M42" s="640"/>
      <c r="N42" s="197"/>
      <c r="O42" s="643"/>
      <c r="P42" s="337"/>
      <c r="Q42" s="633"/>
      <c r="R42" s="634"/>
      <c r="S42" s="634"/>
      <c r="T42" s="635"/>
    </row>
    <row r="43" spans="1:20" ht="26.25" customHeight="1" thickBot="1">
      <c r="A43" s="724"/>
      <c r="B43" s="725"/>
      <c r="C43" s="640"/>
      <c r="D43" s="175"/>
      <c r="E43" s="640"/>
      <c r="F43" s="175"/>
      <c r="G43" s="640"/>
      <c r="H43" s="175"/>
      <c r="I43" s="640"/>
      <c r="J43" s="175"/>
      <c r="K43" s="703"/>
      <c r="L43" s="189"/>
      <c r="M43" s="640"/>
      <c r="N43" s="197"/>
      <c r="O43" s="643"/>
      <c r="P43" s="337"/>
      <c r="Q43" s="633"/>
      <c r="R43" s="634"/>
      <c r="S43" s="634"/>
      <c r="T43" s="635"/>
    </row>
    <row r="44" spans="1:20" ht="26.25" customHeight="1" thickBot="1">
      <c r="A44" s="724"/>
      <c r="B44" s="725"/>
      <c r="C44" s="640"/>
      <c r="D44" s="175"/>
      <c r="E44" s="640"/>
      <c r="F44" s="175"/>
      <c r="G44" s="640"/>
      <c r="H44" s="175"/>
      <c r="I44" s="640"/>
      <c r="J44" s="175"/>
      <c r="K44" s="703"/>
      <c r="L44" s="189"/>
      <c r="M44" s="640"/>
      <c r="N44" s="197"/>
      <c r="O44" s="643"/>
      <c r="P44" s="337"/>
      <c r="Q44" s="633"/>
      <c r="R44" s="634"/>
      <c r="S44" s="634"/>
      <c r="T44" s="635"/>
    </row>
    <row r="45" spans="1:20" ht="26.25" customHeight="1" thickBot="1">
      <c r="A45" s="724"/>
      <c r="B45" s="725"/>
      <c r="C45" s="640"/>
      <c r="D45" s="175"/>
      <c r="E45" s="640"/>
      <c r="F45" s="175"/>
      <c r="G45" s="640"/>
      <c r="H45" s="175"/>
      <c r="I45" s="640"/>
      <c r="J45" s="175"/>
      <c r="K45" s="703"/>
      <c r="L45" s="189"/>
      <c r="M45" s="640"/>
      <c r="N45" s="197"/>
      <c r="O45" s="643"/>
      <c r="P45" s="337"/>
      <c r="Q45" s="633"/>
      <c r="R45" s="634"/>
      <c r="S45" s="634"/>
      <c r="T45" s="635"/>
    </row>
    <row r="46" spans="1:20" ht="26.25" customHeight="1" thickBot="1">
      <c r="A46" s="726" t="s">
        <v>186</v>
      </c>
      <c r="B46" s="727"/>
      <c r="C46" s="640"/>
      <c r="D46" s="346"/>
      <c r="E46" s="640"/>
      <c r="F46" s="346"/>
      <c r="G46" s="640"/>
      <c r="H46" s="346"/>
      <c r="I46" s="640"/>
      <c r="J46" s="346"/>
      <c r="K46" s="703"/>
      <c r="L46" s="347"/>
      <c r="M46" s="640"/>
      <c r="N46" s="360"/>
      <c r="O46" s="643"/>
      <c r="P46" s="362"/>
      <c r="Q46" s="644"/>
      <c r="R46" s="645"/>
      <c r="S46" s="645"/>
      <c r="T46" s="646"/>
    </row>
    <row r="47" spans="1:20" ht="26.25" customHeight="1" thickTop="1" thickBot="1">
      <c r="A47" s="711" t="s">
        <v>175</v>
      </c>
      <c r="B47" s="712"/>
      <c r="C47" s="641"/>
      <c r="D47" s="179"/>
      <c r="E47" s="641"/>
      <c r="F47" s="179"/>
      <c r="G47" s="641"/>
      <c r="H47" s="179"/>
      <c r="I47" s="641"/>
      <c r="J47" s="179"/>
      <c r="K47" s="704"/>
      <c r="L47" s="196"/>
      <c r="M47" s="641"/>
      <c r="N47" s="224"/>
      <c r="O47" s="643"/>
      <c r="P47" s="352"/>
      <c r="Q47" s="637"/>
      <c r="R47" s="638"/>
      <c r="S47" s="638"/>
      <c r="T47" s="639"/>
    </row>
  </sheetData>
  <sheetProtection password="FA29" sheet="1" objects="1" scenarios="1"/>
  <mergeCells count="81">
    <mergeCell ref="A45:B45"/>
    <mergeCell ref="G37:G47"/>
    <mergeCell ref="A47:B47"/>
    <mergeCell ref="A37:B37"/>
    <mergeCell ref="A38:B38"/>
    <mergeCell ref="A39:B39"/>
    <mergeCell ref="A40:B40"/>
    <mergeCell ref="A41:B41"/>
    <mergeCell ref="C37:C47"/>
    <mergeCell ref="E37:E47"/>
    <mergeCell ref="A46:B46"/>
    <mergeCell ref="A42:B42"/>
    <mergeCell ref="A43:B43"/>
    <mergeCell ref="A44:B44"/>
    <mergeCell ref="A13:B14"/>
    <mergeCell ref="A1:B1"/>
    <mergeCell ref="D2:P3"/>
    <mergeCell ref="T2:T3"/>
    <mergeCell ref="J5:L5"/>
    <mergeCell ref="M5:O5"/>
    <mergeCell ref="P5:Q5"/>
    <mergeCell ref="R5:T5"/>
    <mergeCell ref="S13:T13"/>
    <mergeCell ref="C13:D13"/>
    <mergeCell ref="E13:F13"/>
    <mergeCell ref="G13:H13"/>
    <mergeCell ref="I13:J13"/>
    <mergeCell ref="K13:L13"/>
    <mergeCell ref="M13:N13"/>
    <mergeCell ref="O13:P13"/>
    <mergeCell ref="A15:A18"/>
    <mergeCell ref="C19:C29"/>
    <mergeCell ref="E19:E29"/>
    <mergeCell ref="G19:G29"/>
    <mergeCell ref="I19:I29"/>
    <mergeCell ref="A29:B29"/>
    <mergeCell ref="A19:B19"/>
    <mergeCell ref="A20:B20"/>
    <mergeCell ref="A21:B21"/>
    <mergeCell ref="A22:B22"/>
    <mergeCell ref="A23:B23"/>
    <mergeCell ref="A24:B24"/>
    <mergeCell ref="A25:B25"/>
    <mergeCell ref="A26:B26"/>
    <mergeCell ref="A27:B27"/>
    <mergeCell ref="A28:B28"/>
    <mergeCell ref="Q13:R13"/>
    <mergeCell ref="K19:K29"/>
    <mergeCell ref="M19:M29"/>
    <mergeCell ref="O19:O29"/>
    <mergeCell ref="Q19:Q29"/>
    <mergeCell ref="S19:S29"/>
    <mergeCell ref="O31:P31"/>
    <mergeCell ref="Q31:T32"/>
    <mergeCell ref="A33:A36"/>
    <mergeCell ref="Q33:T33"/>
    <mergeCell ref="Q34:T34"/>
    <mergeCell ref="Q35:T35"/>
    <mergeCell ref="Q36:T36"/>
    <mergeCell ref="C31:D31"/>
    <mergeCell ref="E31:F31"/>
    <mergeCell ref="G31:H31"/>
    <mergeCell ref="I31:J31"/>
    <mergeCell ref="K31:L31"/>
    <mergeCell ref="M31:N31"/>
    <mergeCell ref="A31:B32"/>
    <mergeCell ref="I37:I47"/>
    <mergeCell ref="K37:K47"/>
    <mergeCell ref="Q46:T46"/>
    <mergeCell ref="M37:M47"/>
    <mergeCell ref="O37:O47"/>
    <mergeCell ref="Q37:T37"/>
    <mergeCell ref="Q38:T38"/>
    <mergeCell ref="Q39:T39"/>
    <mergeCell ref="Q40:T40"/>
    <mergeCell ref="Q41:T41"/>
    <mergeCell ref="Q42:T42"/>
    <mergeCell ref="Q43:T43"/>
    <mergeCell ref="Q44:T44"/>
    <mergeCell ref="Q45:T45"/>
    <mergeCell ref="Q47:T47"/>
  </mergeCells>
  <phoneticPr fontId="1"/>
  <conditionalFormatting sqref="Q33:T44 Q46:T47">
    <cfRule type="expression" dxfId="2" priority="3" stopIfTrue="1">
      <formula>Q33=""</formula>
    </cfRule>
  </conditionalFormatting>
  <conditionalFormatting sqref="M5 R5">
    <cfRule type="expression" dxfId="1" priority="2" stopIfTrue="1">
      <formula>M5=""</formula>
    </cfRule>
  </conditionalFormatting>
  <conditionalFormatting sqref="Q45:T45">
    <cfRule type="expression" dxfId="0" priority="1" stopIfTrue="1">
      <formula>Q45=""</formula>
    </cfRule>
  </conditionalFormatting>
  <printOptions horizontalCentered="1" verticalCentered="1"/>
  <pageMargins left="0" right="0" top="0.59055118110236227" bottom="0.19685039370078741" header="0" footer="0"/>
  <pageSetup paperSize="9" scale="5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A1:AF22"/>
  <sheetViews>
    <sheetView workbookViewId="0">
      <selection activeCell="C21" sqref="C21"/>
    </sheetView>
  </sheetViews>
  <sheetFormatPr defaultRowHeight="13.5"/>
  <cols>
    <col min="1" max="1" width="9" style="131" customWidth="1"/>
    <col min="2" max="15" width="9" style="131"/>
    <col min="16" max="16" width="9" style="131" customWidth="1"/>
    <col min="17" max="17" width="9" style="131"/>
    <col min="18" max="18" width="9" style="131" customWidth="1"/>
    <col min="19" max="256" width="9" style="131"/>
    <col min="257" max="257" width="9" style="131" customWidth="1"/>
    <col min="258" max="271" width="9" style="131"/>
    <col min="272" max="272" width="9" style="131" customWidth="1"/>
    <col min="273" max="273" width="9" style="131"/>
    <col min="274" max="274" width="9" style="131" customWidth="1"/>
    <col min="275" max="512" width="9" style="131"/>
    <col min="513" max="513" width="9" style="131" customWidth="1"/>
    <col min="514" max="527" width="9" style="131"/>
    <col min="528" max="528" width="9" style="131" customWidth="1"/>
    <col min="529" max="529" width="9" style="131"/>
    <col min="530" max="530" width="9" style="131" customWidth="1"/>
    <col min="531" max="768" width="9" style="131"/>
    <col min="769" max="769" width="9" style="131" customWidth="1"/>
    <col min="770" max="783" width="9" style="131"/>
    <col min="784" max="784" width="9" style="131" customWidth="1"/>
    <col min="785" max="785" width="9" style="131"/>
    <col min="786" max="786" width="9" style="131" customWidth="1"/>
    <col min="787" max="1024" width="9" style="131"/>
    <col min="1025" max="1025" width="9" style="131" customWidth="1"/>
    <col min="1026" max="1039" width="9" style="131"/>
    <col min="1040" max="1040" width="9" style="131" customWidth="1"/>
    <col min="1041" max="1041" width="9" style="131"/>
    <col min="1042" max="1042" width="9" style="131" customWidth="1"/>
    <col min="1043" max="1280" width="9" style="131"/>
    <col min="1281" max="1281" width="9" style="131" customWidth="1"/>
    <col min="1282" max="1295" width="9" style="131"/>
    <col min="1296" max="1296" width="9" style="131" customWidth="1"/>
    <col min="1297" max="1297" width="9" style="131"/>
    <col min="1298" max="1298" width="9" style="131" customWidth="1"/>
    <col min="1299" max="1536" width="9" style="131"/>
    <col min="1537" max="1537" width="9" style="131" customWidth="1"/>
    <col min="1538" max="1551" width="9" style="131"/>
    <col min="1552" max="1552" width="9" style="131" customWidth="1"/>
    <col min="1553" max="1553" width="9" style="131"/>
    <col min="1554" max="1554" width="9" style="131" customWidth="1"/>
    <col min="1555" max="1792" width="9" style="131"/>
    <col min="1793" max="1793" width="9" style="131" customWidth="1"/>
    <col min="1794" max="1807" width="9" style="131"/>
    <col min="1808" max="1808" width="9" style="131" customWidth="1"/>
    <col min="1809" max="1809" width="9" style="131"/>
    <col min="1810" max="1810" width="9" style="131" customWidth="1"/>
    <col min="1811" max="2048" width="9" style="131"/>
    <col min="2049" max="2049" width="9" style="131" customWidth="1"/>
    <col min="2050" max="2063" width="9" style="131"/>
    <col min="2064" max="2064" width="9" style="131" customWidth="1"/>
    <col min="2065" max="2065" width="9" style="131"/>
    <col min="2066" max="2066" width="9" style="131" customWidth="1"/>
    <col min="2067" max="2304" width="9" style="131"/>
    <col min="2305" max="2305" width="9" style="131" customWidth="1"/>
    <col min="2306" max="2319" width="9" style="131"/>
    <col min="2320" max="2320" width="9" style="131" customWidth="1"/>
    <col min="2321" max="2321" width="9" style="131"/>
    <col min="2322" max="2322" width="9" style="131" customWidth="1"/>
    <col min="2323" max="2560" width="9" style="131"/>
    <col min="2561" max="2561" width="9" style="131" customWidth="1"/>
    <col min="2562" max="2575" width="9" style="131"/>
    <col min="2576" max="2576" width="9" style="131" customWidth="1"/>
    <col min="2577" max="2577" width="9" style="131"/>
    <col min="2578" max="2578" width="9" style="131" customWidth="1"/>
    <col min="2579" max="2816" width="9" style="131"/>
    <col min="2817" max="2817" width="9" style="131" customWidth="1"/>
    <col min="2818" max="2831" width="9" style="131"/>
    <col min="2832" max="2832" width="9" style="131" customWidth="1"/>
    <col min="2833" max="2833" width="9" style="131"/>
    <col min="2834" max="2834" width="9" style="131" customWidth="1"/>
    <col min="2835" max="3072" width="9" style="131"/>
    <col min="3073" max="3073" width="9" style="131" customWidth="1"/>
    <col min="3074" max="3087" width="9" style="131"/>
    <col min="3088" max="3088" width="9" style="131" customWidth="1"/>
    <col min="3089" max="3089" width="9" style="131"/>
    <col min="3090" max="3090" width="9" style="131" customWidth="1"/>
    <col min="3091" max="3328" width="9" style="131"/>
    <col min="3329" max="3329" width="9" style="131" customWidth="1"/>
    <col min="3330" max="3343" width="9" style="131"/>
    <col min="3344" max="3344" width="9" style="131" customWidth="1"/>
    <col min="3345" max="3345" width="9" style="131"/>
    <col min="3346" max="3346" width="9" style="131" customWidth="1"/>
    <col min="3347" max="3584" width="9" style="131"/>
    <col min="3585" max="3585" width="9" style="131" customWidth="1"/>
    <col min="3586" max="3599" width="9" style="131"/>
    <col min="3600" max="3600" width="9" style="131" customWidth="1"/>
    <col min="3601" max="3601" width="9" style="131"/>
    <col min="3602" max="3602" width="9" style="131" customWidth="1"/>
    <col min="3603" max="3840" width="9" style="131"/>
    <col min="3841" max="3841" width="9" style="131" customWidth="1"/>
    <col min="3842" max="3855" width="9" style="131"/>
    <col min="3856" max="3856" width="9" style="131" customWidth="1"/>
    <col min="3857" max="3857" width="9" style="131"/>
    <col min="3858" max="3858" width="9" style="131" customWidth="1"/>
    <col min="3859" max="4096" width="9" style="131"/>
    <col min="4097" max="4097" width="9" style="131" customWidth="1"/>
    <col min="4098" max="4111" width="9" style="131"/>
    <col min="4112" max="4112" width="9" style="131" customWidth="1"/>
    <col min="4113" max="4113" width="9" style="131"/>
    <col min="4114" max="4114" width="9" style="131" customWidth="1"/>
    <col min="4115" max="4352" width="9" style="131"/>
    <col min="4353" max="4353" width="9" style="131" customWidth="1"/>
    <col min="4354" max="4367" width="9" style="131"/>
    <col min="4368" max="4368" width="9" style="131" customWidth="1"/>
    <col min="4369" max="4369" width="9" style="131"/>
    <col min="4370" max="4370" width="9" style="131" customWidth="1"/>
    <col min="4371" max="4608" width="9" style="131"/>
    <col min="4609" max="4609" width="9" style="131" customWidth="1"/>
    <col min="4610" max="4623" width="9" style="131"/>
    <col min="4624" max="4624" width="9" style="131" customWidth="1"/>
    <col min="4625" max="4625" width="9" style="131"/>
    <col min="4626" max="4626" width="9" style="131" customWidth="1"/>
    <col min="4627" max="4864" width="9" style="131"/>
    <col min="4865" max="4865" width="9" style="131" customWidth="1"/>
    <col min="4866" max="4879" width="9" style="131"/>
    <col min="4880" max="4880" width="9" style="131" customWidth="1"/>
    <col min="4881" max="4881" width="9" style="131"/>
    <col min="4882" max="4882" width="9" style="131" customWidth="1"/>
    <col min="4883" max="5120" width="9" style="131"/>
    <col min="5121" max="5121" width="9" style="131" customWidth="1"/>
    <col min="5122" max="5135" width="9" style="131"/>
    <col min="5136" max="5136" width="9" style="131" customWidth="1"/>
    <col min="5137" max="5137" width="9" style="131"/>
    <col min="5138" max="5138" width="9" style="131" customWidth="1"/>
    <col min="5139" max="5376" width="9" style="131"/>
    <col min="5377" max="5377" width="9" style="131" customWidth="1"/>
    <col min="5378" max="5391" width="9" style="131"/>
    <col min="5392" max="5392" width="9" style="131" customWidth="1"/>
    <col min="5393" max="5393" width="9" style="131"/>
    <col min="5394" max="5394" width="9" style="131" customWidth="1"/>
    <col min="5395" max="5632" width="9" style="131"/>
    <col min="5633" max="5633" width="9" style="131" customWidth="1"/>
    <col min="5634" max="5647" width="9" style="131"/>
    <col min="5648" max="5648" width="9" style="131" customWidth="1"/>
    <col min="5649" max="5649" width="9" style="131"/>
    <col min="5650" max="5650" width="9" style="131" customWidth="1"/>
    <col min="5651" max="5888" width="9" style="131"/>
    <col min="5889" max="5889" width="9" style="131" customWidth="1"/>
    <col min="5890" max="5903" width="9" style="131"/>
    <col min="5904" max="5904" width="9" style="131" customWidth="1"/>
    <col min="5905" max="5905" width="9" style="131"/>
    <col min="5906" max="5906" width="9" style="131" customWidth="1"/>
    <col min="5907" max="6144" width="9" style="131"/>
    <col min="6145" max="6145" width="9" style="131" customWidth="1"/>
    <col min="6146" max="6159" width="9" style="131"/>
    <col min="6160" max="6160" width="9" style="131" customWidth="1"/>
    <col min="6161" max="6161" width="9" style="131"/>
    <col min="6162" max="6162" width="9" style="131" customWidth="1"/>
    <col min="6163" max="6400" width="9" style="131"/>
    <col min="6401" max="6401" width="9" style="131" customWidth="1"/>
    <col min="6402" max="6415" width="9" style="131"/>
    <col min="6416" max="6416" width="9" style="131" customWidth="1"/>
    <col min="6417" max="6417" width="9" style="131"/>
    <col min="6418" max="6418" width="9" style="131" customWidth="1"/>
    <col min="6419" max="6656" width="9" style="131"/>
    <col min="6657" max="6657" width="9" style="131" customWidth="1"/>
    <col min="6658" max="6671" width="9" style="131"/>
    <col min="6672" max="6672" width="9" style="131" customWidth="1"/>
    <col min="6673" max="6673" width="9" style="131"/>
    <col min="6674" max="6674" width="9" style="131" customWidth="1"/>
    <col min="6675" max="6912" width="9" style="131"/>
    <col min="6913" max="6913" width="9" style="131" customWidth="1"/>
    <col min="6914" max="6927" width="9" style="131"/>
    <col min="6928" max="6928" width="9" style="131" customWidth="1"/>
    <col min="6929" max="6929" width="9" style="131"/>
    <col min="6930" max="6930" width="9" style="131" customWidth="1"/>
    <col min="6931" max="7168" width="9" style="131"/>
    <col min="7169" max="7169" width="9" style="131" customWidth="1"/>
    <col min="7170" max="7183" width="9" style="131"/>
    <col min="7184" max="7184" width="9" style="131" customWidth="1"/>
    <col min="7185" max="7185" width="9" style="131"/>
    <col min="7186" max="7186" width="9" style="131" customWidth="1"/>
    <col min="7187" max="7424" width="9" style="131"/>
    <col min="7425" max="7425" width="9" style="131" customWidth="1"/>
    <col min="7426" max="7439" width="9" style="131"/>
    <col min="7440" max="7440" width="9" style="131" customWidth="1"/>
    <col min="7441" max="7441" width="9" style="131"/>
    <col min="7442" max="7442" width="9" style="131" customWidth="1"/>
    <col min="7443" max="7680" width="9" style="131"/>
    <col min="7681" max="7681" width="9" style="131" customWidth="1"/>
    <col min="7682" max="7695" width="9" style="131"/>
    <col min="7696" max="7696" width="9" style="131" customWidth="1"/>
    <col min="7697" max="7697" width="9" style="131"/>
    <col min="7698" max="7698" width="9" style="131" customWidth="1"/>
    <col min="7699" max="7936" width="9" style="131"/>
    <col min="7937" max="7937" width="9" style="131" customWidth="1"/>
    <col min="7938" max="7951" width="9" style="131"/>
    <col min="7952" max="7952" width="9" style="131" customWidth="1"/>
    <col min="7953" max="7953" width="9" style="131"/>
    <col min="7954" max="7954" width="9" style="131" customWidth="1"/>
    <col min="7955" max="8192" width="9" style="131"/>
    <col min="8193" max="8193" width="9" style="131" customWidth="1"/>
    <col min="8194" max="8207" width="9" style="131"/>
    <col min="8208" max="8208" width="9" style="131" customWidth="1"/>
    <col min="8209" max="8209" width="9" style="131"/>
    <col min="8210" max="8210" width="9" style="131" customWidth="1"/>
    <col min="8211" max="8448" width="9" style="131"/>
    <col min="8449" max="8449" width="9" style="131" customWidth="1"/>
    <col min="8450" max="8463" width="9" style="131"/>
    <col min="8464" max="8464" width="9" style="131" customWidth="1"/>
    <col min="8465" max="8465" width="9" style="131"/>
    <col min="8466" max="8466" width="9" style="131" customWidth="1"/>
    <col min="8467" max="8704" width="9" style="131"/>
    <col min="8705" max="8705" width="9" style="131" customWidth="1"/>
    <col min="8706" max="8719" width="9" style="131"/>
    <col min="8720" max="8720" width="9" style="131" customWidth="1"/>
    <col min="8721" max="8721" width="9" style="131"/>
    <col min="8722" max="8722" width="9" style="131" customWidth="1"/>
    <col min="8723" max="8960" width="9" style="131"/>
    <col min="8961" max="8961" width="9" style="131" customWidth="1"/>
    <col min="8962" max="8975" width="9" style="131"/>
    <col min="8976" max="8976" width="9" style="131" customWidth="1"/>
    <col min="8977" max="8977" width="9" style="131"/>
    <col min="8978" max="8978" width="9" style="131" customWidth="1"/>
    <col min="8979" max="9216" width="9" style="131"/>
    <col min="9217" max="9217" width="9" style="131" customWidth="1"/>
    <col min="9218" max="9231" width="9" style="131"/>
    <col min="9232" max="9232" width="9" style="131" customWidth="1"/>
    <col min="9233" max="9233" width="9" style="131"/>
    <col min="9234" max="9234" width="9" style="131" customWidth="1"/>
    <col min="9235" max="9472" width="9" style="131"/>
    <col min="9473" max="9473" width="9" style="131" customWidth="1"/>
    <col min="9474" max="9487" width="9" style="131"/>
    <col min="9488" max="9488" width="9" style="131" customWidth="1"/>
    <col min="9489" max="9489" width="9" style="131"/>
    <col min="9490" max="9490" width="9" style="131" customWidth="1"/>
    <col min="9491" max="9728" width="9" style="131"/>
    <col min="9729" max="9729" width="9" style="131" customWidth="1"/>
    <col min="9730" max="9743" width="9" style="131"/>
    <col min="9744" max="9744" width="9" style="131" customWidth="1"/>
    <col min="9745" max="9745" width="9" style="131"/>
    <col min="9746" max="9746" width="9" style="131" customWidth="1"/>
    <col min="9747" max="9984" width="9" style="131"/>
    <col min="9985" max="9985" width="9" style="131" customWidth="1"/>
    <col min="9986" max="9999" width="9" style="131"/>
    <col min="10000" max="10000" width="9" style="131" customWidth="1"/>
    <col min="10001" max="10001" width="9" style="131"/>
    <col min="10002" max="10002" width="9" style="131" customWidth="1"/>
    <col min="10003" max="10240" width="9" style="131"/>
    <col min="10241" max="10241" width="9" style="131" customWidth="1"/>
    <col min="10242" max="10255" width="9" style="131"/>
    <col min="10256" max="10256" width="9" style="131" customWidth="1"/>
    <col min="10257" max="10257" width="9" style="131"/>
    <col min="10258" max="10258" width="9" style="131" customWidth="1"/>
    <col min="10259" max="10496" width="9" style="131"/>
    <col min="10497" max="10497" width="9" style="131" customWidth="1"/>
    <col min="10498" max="10511" width="9" style="131"/>
    <col min="10512" max="10512" width="9" style="131" customWidth="1"/>
    <col min="10513" max="10513" width="9" style="131"/>
    <col min="10514" max="10514" width="9" style="131" customWidth="1"/>
    <col min="10515" max="10752" width="9" style="131"/>
    <col min="10753" max="10753" width="9" style="131" customWidth="1"/>
    <col min="10754" max="10767" width="9" style="131"/>
    <col min="10768" max="10768" width="9" style="131" customWidth="1"/>
    <col min="10769" max="10769" width="9" style="131"/>
    <col min="10770" max="10770" width="9" style="131" customWidth="1"/>
    <col min="10771" max="11008" width="9" style="131"/>
    <col min="11009" max="11009" width="9" style="131" customWidth="1"/>
    <col min="11010" max="11023" width="9" style="131"/>
    <col min="11024" max="11024" width="9" style="131" customWidth="1"/>
    <col min="11025" max="11025" width="9" style="131"/>
    <col min="11026" max="11026" width="9" style="131" customWidth="1"/>
    <col min="11027" max="11264" width="9" style="131"/>
    <col min="11265" max="11265" width="9" style="131" customWidth="1"/>
    <col min="11266" max="11279" width="9" style="131"/>
    <col min="11280" max="11280" width="9" style="131" customWidth="1"/>
    <col min="11281" max="11281" width="9" style="131"/>
    <col min="11282" max="11282" width="9" style="131" customWidth="1"/>
    <col min="11283" max="11520" width="9" style="131"/>
    <col min="11521" max="11521" width="9" style="131" customWidth="1"/>
    <col min="11522" max="11535" width="9" style="131"/>
    <col min="11536" max="11536" width="9" style="131" customWidth="1"/>
    <col min="11537" max="11537" width="9" style="131"/>
    <col min="11538" max="11538" width="9" style="131" customWidth="1"/>
    <col min="11539" max="11776" width="9" style="131"/>
    <col min="11777" max="11777" width="9" style="131" customWidth="1"/>
    <col min="11778" max="11791" width="9" style="131"/>
    <col min="11792" max="11792" width="9" style="131" customWidth="1"/>
    <col min="11793" max="11793" width="9" style="131"/>
    <col min="11794" max="11794" width="9" style="131" customWidth="1"/>
    <col min="11795" max="12032" width="9" style="131"/>
    <col min="12033" max="12033" width="9" style="131" customWidth="1"/>
    <col min="12034" max="12047" width="9" style="131"/>
    <col min="12048" max="12048" width="9" style="131" customWidth="1"/>
    <col min="12049" max="12049" width="9" style="131"/>
    <col min="12050" max="12050" width="9" style="131" customWidth="1"/>
    <col min="12051" max="12288" width="9" style="131"/>
    <col min="12289" max="12289" width="9" style="131" customWidth="1"/>
    <col min="12290" max="12303" width="9" style="131"/>
    <col min="12304" max="12304" width="9" style="131" customWidth="1"/>
    <col min="12305" max="12305" width="9" style="131"/>
    <col min="12306" max="12306" width="9" style="131" customWidth="1"/>
    <col min="12307" max="12544" width="9" style="131"/>
    <col min="12545" max="12545" width="9" style="131" customWidth="1"/>
    <col min="12546" max="12559" width="9" style="131"/>
    <col min="12560" max="12560" width="9" style="131" customWidth="1"/>
    <col min="12561" max="12561" width="9" style="131"/>
    <col min="12562" max="12562" width="9" style="131" customWidth="1"/>
    <col min="12563" max="12800" width="9" style="131"/>
    <col min="12801" max="12801" width="9" style="131" customWidth="1"/>
    <col min="12802" max="12815" width="9" style="131"/>
    <col min="12816" max="12816" width="9" style="131" customWidth="1"/>
    <col min="12817" max="12817" width="9" style="131"/>
    <col min="12818" max="12818" width="9" style="131" customWidth="1"/>
    <col min="12819" max="13056" width="9" style="131"/>
    <col min="13057" max="13057" width="9" style="131" customWidth="1"/>
    <col min="13058" max="13071" width="9" style="131"/>
    <col min="13072" max="13072" width="9" style="131" customWidth="1"/>
    <col min="13073" max="13073" width="9" style="131"/>
    <col min="13074" max="13074" width="9" style="131" customWidth="1"/>
    <col min="13075" max="13312" width="9" style="131"/>
    <col min="13313" max="13313" width="9" style="131" customWidth="1"/>
    <col min="13314" max="13327" width="9" style="131"/>
    <col min="13328" max="13328" width="9" style="131" customWidth="1"/>
    <col min="13329" max="13329" width="9" style="131"/>
    <col min="13330" max="13330" width="9" style="131" customWidth="1"/>
    <col min="13331" max="13568" width="9" style="131"/>
    <col min="13569" max="13569" width="9" style="131" customWidth="1"/>
    <col min="13570" max="13583" width="9" style="131"/>
    <col min="13584" max="13584" width="9" style="131" customWidth="1"/>
    <col min="13585" max="13585" width="9" style="131"/>
    <col min="13586" max="13586" width="9" style="131" customWidth="1"/>
    <col min="13587" max="13824" width="9" style="131"/>
    <col min="13825" max="13825" width="9" style="131" customWidth="1"/>
    <col min="13826" max="13839" width="9" style="131"/>
    <col min="13840" max="13840" width="9" style="131" customWidth="1"/>
    <col min="13841" max="13841" width="9" style="131"/>
    <col min="13842" max="13842" width="9" style="131" customWidth="1"/>
    <col min="13843" max="14080" width="9" style="131"/>
    <col min="14081" max="14081" width="9" style="131" customWidth="1"/>
    <col min="14082" max="14095" width="9" style="131"/>
    <col min="14096" max="14096" width="9" style="131" customWidth="1"/>
    <col min="14097" max="14097" width="9" style="131"/>
    <col min="14098" max="14098" width="9" style="131" customWidth="1"/>
    <col min="14099" max="14336" width="9" style="131"/>
    <col min="14337" max="14337" width="9" style="131" customWidth="1"/>
    <col min="14338" max="14351" width="9" style="131"/>
    <col min="14352" max="14352" width="9" style="131" customWidth="1"/>
    <col min="14353" max="14353" width="9" style="131"/>
    <col min="14354" max="14354" width="9" style="131" customWidth="1"/>
    <col min="14355" max="14592" width="9" style="131"/>
    <col min="14593" max="14593" width="9" style="131" customWidth="1"/>
    <col min="14594" max="14607" width="9" style="131"/>
    <col min="14608" max="14608" width="9" style="131" customWidth="1"/>
    <col min="14609" max="14609" width="9" style="131"/>
    <col min="14610" max="14610" width="9" style="131" customWidth="1"/>
    <col min="14611" max="14848" width="9" style="131"/>
    <col min="14849" max="14849" width="9" style="131" customWidth="1"/>
    <col min="14850" max="14863" width="9" style="131"/>
    <col min="14864" max="14864" width="9" style="131" customWidth="1"/>
    <col min="14865" max="14865" width="9" style="131"/>
    <col min="14866" max="14866" width="9" style="131" customWidth="1"/>
    <col min="14867" max="15104" width="9" style="131"/>
    <col min="15105" max="15105" width="9" style="131" customWidth="1"/>
    <col min="15106" max="15119" width="9" style="131"/>
    <col min="15120" max="15120" width="9" style="131" customWidth="1"/>
    <col min="15121" max="15121" width="9" style="131"/>
    <col min="15122" max="15122" width="9" style="131" customWidth="1"/>
    <col min="15123" max="15360" width="9" style="131"/>
    <col min="15361" max="15361" width="9" style="131" customWidth="1"/>
    <col min="15362" max="15375" width="9" style="131"/>
    <col min="15376" max="15376" width="9" style="131" customWidth="1"/>
    <col min="15377" max="15377" width="9" style="131"/>
    <col min="15378" max="15378" width="9" style="131" customWidth="1"/>
    <col min="15379" max="15616" width="9" style="131"/>
    <col min="15617" max="15617" width="9" style="131" customWidth="1"/>
    <col min="15618" max="15631" width="9" style="131"/>
    <col min="15632" max="15632" width="9" style="131" customWidth="1"/>
    <col min="15633" max="15633" width="9" style="131"/>
    <col min="15634" max="15634" width="9" style="131" customWidth="1"/>
    <col min="15635" max="15872" width="9" style="131"/>
    <col min="15873" max="15873" width="9" style="131" customWidth="1"/>
    <col min="15874" max="15887" width="9" style="131"/>
    <col min="15888" max="15888" width="9" style="131" customWidth="1"/>
    <col min="15889" max="15889" width="9" style="131"/>
    <col min="15890" max="15890" width="9" style="131" customWidth="1"/>
    <col min="15891" max="16128" width="9" style="131"/>
    <col min="16129" max="16129" width="9" style="131" customWidth="1"/>
    <col min="16130" max="16143" width="9" style="131"/>
    <col min="16144" max="16144" width="9" style="131" customWidth="1"/>
    <col min="16145" max="16145" width="9" style="131"/>
    <col min="16146" max="16146" width="9" style="131" customWidth="1"/>
    <col min="16147" max="16384" width="9" style="131"/>
  </cols>
  <sheetData>
    <row r="1" spans="1:32">
      <c r="A1" s="276">
        <v>45352</v>
      </c>
      <c r="B1" s="130">
        <v>1</v>
      </c>
      <c r="C1" s="130">
        <v>2</v>
      </c>
      <c r="D1" s="130">
        <v>3</v>
      </c>
      <c r="E1" s="130">
        <v>4</v>
      </c>
      <c r="F1" s="130">
        <v>5</v>
      </c>
      <c r="G1" s="130">
        <v>6</v>
      </c>
      <c r="H1" s="130">
        <v>7</v>
      </c>
      <c r="I1" s="130">
        <v>8</v>
      </c>
      <c r="J1" s="130">
        <v>9</v>
      </c>
      <c r="K1" s="130">
        <v>10</v>
      </c>
      <c r="L1" s="130">
        <v>11</v>
      </c>
      <c r="M1" s="130">
        <v>12</v>
      </c>
      <c r="N1" s="130">
        <v>13</v>
      </c>
      <c r="O1" s="130">
        <v>14</v>
      </c>
      <c r="P1" s="130">
        <v>15</v>
      </c>
      <c r="Q1" s="130">
        <v>16</v>
      </c>
      <c r="R1" s="130">
        <v>17</v>
      </c>
      <c r="S1" s="130">
        <v>18</v>
      </c>
      <c r="T1" s="130">
        <v>19</v>
      </c>
      <c r="U1" s="130">
        <v>20</v>
      </c>
      <c r="V1" s="130">
        <v>21</v>
      </c>
      <c r="W1" s="130">
        <v>22</v>
      </c>
      <c r="X1" s="130">
        <v>23</v>
      </c>
      <c r="Y1" s="130">
        <v>24</v>
      </c>
      <c r="Z1" s="130">
        <v>25</v>
      </c>
      <c r="AA1" s="130">
        <v>26</v>
      </c>
      <c r="AB1" s="130">
        <v>27</v>
      </c>
      <c r="AC1" s="130">
        <v>28</v>
      </c>
      <c r="AD1" s="130">
        <v>29</v>
      </c>
      <c r="AE1" s="130">
        <v>30</v>
      </c>
      <c r="AF1" s="130">
        <v>31</v>
      </c>
    </row>
    <row r="2" spans="1:32">
      <c r="A2" s="132" t="s">
        <v>138</v>
      </c>
      <c r="B2" s="133">
        <f>A1</f>
        <v>45352</v>
      </c>
      <c r="C2" s="133">
        <f>B2+1</f>
        <v>45353</v>
      </c>
      <c r="D2" s="133">
        <f t="shared" ref="D2:AF2" si="0">C2+1</f>
        <v>45354</v>
      </c>
      <c r="E2" s="133">
        <f t="shared" si="0"/>
        <v>45355</v>
      </c>
      <c r="F2" s="133">
        <f t="shared" si="0"/>
        <v>45356</v>
      </c>
      <c r="G2" s="133">
        <f>F2+1</f>
        <v>45357</v>
      </c>
      <c r="H2" s="133">
        <f t="shared" si="0"/>
        <v>45358</v>
      </c>
      <c r="I2" s="133">
        <f t="shared" si="0"/>
        <v>45359</v>
      </c>
      <c r="J2" s="133">
        <f>I2+1</f>
        <v>45360</v>
      </c>
      <c r="K2" s="133">
        <f>J2+1</f>
        <v>45361</v>
      </c>
      <c r="L2" s="133">
        <f t="shared" si="0"/>
        <v>45362</v>
      </c>
      <c r="M2" s="133">
        <f t="shared" si="0"/>
        <v>45363</v>
      </c>
      <c r="N2" s="133">
        <f t="shared" si="0"/>
        <v>45364</v>
      </c>
      <c r="O2" s="133">
        <f t="shared" si="0"/>
        <v>45365</v>
      </c>
      <c r="P2" s="133">
        <f t="shared" si="0"/>
        <v>45366</v>
      </c>
      <c r="Q2" s="133">
        <f t="shared" si="0"/>
        <v>45367</v>
      </c>
      <c r="R2" s="133">
        <f t="shared" si="0"/>
        <v>45368</v>
      </c>
      <c r="S2" s="133">
        <f t="shared" si="0"/>
        <v>45369</v>
      </c>
      <c r="T2" s="133">
        <f t="shared" si="0"/>
        <v>45370</v>
      </c>
      <c r="U2" s="133">
        <f t="shared" si="0"/>
        <v>45371</v>
      </c>
      <c r="V2" s="133">
        <f t="shared" si="0"/>
        <v>45372</v>
      </c>
      <c r="W2" s="133">
        <f t="shared" si="0"/>
        <v>45373</v>
      </c>
      <c r="X2" s="133">
        <f t="shared" si="0"/>
        <v>45374</v>
      </c>
      <c r="Y2" s="133">
        <f t="shared" si="0"/>
        <v>45375</v>
      </c>
      <c r="Z2" s="133">
        <f t="shared" si="0"/>
        <v>45376</v>
      </c>
      <c r="AA2" s="133">
        <f t="shared" si="0"/>
        <v>45377</v>
      </c>
      <c r="AB2" s="133">
        <f t="shared" si="0"/>
        <v>45378</v>
      </c>
      <c r="AC2" s="133">
        <f t="shared" si="0"/>
        <v>45379</v>
      </c>
      <c r="AD2" s="133">
        <f t="shared" si="0"/>
        <v>45380</v>
      </c>
      <c r="AE2" s="133">
        <f t="shared" si="0"/>
        <v>45381</v>
      </c>
      <c r="AF2" s="133">
        <f t="shared" si="0"/>
        <v>45382</v>
      </c>
    </row>
    <row r="3" spans="1:32">
      <c r="A3" s="132" t="s">
        <v>139</v>
      </c>
      <c r="B3" s="133">
        <f>B2+31</f>
        <v>45383</v>
      </c>
      <c r="C3" s="133">
        <f t="shared" ref="C3:AE11" si="1">B3+1</f>
        <v>45384</v>
      </c>
      <c r="D3" s="133">
        <f t="shared" si="1"/>
        <v>45385</v>
      </c>
      <c r="E3" s="133">
        <f t="shared" si="1"/>
        <v>45386</v>
      </c>
      <c r="F3" s="133">
        <f t="shared" si="1"/>
        <v>45387</v>
      </c>
      <c r="G3" s="133">
        <f t="shared" si="1"/>
        <v>45388</v>
      </c>
      <c r="H3" s="133">
        <f>G3+1</f>
        <v>45389</v>
      </c>
      <c r="I3" s="133">
        <f t="shared" si="1"/>
        <v>45390</v>
      </c>
      <c r="J3" s="133">
        <f t="shared" si="1"/>
        <v>45391</v>
      </c>
      <c r="K3" s="133">
        <f t="shared" si="1"/>
        <v>45392</v>
      </c>
      <c r="L3" s="133">
        <f t="shared" si="1"/>
        <v>45393</v>
      </c>
      <c r="M3" s="133">
        <f t="shared" si="1"/>
        <v>45394</v>
      </c>
      <c r="N3" s="133">
        <f t="shared" si="1"/>
        <v>45395</v>
      </c>
      <c r="O3" s="133">
        <f t="shared" si="1"/>
        <v>45396</v>
      </c>
      <c r="P3" s="133">
        <f t="shared" si="1"/>
        <v>45397</v>
      </c>
      <c r="Q3" s="133">
        <f t="shared" si="1"/>
        <v>45398</v>
      </c>
      <c r="R3" s="133">
        <f t="shared" si="1"/>
        <v>45399</v>
      </c>
      <c r="S3" s="133">
        <f t="shared" si="1"/>
        <v>45400</v>
      </c>
      <c r="T3" s="133">
        <f t="shared" si="1"/>
        <v>45401</v>
      </c>
      <c r="U3" s="133">
        <f t="shared" si="1"/>
        <v>45402</v>
      </c>
      <c r="V3" s="133">
        <f t="shared" si="1"/>
        <v>45403</v>
      </c>
      <c r="W3" s="133">
        <f t="shared" si="1"/>
        <v>45404</v>
      </c>
      <c r="X3" s="133">
        <f t="shared" si="1"/>
        <v>45405</v>
      </c>
      <c r="Y3" s="133">
        <f t="shared" si="1"/>
        <v>45406</v>
      </c>
      <c r="Z3" s="133">
        <f t="shared" si="1"/>
        <v>45407</v>
      </c>
      <c r="AA3" s="133">
        <f t="shared" si="1"/>
        <v>45408</v>
      </c>
      <c r="AB3" s="133">
        <f t="shared" si="1"/>
        <v>45409</v>
      </c>
      <c r="AC3" s="133">
        <f t="shared" si="1"/>
        <v>45410</v>
      </c>
      <c r="AD3" s="133">
        <f t="shared" si="1"/>
        <v>45411</v>
      </c>
      <c r="AE3" s="133">
        <f t="shared" si="1"/>
        <v>45412</v>
      </c>
      <c r="AF3" s="133"/>
    </row>
    <row r="4" spans="1:32">
      <c r="A4" s="132" t="s">
        <v>140</v>
      </c>
      <c r="B4" s="133">
        <f>B3+30</f>
        <v>45413</v>
      </c>
      <c r="C4" s="133">
        <f t="shared" si="1"/>
        <v>45414</v>
      </c>
      <c r="D4" s="133">
        <f t="shared" si="1"/>
        <v>45415</v>
      </c>
      <c r="E4" s="133">
        <f t="shared" si="1"/>
        <v>45416</v>
      </c>
      <c r="F4" s="133">
        <f t="shared" si="1"/>
        <v>45417</v>
      </c>
      <c r="G4" s="133">
        <f t="shared" si="1"/>
        <v>45418</v>
      </c>
      <c r="H4" s="133">
        <f t="shared" si="1"/>
        <v>45419</v>
      </c>
      <c r="I4" s="133">
        <f t="shared" si="1"/>
        <v>45420</v>
      </c>
      <c r="J4" s="133">
        <f t="shared" si="1"/>
        <v>45421</v>
      </c>
      <c r="K4" s="133">
        <f t="shared" si="1"/>
        <v>45422</v>
      </c>
      <c r="L4" s="133">
        <f t="shared" si="1"/>
        <v>45423</v>
      </c>
      <c r="M4" s="133">
        <f t="shared" si="1"/>
        <v>45424</v>
      </c>
      <c r="N4" s="133">
        <f t="shared" si="1"/>
        <v>45425</v>
      </c>
      <c r="O4" s="133">
        <f t="shared" si="1"/>
        <v>45426</v>
      </c>
      <c r="P4" s="133">
        <f t="shared" si="1"/>
        <v>45427</v>
      </c>
      <c r="Q4" s="133">
        <f t="shared" si="1"/>
        <v>45428</v>
      </c>
      <c r="R4" s="133">
        <f t="shared" si="1"/>
        <v>45429</v>
      </c>
      <c r="S4" s="133">
        <f t="shared" si="1"/>
        <v>45430</v>
      </c>
      <c r="T4" s="133">
        <f t="shared" si="1"/>
        <v>45431</v>
      </c>
      <c r="U4" s="133">
        <f t="shared" si="1"/>
        <v>45432</v>
      </c>
      <c r="V4" s="133">
        <f t="shared" si="1"/>
        <v>45433</v>
      </c>
      <c r="W4" s="133">
        <f t="shared" si="1"/>
        <v>45434</v>
      </c>
      <c r="X4" s="133">
        <f t="shared" si="1"/>
        <v>45435</v>
      </c>
      <c r="Y4" s="133">
        <f t="shared" si="1"/>
        <v>45436</v>
      </c>
      <c r="Z4" s="133">
        <f t="shared" si="1"/>
        <v>45437</v>
      </c>
      <c r="AA4" s="133">
        <f t="shared" si="1"/>
        <v>45438</v>
      </c>
      <c r="AB4" s="133">
        <f t="shared" si="1"/>
        <v>45439</v>
      </c>
      <c r="AC4" s="133">
        <f t="shared" si="1"/>
        <v>45440</v>
      </c>
      <c r="AD4" s="133">
        <f t="shared" si="1"/>
        <v>45441</v>
      </c>
      <c r="AE4" s="133">
        <f t="shared" si="1"/>
        <v>45442</v>
      </c>
      <c r="AF4" s="133">
        <f t="shared" ref="AF4" si="2">AE4+1</f>
        <v>45443</v>
      </c>
    </row>
    <row r="5" spans="1:32">
      <c r="A5" s="132" t="s">
        <v>141</v>
      </c>
      <c r="B5" s="133">
        <f t="shared" ref="B5:B13" si="3">B4+31</f>
        <v>45444</v>
      </c>
      <c r="C5" s="133">
        <f t="shared" si="1"/>
        <v>45445</v>
      </c>
      <c r="D5" s="133">
        <f t="shared" si="1"/>
        <v>45446</v>
      </c>
      <c r="E5" s="133">
        <f t="shared" si="1"/>
        <v>45447</v>
      </c>
      <c r="F5" s="133">
        <f t="shared" si="1"/>
        <v>45448</v>
      </c>
      <c r="G5" s="133">
        <f t="shared" si="1"/>
        <v>45449</v>
      </c>
      <c r="H5" s="133">
        <f t="shared" si="1"/>
        <v>45450</v>
      </c>
      <c r="I5" s="133">
        <f t="shared" si="1"/>
        <v>45451</v>
      </c>
      <c r="J5" s="133">
        <f t="shared" si="1"/>
        <v>45452</v>
      </c>
      <c r="K5" s="133">
        <f t="shared" si="1"/>
        <v>45453</v>
      </c>
      <c r="L5" s="133">
        <f t="shared" si="1"/>
        <v>45454</v>
      </c>
      <c r="M5" s="133">
        <f t="shared" si="1"/>
        <v>45455</v>
      </c>
      <c r="N5" s="133">
        <f t="shared" si="1"/>
        <v>45456</v>
      </c>
      <c r="O5" s="133">
        <f t="shared" si="1"/>
        <v>45457</v>
      </c>
      <c r="P5" s="133">
        <f t="shared" si="1"/>
        <v>45458</v>
      </c>
      <c r="Q5" s="133">
        <f t="shared" si="1"/>
        <v>45459</v>
      </c>
      <c r="R5" s="133">
        <f t="shared" si="1"/>
        <v>45460</v>
      </c>
      <c r="S5" s="133">
        <f t="shared" si="1"/>
        <v>45461</v>
      </c>
      <c r="T5" s="133">
        <f t="shared" si="1"/>
        <v>45462</v>
      </c>
      <c r="U5" s="133">
        <f t="shared" si="1"/>
        <v>45463</v>
      </c>
      <c r="V5" s="133">
        <f t="shared" si="1"/>
        <v>45464</v>
      </c>
      <c r="W5" s="133">
        <f t="shared" si="1"/>
        <v>45465</v>
      </c>
      <c r="X5" s="133">
        <f t="shared" si="1"/>
        <v>45466</v>
      </c>
      <c r="Y5" s="133">
        <f t="shared" si="1"/>
        <v>45467</v>
      </c>
      <c r="Z5" s="133">
        <f t="shared" si="1"/>
        <v>45468</v>
      </c>
      <c r="AA5" s="133">
        <f t="shared" si="1"/>
        <v>45469</v>
      </c>
      <c r="AB5" s="133">
        <f t="shared" si="1"/>
        <v>45470</v>
      </c>
      <c r="AC5" s="133">
        <f t="shared" si="1"/>
        <v>45471</v>
      </c>
      <c r="AD5" s="133">
        <f t="shared" si="1"/>
        <v>45472</v>
      </c>
      <c r="AE5" s="133">
        <f t="shared" si="1"/>
        <v>45473</v>
      </c>
      <c r="AF5" s="133"/>
    </row>
    <row r="6" spans="1:32">
      <c r="A6" s="132" t="s">
        <v>142</v>
      </c>
      <c r="B6" s="133">
        <f>B5+30</f>
        <v>45474</v>
      </c>
      <c r="C6" s="133">
        <f t="shared" si="1"/>
        <v>45475</v>
      </c>
      <c r="D6" s="133">
        <f t="shared" si="1"/>
        <v>45476</v>
      </c>
      <c r="E6" s="133">
        <f t="shared" si="1"/>
        <v>45477</v>
      </c>
      <c r="F6" s="133">
        <f t="shared" si="1"/>
        <v>45478</v>
      </c>
      <c r="G6" s="133">
        <f t="shared" si="1"/>
        <v>45479</v>
      </c>
      <c r="H6" s="133">
        <f t="shared" si="1"/>
        <v>45480</v>
      </c>
      <c r="I6" s="133">
        <f t="shared" si="1"/>
        <v>45481</v>
      </c>
      <c r="J6" s="133">
        <f t="shared" si="1"/>
        <v>45482</v>
      </c>
      <c r="K6" s="133">
        <f t="shared" si="1"/>
        <v>45483</v>
      </c>
      <c r="L6" s="133">
        <f t="shared" si="1"/>
        <v>45484</v>
      </c>
      <c r="M6" s="133">
        <f t="shared" si="1"/>
        <v>45485</v>
      </c>
      <c r="N6" s="133">
        <f t="shared" si="1"/>
        <v>45486</v>
      </c>
      <c r="O6" s="133">
        <f t="shared" si="1"/>
        <v>45487</v>
      </c>
      <c r="P6" s="133">
        <f t="shared" si="1"/>
        <v>45488</v>
      </c>
      <c r="Q6" s="133">
        <f t="shared" si="1"/>
        <v>45489</v>
      </c>
      <c r="R6" s="133">
        <f t="shared" si="1"/>
        <v>45490</v>
      </c>
      <c r="S6" s="133">
        <f t="shared" si="1"/>
        <v>45491</v>
      </c>
      <c r="T6" s="133">
        <f t="shared" si="1"/>
        <v>45492</v>
      </c>
      <c r="U6" s="133">
        <f t="shared" si="1"/>
        <v>45493</v>
      </c>
      <c r="V6" s="133">
        <f t="shared" si="1"/>
        <v>45494</v>
      </c>
      <c r="W6" s="133">
        <f t="shared" si="1"/>
        <v>45495</v>
      </c>
      <c r="X6" s="133">
        <f t="shared" si="1"/>
        <v>45496</v>
      </c>
      <c r="Y6" s="133">
        <f t="shared" si="1"/>
        <v>45497</v>
      </c>
      <c r="Z6" s="133">
        <f t="shared" si="1"/>
        <v>45498</v>
      </c>
      <c r="AA6" s="133">
        <f t="shared" si="1"/>
        <v>45499</v>
      </c>
      <c r="AB6" s="133">
        <f t="shared" si="1"/>
        <v>45500</v>
      </c>
      <c r="AC6" s="133">
        <f t="shared" si="1"/>
        <v>45501</v>
      </c>
      <c r="AD6" s="133">
        <f t="shared" si="1"/>
        <v>45502</v>
      </c>
      <c r="AE6" s="133">
        <f t="shared" si="1"/>
        <v>45503</v>
      </c>
      <c r="AF6" s="133">
        <f t="shared" ref="AF6:AF7" si="4">AE6+1</f>
        <v>45504</v>
      </c>
    </row>
    <row r="7" spans="1:32">
      <c r="A7" s="132" t="s">
        <v>143</v>
      </c>
      <c r="B7" s="133">
        <f t="shared" si="3"/>
        <v>45505</v>
      </c>
      <c r="C7" s="133">
        <f t="shared" si="1"/>
        <v>45506</v>
      </c>
      <c r="D7" s="133">
        <f t="shared" si="1"/>
        <v>45507</v>
      </c>
      <c r="E7" s="133">
        <f t="shared" si="1"/>
        <v>45508</v>
      </c>
      <c r="F7" s="133">
        <f t="shared" si="1"/>
        <v>45509</v>
      </c>
      <c r="G7" s="133">
        <f t="shared" si="1"/>
        <v>45510</v>
      </c>
      <c r="H7" s="133">
        <f t="shared" si="1"/>
        <v>45511</v>
      </c>
      <c r="I7" s="133">
        <f t="shared" si="1"/>
        <v>45512</v>
      </c>
      <c r="J7" s="133">
        <f t="shared" si="1"/>
        <v>45513</v>
      </c>
      <c r="K7" s="133">
        <f t="shared" si="1"/>
        <v>45514</v>
      </c>
      <c r="L7" s="133">
        <f t="shared" si="1"/>
        <v>45515</v>
      </c>
      <c r="M7" s="133">
        <f t="shared" si="1"/>
        <v>45516</v>
      </c>
      <c r="N7" s="133">
        <f t="shared" si="1"/>
        <v>45517</v>
      </c>
      <c r="O7" s="133">
        <f t="shared" si="1"/>
        <v>45518</v>
      </c>
      <c r="P7" s="133">
        <f t="shared" si="1"/>
        <v>45519</v>
      </c>
      <c r="Q7" s="133">
        <f t="shared" si="1"/>
        <v>45520</v>
      </c>
      <c r="R7" s="133">
        <f t="shared" si="1"/>
        <v>45521</v>
      </c>
      <c r="S7" s="133">
        <f t="shared" si="1"/>
        <v>45522</v>
      </c>
      <c r="T7" s="133">
        <f t="shared" si="1"/>
        <v>45523</v>
      </c>
      <c r="U7" s="133">
        <f t="shared" si="1"/>
        <v>45524</v>
      </c>
      <c r="V7" s="133">
        <f t="shared" si="1"/>
        <v>45525</v>
      </c>
      <c r="W7" s="133">
        <f t="shared" si="1"/>
        <v>45526</v>
      </c>
      <c r="X7" s="133">
        <f t="shared" si="1"/>
        <v>45527</v>
      </c>
      <c r="Y7" s="133">
        <f t="shared" si="1"/>
        <v>45528</v>
      </c>
      <c r="Z7" s="133">
        <f t="shared" si="1"/>
        <v>45529</v>
      </c>
      <c r="AA7" s="133">
        <f t="shared" si="1"/>
        <v>45530</v>
      </c>
      <c r="AB7" s="133">
        <f t="shared" si="1"/>
        <v>45531</v>
      </c>
      <c r="AC7" s="133">
        <f t="shared" si="1"/>
        <v>45532</v>
      </c>
      <c r="AD7" s="133">
        <f t="shared" si="1"/>
        <v>45533</v>
      </c>
      <c r="AE7" s="133">
        <f t="shared" si="1"/>
        <v>45534</v>
      </c>
      <c r="AF7" s="133">
        <f t="shared" si="4"/>
        <v>45535</v>
      </c>
    </row>
    <row r="8" spans="1:32">
      <c r="A8" s="132" t="s">
        <v>144</v>
      </c>
      <c r="B8" s="133">
        <f t="shared" si="3"/>
        <v>45536</v>
      </c>
      <c r="C8" s="133">
        <f t="shared" si="1"/>
        <v>45537</v>
      </c>
      <c r="D8" s="133">
        <f t="shared" si="1"/>
        <v>45538</v>
      </c>
      <c r="E8" s="133">
        <f t="shared" si="1"/>
        <v>45539</v>
      </c>
      <c r="F8" s="133">
        <f t="shared" si="1"/>
        <v>45540</v>
      </c>
      <c r="G8" s="133">
        <f t="shared" si="1"/>
        <v>45541</v>
      </c>
      <c r="H8" s="133">
        <f t="shared" si="1"/>
        <v>45542</v>
      </c>
      <c r="I8" s="133">
        <f t="shared" si="1"/>
        <v>45543</v>
      </c>
      <c r="J8" s="133">
        <f t="shared" si="1"/>
        <v>45544</v>
      </c>
      <c r="K8" s="133">
        <f t="shared" si="1"/>
        <v>45545</v>
      </c>
      <c r="L8" s="133">
        <f t="shared" si="1"/>
        <v>45546</v>
      </c>
      <c r="M8" s="133">
        <f t="shared" si="1"/>
        <v>45547</v>
      </c>
      <c r="N8" s="133">
        <f t="shared" si="1"/>
        <v>45548</v>
      </c>
      <c r="O8" s="133">
        <f t="shared" si="1"/>
        <v>45549</v>
      </c>
      <c r="P8" s="133">
        <f t="shared" si="1"/>
        <v>45550</v>
      </c>
      <c r="Q8" s="133">
        <f t="shared" si="1"/>
        <v>45551</v>
      </c>
      <c r="R8" s="133">
        <f t="shared" si="1"/>
        <v>45552</v>
      </c>
      <c r="S8" s="133">
        <f t="shared" si="1"/>
        <v>45553</v>
      </c>
      <c r="T8" s="133">
        <f t="shared" si="1"/>
        <v>45554</v>
      </c>
      <c r="U8" s="133">
        <f t="shared" si="1"/>
        <v>45555</v>
      </c>
      <c r="V8" s="133">
        <f t="shared" si="1"/>
        <v>45556</v>
      </c>
      <c r="W8" s="133">
        <f t="shared" si="1"/>
        <v>45557</v>
      </c>
      <c r="X8" s="133">
        <f t="shared" si="1"/>
        <v>45558</v>
      </c>
      <c r="Y8" s="133">
        <f t="shared" si="1"/>
        <v>45559</v>
      </c>
      <c r="Z8" s="133">
        <f t="shared" si="1"/>
        <v>45560</v>
      </c>
      <c r="AA8" s="133">
        <f t="shared" si="1"/>
        <v>45561</v>
      </c>
      <c r="AB8" s="133">
        <f t="shared" si="1"/>
        <v>45562</v>
      </c>
      <c r="AC8" s="133">
        <f t="shared" si="1"/>
        <v>45563</v>
      </c>
      <c r="AD8" s="133">
        <f t="shared" si="1"/>
        <v>45564</v>
      </c>
      <c r="AE8" s="133">
        <f t="shared" si="1"/>
        <v>45565</v>
      </c>
      <c r="AF8" s="133"/>
    </row>
    <row r="9" spans="1:32">
      <c r="A9" s="132" t="s">
        <v>145</v>
      </c>
      <c r="B9" s="133">
        <f>B8+30</f>
        <v>45566</v>
      </c>
      <c r="C9" s="133">
        <f t="shared" si="1"/>
        <v>45567</v>
      </c>
      <c r="D9" s="133">
        <f t="shared" si="1"/>
        <v>45568</v>
      </c>
      <c r="E9" s="133">
        <f t="shared" si="1"/>
        <v>45569</v>
      </c>
      <c r="F9" s="133">
        <f t="shared" si="1"/>
        <v>45570</v>
      </c>
      <c r="G9" s="133">
        <f t="shared" si="1"/>
        <v>45571</v>
      </c>
      <c r="H9" s="133">
        <f t="shared" si="1"/>
        <v>45572</v>
      </c>
      <c r="I9" s="133">
        <f t="shared" si="1"/>
        <v>45573</v>
      </c>
      <c r="J9" s="133">
        <f t="shared" si="1"/>
        <v>45574</v>
      </c>
      <c r="K9" s="133">
        <f t="shared" si="1"/>
        <v>45575</v>
      </c>
      <c r="L9" s="133">
        <f t="shared" si="1"/>
        <v>45576</v>
      </c>
      <c r="M9" s="133">
        <f t="shared" si="1"/>
        <v>45577</v>
      </c>
      <c r="N9" s="133">
        <f t="shared" si="1"/>
        <v>45578</v>
      </c>
      <c r="O9" s="133">
        <f t="shared" si="1"/>
        <v>45579</v>
      </c>
      <c r="P9" s="133">
        <f t="shared" si="1"/>
        <v>45580</v>
      </c>
      <c r="Q9" s="133">
        <f t="shared" si="1"/>
        <v>45581</v>
      </c>
      <c r="R9" s="133">
        <f t="shared" si="1"/>
        <v>45582</v>
      </c>
      <c r="S9" s="133">
        <f t="shared" si="1"/>
        <v>45583</v>
      </c>
      <c r="T9" s="133">
        <f t="shared" si="1"/>
        <v>45584</v>
      </c>
      <c r="U9" s="133">
        <f t="shared" si="1"/>
        <v>45585</v>
      </c>
      <c r="V9" s="133">
        <f t="shared" si="1"/>
        <v>45586</v>
      </c>
      <c r="W9" s="133">
        <f t="shared" si="1"/>
        <v>45587</v>
      </c>
      <c r="X9" s="133">
        <f t="shared" si="1"/>
        <v>45588</v>
      </c>
      <c r="Y9" s="133">
        <f t="shared" si="1"/>
        <v>45589</v>
      </c>
      <c r="Z9" s="133">
        <f t="shared" si="1"/>
        <v>45590</v>
      </c>
      <c r="AA9" s="133">
        <f t="shared" si="1"/>
        <v>45591</v>
      </c>
      <c r="AB9" s="133">
        <f t="shared" si="1"/>
        <v>45592</v>
      </c>
      <c r="AC9" s="133">
        <f t="shared" si="1"/>
        <v>45593</v>
      </c>
      <c r="AD9" s="133">
        <f t="shared" si="1"/>
        <v>45594</v>
      </c>
      <c r="AE9" s="133">
        <f t="shared" si="1"/>
        <v>45595</v>
      </c>
      <c r="AF9" s="133">
        <f t="shared" ref="AF9" si="5">AE9+1</f>
        <v>45596</v>
      </c>
    </row>
    <row r="10" spans="1:32">
      <c r="A10" s="132" t="s">
        <v>146</v>
      </c>
      <c r="B10" s="133">
        <f t="shared" si="3"/>
        <v>45597</v>
      </c>
      <c r="C10" s="133">
        <f t="shared" si="1"/>
        <v>45598</v>
      </c>
      <c r="D10" s="133">
        <f t="shared" si="1"/>
        <v>45599</v>
      </c>
      <c r="E10" s="133">
        <f t="shared" si="1"/>
        <v>45600</v>
      </c>
      <c r="F10" s="133">
        <f t="shared" si="1"/>
        <v>45601</v>
      </c>
      <c r="G10" s="133">
        <f t="shared" si="1"/>
        <v>45602</v>
      </c>
      <c r="H10" s="133">
        <f t="shared" si="1"/>
        <v>45603</v>
      </c>
      <c r="I10" s="133">
        <f t="shared" si="1"/>
        <v>45604</v>
      </c>
      <c r="J10" s="133">
        <f t="shared" si="1"/>
        <v>45605</v>
      </c>
      <c r="K10" s="133">
        <f t="shared" si="1"/>
        <v>45606</v>
      </c>
      <c r="L10" s="133">
        <f t="shared" si="1"/>
        <v>45607</v>
      </c>
      <c r="M10" s="133">
        <f t="shared" si="1"/>
        <v>45608</v>
      </c>
      <c r="N10" s="133">
        <f t="shared" si="1"/>
        <v>45609</v>
      </c>
      <c r="O10" s="133">
        <f t="shared" si="1"/>
        <v>45610</v>
      </c>
      <c r="P10" s="133">
        <f t="shared" si="1"/>
        <v>45611</v>
      </c>
      <c r="Q10" s="133">
        <f t="shared" si="1"/>
        <v>45612</v>
      </c>
      <c r="R10" s="133">
        <f t="shared" si="1"/>
        <v>45613</v>
      </c>
      <c r="S10" s="133">
        <f t="shared" si="1"/>
        <v>45614</v>
      </c>
      <c r="T10" s="133">
        <f t="shared" si="1"/>
        <v>45615</v>
      </c>
      <c r="U10" s="133">
        <f t="shared" si="1"/>
        <v>45616</v>
      </c>
      <c r="V10" s="133">
        <f t="shared" si="1"/>
        <v>45617</v>
      </c>
      <c r="W10" s="133">
        <f t="shared" si="1"/>
        <v>45618</v>
      </c>
      <c r="X10" s="133">
        <f t="shared" si="1"/>
        <v>45619</v>
      </c>
      <c r="Y10" s="133">
        <f t="shared" si="1"/>
        <v>45620</v>
      </c>
      <c r="Z10" s="133">
        <f t="shared" si="1"/>
        <v>45621</v>
      </c>
      <c r="AA10" s="133">
        <f t="shared" si="1"/>
        <v>45622</v>
      </c>
      <c r="AB10" s="133">
        <f t="shared" si="1"/>
        <v>45623</v>
      </c>
      <c r="AC10" s="133">
        <f t="shared" si="1"/>
        <v>45624</v>
      </c>
      <c r="AD10" s="133">
        <f t="shared" si="1"/>
        <v>45625</v>
      </c>
      <c r="AE10" s="133">
        <f t="shared" si="1"/>
        <v>45626</v>
      </c>
      <c r="AF10" s="133"/>
    </row>
    <row r="11" spans="1:32">
      <c r="A11" s="132" t="s">
        <v>147</v>
      </c>
      <c r="B11" s="133">
        <f>B10+30</f>
        <v>45627</v>
      </c>
      <c r="C11" s="133">
        <f t="shared" si="1"/>
        <v>45628</v>
      </c>
      <c r="D11" s="133">
        <f t="shared" si="1"/>
        <v>45629</v>
      </c>
      <c r="E11" s="133">
        <f t="shared" si="1"/>
        <v>45630</v>
      </c>
      <c r="F11" s="133">
        <f t="shared" si="1"/>
        <v>45631</v>
      </c>
      <c r="G11" s="133">
        <f t="shared" si="1"/>
        <v>45632</v>
      </c>
      <c r="H11" s="133">
        <f t="shared" si="1"/>
        <v>45633</v>
      </c>
      <c r="I11" s="133">
        <f t="shared" si="1"/>
        <v>45634</v>
      </c>
      <c r="J11" s="133">
        <f t="shared" si="1"/>
        <v>45635</v>
      </c>
      <c r="K11" s="133">
        <f t="shared" si="1"/>
        <v>45636</v>
      </c>
      <c r="L11" s="133">
        <f t="shared" si="1"/>
        <v>45637</v>
      </c>
      <c r="M11" s="133">
        <f t="shared" si="1"/>
        <v>45638</v>
      </c>
      <c r="N11" s="133">
        <f t="shared" si="1"/>
        <v>45639</v>
      </c>
      <c r="O11" s="133">
        <f t="shared" si="1"/>
        <v>45640</v>
      </c>
      <c r="P11" s="133">
        <f t="shared" si="1"/>
        <v>45641</v>
      </c>
      <c r="Q11" s="133">
        <f t="shared" si="1"/>
        <v>45642</v>
      </c>
      <c r="R11" s="133">
        <f t="shared" si="1"/>
        <v>45643</v>
      </c>
      <c r="S11" s="133">
        <f t="shared" si="1"/>
        <v>45644</v>
      </c>
      <c r="T11" s="133">
        <f t="shared" si="1"/>
        <v>45645</v>
      </c>
      <c r="U11" s="133">
        <f t="shared" si="1"/>
        <v>45646</v>
      </c>
      <c r="V11" s="133">
        <f t="shared" si="1"/>
        <v>45647</v>
      </c>
      <c r="W11" s="133">
        <f t="shared" si="1"/>
        <v>45648</v>
      </c>
      <c r="X11" s="133">
        <f t="shared" si="1"/>
        <v>45649</v>
      </c>
      <c r="Y11" s="133">
        <f t="shared" si="1"/>
        <v>45650</v>
      </c>
      <c r="Z11" s="133">
        <f t="shared" si="1"/>
        <v>45651</v>
      </c>
      <c r="AA11" s="133">
        <f t="shared" ref="AA11:AF11" si="6">Z11+1</f>
        <v>45652</v>
      </c>
      <c r="AB11" s="133">
        <f t="shared" si="6"/>
        <v>45653</v>
      </c>
      <c r="AC11" s="133">
        <f t="shared" si="6"/>
        <v>45654</v>
      </c>
      <c r="AD11" s="133">
        <f t="shared" si="6"/>
        <v>45655</v>
      </c>
      <c r="AE11" s="133">
        <f t="shared" si="6"/>
        <v>45656</v>
      </c>
      <c r="AF11" s="133">
        <f t="shared" si="6"/>
        <v>45657</v>
      </c>
    </row>
    <row r="12" spans="1:32">
      <c r="A12" s="132" t="s">
        <v>148</v>
      </c>
      <c r="B12" s="133">
        <f t="shared" si="3"/>
        <v>45658</v>
      </c>
      <c r="C12" s="133">
        <f t="shared" ref="C12:AF14" si="7">B12+1</f>
        <v>45659</v>
      </c>
      <c r="D12" s="133">
        <f t="shared" si="7"/>
        <v>45660</v>
      </c>
      <c r="E12" s="133">
        <f t="shared" si="7"/>
        <v>45661</v>
      </c>
      <c r="F12" s="133">
        <f t="shared" si="7"/>
        <v>45662</v>
      </c>
      <c r="G12" s="133">
        <f t="shared" si="7"/>
        <v>45663</v>
      </c>
      <c r="H12" s="133">
        <f t="shared" si="7"/>
        <v>45664</v>
      </c>
      <c r="I12" s="133">
        <f t="shared" si="7"/>
        <v>45665</v>
      </c>
      <c r="J12" s="133">
        <f t="shared" si="7"/>
        <v>45666</v>
      </c>
      <c r="K12" s="133">
        <f t="shared" si="7"/>
        <v>45667</v>
      </c>
      <c r="L12" s="133">
        <f t="shared" si="7"/>
        <v>45668</v>
      </c>
      <c r="M12" s="133">
        <f t="shared" si="7"/>
        <v>45669</v>
      </c>
      <c r="N12" s="133">
        <f t="shared" si="7"/>
        <v>45670</v>
      </c>
      <c r="O12" s="133">
        <f t="shared" si="7"/>
        <v>45671</v>
      </c>
      <c r="P12" s="133">
        <f t="shared" si="7"/>
        <v>45672</v>
      </c>
      <c r="Q12" s="133">
        <f t="shared" si="7"/>
        <v>45673</v>
      </c>
      <c r="R12" s="133">
        <f t="shared" si="7"/>
        <v>45674</v>
      </c>
      <c r="S12" s="133">
        <f t="shared" si="7"/>
        <v>45675</v>
      </c>
      <c r="T12" s="133">
        <f t="shared" si="7"/>
        <v>45676</v>
      </c>
      <c r="U12" s="133">
        <f t="shared" si="7"/>
        <v>45677</v>
      </c>
      <c r="V12" s="133">
        <f t="shared" si="7"/>
        <v>45678</v>
      </c>
      <c r="W12" s="133">
        <f t="shared" si="7"/>
        <v>45679</v>
      </c>
      <c r="X12" s="133">
        <f t="shared" si="7"/>
        <v>45680</v>
      </c>
      <c r="Y12" s="133">
        <f t="shared" si="7"/>
        <v>45681</v>
      </c>
      <c r="Z12" s="133">
        <f t="shared" si="7"/>
        <v>45682</v>
      </c>
      <c r="AA12" s="133">
        <f t="shared" si="7"/>
        <v>45683</v>
      </c>
      <c r="AB12" s="133">
        <f t="shared" si="7"/>
        <v>45684</v>
      </c>
      <c r="AC12" s="133">
        <f t="shared" si="7"/>
        <v>45685</v>
      </c>
      <c r="AD12" s="133">
        <f t="shared" si="7"/>
        <v>45686</v>
      </c>
      <c r="AE12" s="133">
        <f t="shared" si="7"/>
        <v>45687</v>
      </c>
      <c r="AF12" s="133">
        <f t="shared" si="7"/>
        <v>45688</v>
      </c>
    </row>
    <row r="13" spans="1:32">
      <c r="A13" s="132" t="s">
        <v>149</v>
      </c>
      <c r="B13" s="133">
        <f t="shared" si="3"/>
        <v>45689</v>
      </c>
      <c r="C13" s="133">
        <f t="shared" si="7"/>
        <v>45690</v>
      </c>
      <c r="D13" s="133">
        <f t="shared" si="7"/>
        <v>45691</v>
      </c>
      <c r="E13" s="133">
        <f t="shared" si="7"/>
        <v>45692</v>
      </c>
      <c r="F13" s="133">
        <f t="shared" si="7"/>
        <v>45693</v>
      </c>
      <c r="G13" s="133">
        <f t="shared" si="7"/>
        <v>45694</v>
      </c>
      <c r="H13" s="133">
        <f t="shared" si="7"/>
        <v>45695</v>
      </c>
      <c r="I13" s="133">
        <f t="shared" si="7"/>
        <v>45696</v>
      </c>
      <c r="J13" s="133">
        <f t="shared" si="7"/>
        <v>45697</v>
      </c>
      <c r="K13" s="133">
        <f t="shared" si="7"/>
        <v>45698</v>
      </c>
      <c r="L13" s="133">
        <f t="shared" si="7"/>
        <v>45699</v>
      </c>
      <c r="M13" s="133">
        <f t="shared" si="7"/>
        <v>45700</v>
      </c>
      <c r="N13" s="133">
        <f t="shared" si="7"/>
        <v>45701</v>
      </c>
      <c r="O13" s="133">
        <f t="shared" si="7"/>
        <v>45702</v>
      </c>
      <c r="P13" s="133">
        <f t="shared" si="7"/>
        <v>45703</v>
      </c>
      <c r="Q13" s="133">
        <f t="shared" si="7"/>
        <v>45704</v>
      </c>
      <c r="R13" s="133">
        <f t="shared" si="7"/>
        <v>45705</v>
      </c>
      <c r="S13" s="133">
        <f t="shared" si="7"/>
        <v>45706</v>
      </c>
      <c r="T13" s="133">
        <f t="shared" si="7"/>
        <v>45707</v>
      </c>
      <c r="U13" s="133">
        <f t="shared" si="7"/>
        <v>45708</v>
      </c>
      <c r="V13" s="133">
        <f t="shared" si="7"/>
        <v>45709</v>
      </c>
      <c r="W13" s="133">
        <f t="shared" si="7"/>
        <v>45710</v>
      </c>
      <c r="X13" s="133">
        <f t="shared" si="7"/>
        <v>45711</v>
      </c>
      <c r="Y13" s="133">
        <f t="shared" si="7"/>
        <v>45712</v>
      </c>
      <c r="Z13" s="133">
        <f t="shared" si="7"/>
        <v>45713</v>
      </c>
      <c r="AA13" s="133">
        <f t="shared" si="7"/>
        <v>45714</v>
      </c>
      <c r="AB13" s="133">
        <f t="shared" si="7"/>
        <v>45715</v>
      </c>
      <c r="AC13" s="133">
        <f t="shared" si="7"/>
        <v>45716</v>
      </c>
      <c r="AD13" s="133"/>
      <c r="AE13" s="133"/>
      <c r="AF13" s="133"/>
    </row>
    <row r="14" spans="1:32">
      <c r="A14" s="132" t="s">
        <v>150</v>
      </c>
      <c r="B14" s="133">
        <f>B13+28</f>
        <v>45717</v>
      </c>
      <c r="C14" s="133">
        <f t="shared" si="7"/>
        <v>45718</v>
      </c>
      <c r="D14" s="133">
        <f t="shared" si="7"/>
        <v>45719</v>
      </c>
      <c r="E14" s="133">
        <f t="shared" si="7"/>
        <v>45720</v>
      </c>
      <c r="F14" s="133">
        <f t="shared" si="7"/>
        <v>45721</v>
      </c>
      <c r="G14" s="133">
        <f t="shared" si="7"/>
        <v>45722</v>
      </c>
      <c r="H14" s="133">
        <f t="shared" si="7"/>
        <v>45723</v>
      </c>
      <c r="I14" s="133">
        <f t="shared" si="7"/>
        <v>45724</v>
      </c>
      <c r="J14" s="133">
        <f t="shared" si="7"/>
        <v>45725</v>
      </c>
      <c r="K14" s="133">
        <f t="shared" si="7"/>
        <v>45726</v>
      </c>
      <c r="L14" s="133">
        <f t="shared" si="7"/>
        <v>45727</v>
      </c>
      <c r="M14" s="133">
        <f t="shared" si="7"/>
        <v>45728</v>
      </c>
      <c r="N14" s="133">
        <f t="shared" si="7"/>
        <v>45729</v>
      </c>
      <c r="O14" s="133">
        <f t="shared" si="7"/>
        <v>45730</v>
      </c>
      <c r="P14" s="133">
        <f t="shared" si="7"/>
        <v>45731</v>
      </c>
      <c r="Q14" s="133">
        <f t="shared" si="7"/>
        <v>45732</v>
      </c>
      <c r="R14" s="133">
        <f t="shared" si="7"/>
        <v>45733</v>
      </c>
      <c r="S14" s="133">
        <f t="shared" si="7"/>
        <v>45734</v>
      </c>
      <c r="T14" s="133">
        <f t="shared" si="7"/>
        <v>45735</v>
      </c>
      <c r="U14" s="133">
        <f t="shared" si="7"/>
        <v>45736</v>
      </c>
      <c r="V14" s="133">
        <f t="shared" si="7"/>
        <v>45737</v>
      </c>
      <c r="W14" s="133">
        <f t="shared" si="7"/>
        <v>45738</v>
      </c>
      <c r="X14" s="133">
        <f t="shared" si="7"/>
        <v>45739</v>
      </c>
      <c r="Y14" s="133">
        <f t="shared" si="7"/>
        <v>45740</v>
      </c>
      <c r="Z14" s="133">
        <f t="shared" si="7"/>
        <v>45741</v>
      </c>
      <c r="AA14" s="133">
        <f t="shared" si="7"/>
        <v>45742</v>
      </c>
      <c r="AB14" s="133">
        <f t="shared" si="7"/>
        <v>45743</v>
      </c>
      <c r="AC14" s="133">
        <f t="shared" si="7"/>
        <v>45744</v>
      </c>
      <c r="AD14" s="133">
        <f t="shared" si="7"/>
        <v>45745</v>
      </c>
      <c r="AE14" s="133">
        <f t="shared" si="7"/>
        <v>45746</v>
      </c>
      <c r="AF14" s="133">
        <f t="shared" si="7"/>
        <v>45747</v>
      </c>
    </row>
    <row r="15" spans="1:32" s="137" customFormat="1">
      <c r="A15" s="134"/>
      <c r="B15" s="135"/>
      <c r="C15" s="135"/>
      <c r="D15" s="135"/>
      <c r="E15" s="135"/>
      <c r="F15" s="135"/>
      <c r="G15" s="135"/>
      <c r="H15" s="135"/>
      <c r="I15" s="135"/>
      <c r="J15" s="135"/>
      <c r="K15" s="135"/>
      <c r="L15" s="135"/>
      <c r="M15" s="135"/>
      <c r="N15" s="135"/>
      <c r="O15" s="135"/>
      <c r="P15" s="135"/>
      <c r="Q15" s="135"/>
      <c r="R15" s="136"/>
      <c r="S15" s="136"/>
      <c r="T15" s="136"/>
      <c r="U15" s="136"/>
      <c r="V15" s="136"/>
      <c r="W15" s="136"/>
      <c r="X15" s="136"/>
      <c r="Y15" s="136"/>
      <c r="Z15" s="136"/>
      <c r="AA15" s="136"/>
      <c r="AB15" s="136"/>
      <c r="AC15" s="136"/>
      <c r="AD15" s="136"/>
      <c r="AE15" s="136"/>
      <c r="AF15" s="136"/>
    </row>
    <row r="16" spans="1:32" s="137" customFormat="1">
      <c r="A16" s="138">
        <v>1</v>
      </c>
      <c r="B16" s="139">
        <v>2</v>
      </c>
      <c r="C16" s="138">
        <v>3</v>
      </c>
      <c r="D16" s="139">
        <v>4</v>
      </c>
      <c r="E16" s="138">
        <v>5</v>
      </c>
      <c r="F16" s="139">
        <v>6</v>
      </c>
      <c r="G16" s="138">
        <v>7</v>
      </c>
      <c r="H16" s="139">
        <v>8</v>
      </c>
      <c r="I16" s="138">
        <v>9</v>
      </c>
      <c r="J16" s="139">
        <v>10</v>
      </c>
      <c r="K16" s="138">
        <v>11</v>
      </c>
      <c r="L16" s="139">
        <v>12</v>
      </c>
      <c r="M16" s="138">
        <v>13</v>
      </c>
      <c r="N16" s="139">
        <v>14</v>
      </c>
      <c r="O16" s="138">
        <v>15</v>
      </c>
      <c r="P16" s="139">
        <v>16</v>
      </c>
      <c r="Q16" s="138">
        <v>17</v>
      </c>
      <c r="R16" s="139">
        <v>18</v>
      </c>
      <c r="S16" s="138">
        <v>19</v>
      </c>
      <c r="T16" s="139">
        <v>20</v>
      </c>
      <c r="U16" s="136"/>
      <c r="V16" s="136"/>
      <c r="W16" s="136"/>
      <c r="X16" s="136"/>
      <c r="Y16" s="136"/>
      <c r="Z16" s="136"/>
      <c r="AA16" s="136"/>
      <c r="AB16" s="136"/>
      <c r="AC16" s="136"/>
      <c r="AD16" s="136"/>
      <c r="AE16" s="136"/>
      <c r="AF16" s="136"/>
    </row>
    <row r="17" spans="1:32" s="143" customFormat="1">
      <c r="A17" s="140" t="s">
        <v>201</v>
      </c>
      <c r="B17" s="141"/>
      <c r="C17" s="141"/>
      <c r="D17" s="141"/>
      <c r="E17" s="141"/>
      <c r="F17" s="141"/>
      <c r="G17" s="141"/>
      <c r="H17" s="141"/>
      <c r="I17" s="141"/>
      <c r="J17" s="141"/>
      <c r="K17" s="141"/>
      <c r="L17" s="141"/>
      <c r="M17" s="141"/>
      <c r="N17" s="141"/>
      <c r="O17" s="141"/>
      <c r="P17" s="141"/>
      <c r="Q17" s="141"/>
      <c r="R17" s="142"/>
      <c r="S17" s="142"/>
      <c r="T17" s="142"/>
      <c r="U17" s="142"/>
      <c r="V17" s="142"/>
      <c r="W17" s="142"/>
      <c r="X17" s="142"/>
      <c r="Y17" s="142"/>
      <c r="Z17" s="142"/>
      <c r="AA17" s="142"/>
      <c r="AB17" s="142"/>
      <c r="AC17" s="142"/>
      <c r="AD17" s="142"/>
      <c r="AE17" s="142"/>
      <c r="AF17" s="142"/>
    </row>
    <row r="18" spans="1:32">
      <c r="A18" s="144" t="s">
        <v>151</v>
      </c>
      <c r="B18" s="144" t="s">
        <v>12</v>
      </c>
      <c r="C18" s="144" t="s">
        <v>13</v>
      </c>
      <c r="D18" s="144" t="s">
        <v>152</v>
      </c>
      <c r="E18" s="144" t="s">
        <v>14</v>
      </c>
      <c r="F18" s="144" t="s">
        <v>16</v>
      </c>
      <c r="G18" s="144" t="s">
        <v>17</v>
      </c>
      <c r="H18" s="144" t="s">
        <v>18</v>
      </c>
      <c r="I18" s="144" t="s">
        <v>19</v>
      </c>
      <c r="J18" s="145" t="s">
        <v>153</v>
      </c>
      <c r="K18" s="146" t="s">
        <v>21</v>
      </c>
      <c r="L18" s="147" t="s">
        <v>22</v>
      </c>
      <c r="M18" s="147" t="s">
        <v>23</v>
      </c>
      <c r="N18" s="145" t="s">
        <v>154</v>
      </c>
      <c r="O18" s="148" t="s">
        <v>25</v>
      </c>
      <c r="P18" s="148" t="s">
        <v>26</v>
      </c>
      <c r="Q18" s="132"/>
      <c r="R18" s="132"/>
      <c r="S18" s="149"/>
      <c r="T18" s="149"/>
    </row>
    <row r="19" spans="1:32">
      <c r="A19" s="150">
        <v>45292</v>
      </c>
      <c r="B19" s="150">
        <v>45300</v>
      </c>
      <c r="C19" s="150">
        <v>45333</v>
      </c>
      <c r="D19" s="150">
        <v>45345</v>
      </c>
      <c r="E19" s="150">
        <v>45371</v>
      </c>
      <c r="F19" s="150">
        <v>45411</v>
      </c>
      <c r="G19" s="150">
        <v>45415</v>
      </c>
      <c r="H19" s="150">
        <v>45416</v>
      </c>
      <c r="I19" s="150">
        <v>45417</v>
      </c>
      <c r="J19" s="151">
        <v>45488</v>
      </c>
      <c r="K19" s="152">
        <v>45515</v>
      </c>
      <c r="L19" s="153">
        <v>45551</v>
      </c>
      <c r="M19" s="153">
        <v>45557</v>
      </c>
      <c r="N19" s="151">
        <v>45579</v>
      </c>
      <c r="O19" s="154">
        <v>45599</v>
      </c>
      <c r="P19" s="198">
        <v>45619</v>
      </c>
      <c r="Q19" s="149"/>
      <c r="R19" s="149"/>
      <c r="S19" s="149"/>
      <c r="T19" s="149"/>
    </row>
    <row r="20" spans="1:32">
      <c r="A20" s="131" t="s">
        <v>202</v>
      </c>
      <c r="C20" s="155"/>
      <c r="E20" s="155"/>
      <c r="P20" s="155"/>
    </row>
    <row r="21" spans="1:32">
      <c r="A21" s="156" t="s">
        <v>151</v>
      </c>
      <c r="B21" s="156" t="s">
        <v>12</v>
      </c>
      <c r="C21" s="157"/>
      <c r="D21" s="157"/>
      <c r="E21" s="157"/>
      <c r="F21" s="157"/>
      <c r="G21" s="157"/>
      <c r="H21" s="157"/>
      <c r="I21" s="157"/>
      <c r="J21" s="157"/>
      <c r="K21" s="157"/>
      <c r="L21" s="157"/>
      <c r="M21" s="157"/>
      <c r="N21" s="157"/>
      <c r="O21" s="157"/>
      <c r="P21" s="157"/>
      <c r="Q21" s="157"/>
      <c r="R21" s="158"/>
      <c r="S21" s="158"/>
      <c r="T21" s="158"/>
    </row>
    <row r="22" spans="1:32">
      <c r="A22" s="159">
        <v>45658</v>
      </c>
      <c r="B22" s="159">
        <v>45670</v>
      </c>
      <c r="C22" s="133"/>
      <c r="D22" s="133"/>
      <c r="E22" s="133"/>
      <c r="F22" s="133"/>
      <c r="G22" s="133"/>
      <c r="H22" s="133"/>
      <c r="I22" s="133"/>
      <c r="J22" s="133"/>
      <c r="K22" s="133"/>
      <c r="L22" s="133"/>
      <c r="M22" s="133"/>
      <c r="N22" s="133"/>
      <c r="O22" s="133"/>
      <c r="P22" s="133"/>
      <c r="Q22" s="133"/>
      <c r="R22" s="133"/>
      <c r="S22" s="133"/>
      <c r="T22" s="133"/>
    </row>
  </sheetData>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【4月】月集計表</vt:lpstr>
      <vt:lpstr>【5月】月集計表</vt:lpstr>
      <vt:lpstr>【6月】月集計表</vt:lpstr>
      <vt:lpstr>【年集計表（まとめ）】</vt:lpstr>
      <vt:lpstr>【年集計表（TR)】</vt:lpstr>
      <vt:lpstr>【年集計表（多能工化)】</vt:lpstr>
      <vt:lpstr>日付</vt:lpstr>
      <vt:lpstr>【4月】月集計表!Print_Area</vt:lpstr>
      <vt:lpstr>【5月】月集計表!Print_Area</vt:lpstr>
      <vt:lpstr>【6月】月集計表!Print_Area</vt:lpstr>
      <vt:lpstr>'【年集計表（TR)】'!Print_Area</vt:lpstr>
      <vt:lpstr>'【年集計表（多能工化)】'!Print_Area</vt:lpstr>
      <vt:lpstr>祝日1</vt:lpstr>
      <vt:lpstr>祝日2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CLARINet</dc:creator>
  <cp:lastModifiedBy>全森　担い手02（折原）</cp:lastModifiedBy>
  <cp:lastPrinted>2024-02-22T01:26:48Z</cp:lastPrinted>
  <dcterms:created xsi:type="dcterms:W3CDTF">2020-09-23T05:36:14Z</dcterms:created>
  <dcterms:modified xsi:type="dcterms:W3CDTF">2024-02-22T02:49:21Z</dcterms:modified>
</cp:coreProperties>
</file>